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部门基本支出预算表04!$A$7:$W$44</definedName>
    <definedName name="_xlnm._FilterDatabase" localSheetId="7" hidden="1">'部门项目支出预算表05-1'!$A$6:$W$21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<sst xmlns="http://schemas.openxmlformats.org/spreadsheetml/2006/main" count="1095" uniqueCount="407">
  <si>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</si>
  <si>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</si>
  <si>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</si>
  <si>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</si>
  <si>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</si>
  <si>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</si>
  <si>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</si>
  <si>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</si>
  <si>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</si>
  <si>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</si>
  <si>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</si>
  <si>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</si>
  <si>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</si>
  <si>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</si>
  <si>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</si>
  <si>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</si>
  <si>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</si>
  <si>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</si>
  <si>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</si>
  <si>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</si>
  <si>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</si>
  <si>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</si>
  <si>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</si>
  <si>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</si>
  <si>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</si>
  <si>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</si>
  <si>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</si>
  <si>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</si>
  <si>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</si>
  <si>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</si>
  <si>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</si>
  <si>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</si>
  <si>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</si>
  <si>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</si>
  <si>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</si>
  <si>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</si>
  <si>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</si>
  <si>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</si>
  <si>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</si>
  <si>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</si>
  <si>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</si>
  <si>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</si>
  <si>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</si>
  <si>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</si>
  <si>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</si>
  <si>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133001</t>
  </si>
  <si>
    <t>盈江县应急管理局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</si>
  <si>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</si>
  <si>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</si>
  <si>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</si>
  <si>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</si>
  <si>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</si>
  <si>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</si>
  <si>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</si>
  <si>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</si>
  <si>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</si>
  <si>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</si>
  <si>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</si>
  <si>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</si>
  <si>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</si>
  <si>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</si>
  <si>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</si>
  <si>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</si>
  <si>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</si>
  <si>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</si>
  <si>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</si>
  <si>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</si>
  <si>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</si>
  <si>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</si>
  <si>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</si>
  <si>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</si>
  <si>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</si>
  <si>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</si>
  <si>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</si>
  <si>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</si>
  <si>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</si>
  <si>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</si>
  <si>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</si>
  <si>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</si>
  <si>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</si>
  <si>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</si>
  <si>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</si>
  <si>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</si>
  <si>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</si>
  <si>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</si>
  <si>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</si>
  <si>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</si>
  <si>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</si>
  <si>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</si>
  <si>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</si>
  <si>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</si>
  <si>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</si>
  <si>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</si>
  <si>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</si>
  <si>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</si>
  <si>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</si>
  <si>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</si>
  <si>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</si>
  <si>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</si>
  <si>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</si>
  <si>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</si>
  <si>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</si>
  <si>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</si>
  <si>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</si>
  <si>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</si>
  <si>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2240104</t>
  </si>
  <si>
    <t>灾害风险防治</t>
  </si>
  <si>
    <t>2240106</t>
  </si>
  <si>
    <t>安全监管</t>
  </si>
  <si>
    <t>2240109</t>
  </si>
  <si>
    <t>应急管理</t>
  </si>
  <si>
    <t>22407</t>
  </si>
  <si>
    <t>自然灾害救灾及恢复重建支出</t>
  </si>
  <si>
    <t>2240703</t>
  </si>
  <si>
    <t>自然灾害救灾补助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</si>
  <si>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</si>
  <si>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</si>
  <si>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</si>
  <si>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</si>
  <si>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</si>
  <si>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</si>
  <si>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</si>
  <si>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</si>
  <si>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</si>
  <si>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</si>
  <si>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</si>
  <si>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</si>
  <si>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</si>
  <si>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</si>
  <si>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</si>
  <si>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</si>
  <si>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</si>
  <si>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</si>
  <si>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</si>
  <si>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</si>
  <si>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</si>
  <si>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</si>
  <si>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</si>
  <si>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</si>
  <si>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</si>
  <si>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</si>
  <si>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</si>
  <si>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</si>
  <si>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</si>
  <si>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</si>
  <si>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</si>
  <si>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</si>
  <si>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</si>
  <si>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</si>
  <si>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</si>
  <si>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</si>
  <si>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</si>
  <si>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</si>
  <si>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</si>
  <si>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</si>
  <si>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</si>
  <si>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</si>
  <si>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</si>
  <si>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</si>
  <si>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</si>
  <si>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</si>
  <si>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</si>
  <si>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533123210000000003602</t>
  </si>
  <si>
    <t>行政人员支出工资</t>
  </si>
  <si>
    <t>30101</t>
  </si>
  <si>
    <t>基本工资</t>
  </si>
  <si>
    <t>533123210000000003603</t>
  </si>
  <si>
    <t>事业人员支出工资</t>
  </si>
  <si>
    <t>30102</t>
  </si>
  <si>
    <t>津贴补贴</t>
  </si>
  <si>
    <t>30103</t>
  </si>
  <si>
    <t>奖金</t>
  </si>
  <si>
    <t>533123231100001432413</t>
  </si>
  <si>
    <t>行政绩效奖励</t>
  </si>
  <si>
    <t>30107</t>
  </si>
  <si>
    <t>绩效工资</t>
  </si>
  <si>
    <t>533123231100001432400</t>
  </si>
  <si>
    <t>事业绩效奖励</t>
  </si>
  <si>
    <t>533123231100001432414</t>
  </si>
  <si>
    <t>事业人员奖励性绩效改革性补贴</t>
  </si>
  <si>
    <t>533123210000000003604</t>
  </si>
  <si>
    <t>社会保障缴费</t>
  </si>
  <si>
    <t>30108</t>
  </si>
  <si>
    <t>机关事业单位基本养老保险缴费</t>
  </si>
  <si>
    <t>2080506</t>
  </si>
  <si>
    <t>机关事业单位职业年金缴费支出</t>
  </si>
  <si>
    <t>30109</t>
  </si>
  <si>
    <t>职业年金缴费</t>
  </si>
  <si>
    <t>30110</t>
  </si>
  <si>
    <t>职工基本医疗保险缴费</t>
  </si>
  <si>
    <t>2101102</t>
  </si>
  <si>
    <t>事业单位医疗</t>
  </si>
  <si>
    <t>30112</t>
  </si>
  <si>
    <t>其他社会保障缴费</t>
  </si>
  <si>
    <t>533123210000000003605</t>
  </si>
  <si>
    <t>30113</t>
  </si>
  <si>
    <t>533123231100001126168</t>
  </si>
  <si>
    <t>公用经费安排的公车购置及运维费</t>
  </si>
  <si>
    <t>30231</t>
  </si>
  <si>
    <t>公务用车运行维护费</t>
  </si>
  <si>
    <t>533123210000000003607</t>
  </si>
  <si>
    <t>一般公用经费</t>
  </si>
  <si>
    <t>30201</t>
  </si>
  <si>
    <t>办公费</t>
  </si>
  <si>
    <t>30207</t>
  </si>
  <si>
    <t>邮电费</t>
  </si>
  <si>
    <t>30205</t>
  </si>
  <si>
    <t>水费</t>
  </si>
  <si>
    <t>30206</t>
  </si>
  <si>
    <t>电费</t>
  </si>
  <si>
    <t>533123221100000351573</t>
  </si>
  <si>
    <t>退休公用经费</t>
  </si>
  <si>
    <t>30299</t>
  </si>
  <si>
    <t>其他商品和服务支出</t>
  </si>
  <si>
    <t>533123221100000351572</t>
  </si>
  <si>
    <t>工会经费</t>
  </si>
  <si>
    <t>30228</t>
  </si>
  <si>
    <t>533123210000000003606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</si>
  <si>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</si>
  <si>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</si>
  <si>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</si>
  <si>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</si>
  <si>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</si>
  <si>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</si>
  <si>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</si>
  <si>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</si>
  <si>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</si>
  <si>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</si>
  <si>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安全生产专项经费</t>
  </si>
  <si>
    <t>事业发展类</t>
  </si>
  <si>
    <t>533123251100003740814</t>
  </si>
  <si>
    <t>30211</t>
  </si>
  <si>
    <t>差旅费</t>
  </si>
  <si>
    <t>机关事业单位党组织工作经费</t>
  </si>
  <si>
    <t>533123261100004975467</t>
  </si>
  <si>
    <t>企业安全生产隐患排查专家技术服务专项经费</t>
  </si>
  <si>
    <t>533123251100003756705</t>
  </si>
  <si>
    <t>30227</t>
  </si>
  <si>
    <t>委托业务费</t>
  </si>
  <si>
    <t>应急管理系统特岗人员购买意外伤害保险专项经费</t>
  </si>
  <si>
    <t>533123261100005017807</t>
  </si>
  <si>
    <t>盈江县综合巨灾保险专项经费</t>
  </si>
  <si>
    <t>民生类</t>
  </si>
  <si>
    <t>533123261100005017700</t>
  </si>
  <si>
    <t>州县两级安排农村农房火灾商业保险专项经费</t>
  </si>
  <si>
    <t>533123261100004975589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</si>
  <si>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</si>
  <si>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</si>
  <si>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</si>
  <si>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</si>
  <si>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</si>
  <si>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</si>
  <si>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</si>
  <si>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</si>
  <si>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</si>
  <si>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</si>
  <si>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</si>
  <si>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开展机关事业单位党建工作。</t>
  </si>
  <si>
    <t>产出指标</t>
  </si>
  <si>
    <t>数量指标</t>
  </si>
  <si>
    <t>开展党员学习教育次数</t>
  </si>
  <si>
    <t>=</t>
  </si>
  <si>
    <t>次</t>
  </si>
  <si>
    <t>定量指标</t>
  </si>
  <si>
    <t>德办发〔2017〕13号</t>
  </si>
  <si>
    <t>质量指标</t>
  </si>
  <si>
    <t>及时保障情况</t>
  </si>
  <si>
    <t>100</t>
  </si>
  <si>
    <t>%</t>
  </si>
  <si>
    <t>效益指标</t>
  </si>
  <si>
    <t>社会效益</t>
  </si>
  <si>
    <t>维护社会稳定</t>
  </si>
  <si>
    <t>有效</t>
  </si>
  <si>
    <t>定性指标</t>
  </si>
  <si>
    <t>成本指标</t>
  </si>
  <si>
    <t>社会成本指标</t>
  </si>
  <si>
    <t>提升机关事业单位党组织工作</t>
  </si>
  <si>
    <t>&lt;=</t>
  </si>
  <si>
    <t>200</t>
  </si>
  <si>
    <t>元/人</t>
  </si>
  <si>
    <t>盈江县综合巨大灾害提供保险保障。</t>
  </si>
  <si>
    <t>保险保障乡镇数量</t>
  </si>
  <si>
    <t>个</t>
  </si>
  <si>
    <t>反映保险保障乡镇数量情况。</t>
  </si>
  <si>
    <t>承保理赔公示率</t>
  </si>
  <si>
    <t>反映承保理赔事项在特定办事大厅、官网、媒体或其他渠道按规定进行公示的情况。
救助事项公示度=按规定公布事项数/按规定应公布事项数*100%</t>
  </si>
  <si>
    <t>时效指标</t>
  </si>
  <si>
    <t>保险赔付及时率</t>
  </si>
  <si>
    <t>反映发放保险赔付资金的情况。
保险赔付及时率=时限内发放赔付资金额/应发放赔付资金额*100%</t>
  </si>
  <si>
    <t>政策知晓率</t>
  </si>
  <si>
    <t>&gt;=</t>
  </si>
  <si>
    <t>90</t>
  </si>
  <si>
    <t>反映赔付政策的宣传效果情况。
政策知晓率=调查中赔付政策知晓人数/调查总人数*100%</t>
  </si>
  <si>
    <t>满意度指标</t>
  </si>
  <si>
    <t>服务对象满意度</t>
  </si>
  <si>
    <t>赔付对象满意度</t>
  </si>
  <si>
    <t>85</t>
  </si>
  <si>
    <t>反映获救赔付对象的满意程度。
救助对象满意度=调查中满意和较满意的获救助人员数/调查总人数*100%</t>
  </si>
  <si>
    <t>安全生产隐患排查专家技术服务
经费</t>
  </si>
  <si>
    <t>企业个数</t>
  </si>
  <si>
    <t>113</t>
  </si>
  <si>
    <t>盈应急发〔2025〕36号</t>
  </si>
  <si>
    <t>提高企业的安全生产工作力度</t>
  </si>
  <si>
    <t>明显提高</t>
  </si>
  <si>
    <t>使用人员的满意度</t>
  </si>
  <si>
    <t xml:space="preserve"> 开展安全生产监督检查工作经费</t>
  </si>
  <si>
    <t>安全生产监督检查单位</t>
  </si>
  <si>
    <t>33</t>
  </si>
  <si>
    <t xml:space="preserve"> 云安【2022】12号</t>
  </si>
  <si>
    <t>及时时保障情况</t>
  </si>
  <si>
    <t>云安【2022】12号</t>
  </si>
  <si>
    <t>使用人的满意度</t>
  </si>
  <si>
    <t>为应急管理系统特岗人员购买意外伤害保险</t>
  </si>
  <si>
    <t>应急管理系统特岗购买保险人数</t>
  </si>
  <si>
    <t>人</t>
  </si>
  <si>
    <t>反映应急管理系统特岗购买保险人数。</t>
  </si>
  <si>
    <t>应急管理系统特岗保险覆盖率</t>
  </si>
  <si>
    <t>80</t>
  </si>
  <si>
    <t>保险覆盖率覆盖率=实际购买保险人数（企业数）/申请符合标准人数（企业数）*100%</t>
  </si>
  <si>
    <t>特岗人员政策知晓率</t>
  </si>
  <si>
    <t>反映特岗政策的宣传效果情况。
政策知晓率=调查中特岗政策知晓人数/调查总人数*100%</t>
  </si>
  <si>
    <t>受益对象满意度</t>
  </si>
  <si>
    <t>反映获特岗人员的满意程度。</t>
  </si>
  <si>
    <t>州县两级农村农房火灾保险。</t>
  </si>
  <si>
    <t xml:space="preserve"> 州县两级农村农房火灾保险户数</t>
  </si>
  <si>
    <t>63263</t>
  </si>
  <si>
    <t>户</t>
  </si>
  <si>
    <t>德政发〔2009〕129号</t>
  </si>
  <si>
    <t>受益人员的满意度</t>
  </si>
  <si>
    <t>经济成本指标</t>
  </si>
  <si>
    <t>农房火灾的商业保险的成本</t>
  </si>
  <si>
    <t>379578</t>
  </si>
  <si>
    <t>元</t>
  </si>
  <si>
    <t xml:space="preserve">德政发〔2009〕129号  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</si>
  <si>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</si>
  <si>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</si>
  <si>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</si>
  <si>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</si>
  <si>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</si>
  <si>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备注：盈江县应急管理局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年无政府性基金预算支出，故公开空表。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</si>
  <si>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</si>
  <si>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</si>
  <si>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</si>
  <si>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</si>
  <si>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</si>
  <si>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</si>
  <si>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</si>
  <si>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</si>
  <si>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</si>
  <si>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</si>
  <si>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</si>
  <si>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</si>
  <si>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办公用品</t>
  </si>
  <si>
    <t>复印纸</t>
  </si>
  <si>
    <t>包</t>
  </si>
  <si>
    <t>车辆加油、添加燃料服务</t>
  </si>
  <si>
    <t>辆</t>
  </si>
  <si>
    <t>车辆维修和保养服务</t>
  </si>
  <si>
    <t>机动车保险服务</t>
  </si>
  <si>
    <t>灾害救援救助服务</t>
  </si>
  <si>
    <t>项</t>
  </si>
  <si>
    <t>预算08表</t>
  </si>
  <si>
    <t>政府购买服务项目</t>
  </si>
  <si>
    <t>政府购买服务目录</t>
  </si>
  <si>
    <t>安全生产隐患排查专家服务工作</t>
  </si>
  <si>
    <t>B0501 监督检查辅助服务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</si>
  <si>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</si>
  <si>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</si>
  <si>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</si>
  <si>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</si>
  <si>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</si>
  <si>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</si>
  <si>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</si>
  <si>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</si>
  <si>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</si>
  <si>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</si>
  <si>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</si>
  <si>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</si>
  <si>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</si>
  <si>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</si>
  <si>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</si>
  <si>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</si>
  <si>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</si>
  <si>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</si>
  <si>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</si>
  <si>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</si>
  <si>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</si>
  <si>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备注：盈江县应急管理局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</si>
  <si>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</si>
  <si>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备注：盈江县应急管理局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年无县对下转移支付绩效目标预算，故公开空表。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</si>
  <si>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</si>
  <si>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</si>
  <si>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</si>
  <si>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</si>
  <si>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</si>
  <si>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</si>
  <si>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</si>
  <si>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</si>
  <si>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备注：盈江县应急管理局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</si>
  <si>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</si>
  <si>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</si>
  <si>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备注：盈江县应急管理局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年无上级补助项目支出预算，故公开空表。</t>
    </r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</si>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</sst>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  <numFmt numFmtId="181" formatCode="#,##0.00_ 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181" fontId="0" fillId="0" borderId="0" xfId="0" applyNumberFormat="1" applyBorder="1">
      <alignment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top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0" fontId="0" fillId="0" borderId="0" xfId="0" applyFill="1" applyBorder="1">
      <alignment vertical="top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Fill="1">
      <alignment horizontal="left" vertical="center" wrapText="1"/>
    </xf>
    <xf numFmtId="178" fontId="4" fillId="0" borderId="7" xfId="54" applyFont="1" applyFill="1">
      <alignment horizontal="right" vertical="center"/>
    </xf>
    <xf numFmtId="49" fontId="4" fillId="0" borderId="7" xfId="53" applyFont="1" applyFill="1" applyAlignment="1">
      <alignment horizontal="center" vertical="center" wrapText="1"/>
    </xf>
    <xf numFmtId="0" fontId="14" fillId="0" borderId="0" xfId="0" applyBorder="1">
      <alignment vertical="top"/>
    </xf>
    <xf numFmtId="0" fontId="14" fillId="0" borderId="0" xfId="0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181" fontId="5" fillId="0" borderId="0" xfId="0" applyNumberFormat="1" applyFont="1" applyBorder="1">
      <alignment vertical="top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7" xfId="53" applyFont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2"/>
  <sheetViews>
    <sheetView showZeros="0" tabSelected="1" workbookViewId="0">
      <selection activeCell="B19" sqref="B1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1"/>
      <c r="B1" s="181"/>
      <c r="C1" s="181"/>
      <c r="D1" s="182" t="s">
        <v>0</v>
      </c>
    </row>
    <row r="2" ht="42" customHeight="1" spans="1:4">
      <c r="A2" s="183" t="str">
        <f>"2026"&amp;"年部门财务收支预算总表"</f>
        <v>2026年部门财务收支预算总表</v>
      </c>
      <c r="B2" s="183"/>
      <c r="C2" s="183"/>
      <c r="D2" s="183"/>
    </row>
    <row r="3" ht="18.75" customHeight="1" spans="1:4">
      <c r="A3" s="181" t="str">
        <f>"单位名称："&amp;"盈江县应急管理局"</f>
        <v>单位名称：盈江县应急管理局</v>
      </c>
      <c r="B3" s="181"/>
      <c r="C3" s="184"/>
      <c r="D3" s="182" t="s">
        <v>1</v>
      </c>
    </row>
    <row r="4" ht="18.75" customHeight="1" spans="1:4">
      <c r="A4" s="185" t="s">
        <v>2</v>
      </c>
      <c r="B4" s="185"/>
      <c r="C4" s="185" t="s">
        <v>3</v>
      </c>
      <c r="D4" s="185"/>
    </row>
    <row r="5" ht="18.75" customHeight="1" spans="1:4">
      <c r="A5" s="185" t="s">
        <v>4</v>
      </c>
      <c r="B5" s="185" t="s">
        <v>5</v>
      </c>
      <c r="C5" s="185" t="s">
        <v>6</v>
      </c>
      <c r="D5" s="185" t="s">
        <v>5</v>
      </c>
    </row>
    <row r="6" ht="18.75" customHeight="1" spans="1:4">
      <c r="A6" s="137" t="s">
        <v>7</v>
      </c>
      <c r="B6" s="138">
        <v>5008175.96</v>
      </c>
      <c r="C6" s="137" t="str">
        <f>"一"&amp;"、"&amp;"社会保障和就业支出"</f>
        <v>一、社会保障和就业支出</v>
      </c>
      <c r="D6" s="138">
        <v>382042.84</v>
      </c>
    </row>
    <row r="7" ht="18.75" customHeight="1" spans="1:4">
      <c r="A7" s="137" t="s">
        <v>8</v>
      </c>
      <c r="B7" s="138"/>
      <c r="C7" s="137" t="str">
        <f>"二"&amp;"、"&amp;"卫生健康支出"</f>
        <v>二、卫生健康支出</v>
      </c>
      <c r="D7" s="138">
        <v>157029.44</v>
      </c>
    </row>
    <row r="8" ht="18.75" customHeight="1" spans="1:4">
      <c r="A8" s="137" t="s">
        <v>9</v>
      </c>
      <c r="B8" s="138"/>
      <c r="C8" s="137" t="str">
        <f>"三"&amp;"、"&amp;"住房保障支出"</f>
        <v>三、住房保障支出</v>
      </c>
      <c r="D8" s="138">
        <v>243028</v>
      </c>
    </row>
    <row r="9" ht="18.75" customHeight="1" spans="1:4">
      <c r="A9" s="137" t="s">
        <v>10</v>
      </c>
      <c r="B9" s="138"/>
      <c r="C9" s="137" t="str">
        <f>"四"&amp;"、"&amp;"灾害防治及应急管理支出"</f>
        <v>四、灾害防治及应急管理支出</v>
      </c>
      <c r="D9" s="138">
        <v>4226075.68</v>
      </c>
    </row>
    <row r="10" ht="18.75" customHeight="1" spans="1:4">
      <c r="A10" s="137" t="s">
        <v>11</v>
      </c>
      <c r="B10" s="138"/>
      <c r="C10" s="137"/>
      <c r="D10" s="138"/>
    </row>
    <row r="11" ht="18.75" customHeight="1" spans="1:4">
      <c r="A11" s="137" t="s">
        <v>12</v>
      </c>
      <c r="B11" s="138"/>
      <c r="C11" s="137"/>
      <c r="D11" s="138"/>
    </row>
    <row r="12" ht="18.75" customHeight="1" spans="1:4">
      <c r="A12" s="137" t="s">
        <v>13</v>
      </c>
      <c r="B12" s="138"/>
      <c r="C12" s="137"/>
      <c r="D12" s="138"/>
    </row>
    <row r="13" ht="18.75" customHeight="1" spans="1:4">
      <c r="A13" s="137" t="s">
        <v>14</v>
      </c>
      <c r="B13" s="138"/>
      <c r="C13" s="137"/>
      <c r="D13" s="138"/>
    </row>
    <row r="14" ht="18.75" customHeight="1" spans="1:4">
      <c r="A14" s="137" t="s">
        <v>15</v>
      </c>
      <c r="B14" s="138"/>
      <c r="C14" s="137"/>
      <c r="D14" s="138"/>
    </row>
    <row r="15" ht="18.75" customHeight="1" spans="1:4">
      <c r="A15" s="137" t="s">
        <v>16</v>
      </c>
      <c r="B15" s="138"/>
      <c r="C15" s="137"/>
      <c r="D15" s="138"/>
    </row>
    <row r="16" ht="18.75" customHeight="1" spans="1:4">
      <c r="A16" s="137"/>
      <c r="B16" s="138"/>
      <c r="C16" s="137"/>
      <c r="D16" s="138"/>
    </row>
    <row r="17" ht="18.75" customHeight="1" spans="1:4">
      <c r="A17" s="137"/>
      <c r="B17" s="138"/>
      <c r="C17" s="137"/>
      <c r="D17" s="138"/>
    </row>
    <row r="18" ht="18.75" customHeight="1" spans="1:4">
      <c r="A18" s="137" t="s">
        <v>17</v>
      </c>
      <c r="B18" s="138">
        <v>5008175.96</v>
      </c>
      <c r="C18" s="137" t="s">
        <v>18</v>
      </c>
      <c r="D18" s="138">
        <v>5008175.96</v>
      </c>
    </row>
    <row r="19" ht="18.75" customHeight="1" spans="1:4">
      <c r="A19" s="137" t="s">
        <v>19</v>
      </c>
      <c r="B19" s="138"/>
      <c r="C19" s="137" t="s">
        <v>20</v>
      </c>
      <c r="D19" s="138"/>
    </row>
    <row r="20" ht="18.75" customHeight="1" spans="1:4">
      <c r="A20" s="137" t="s">
        <v>21</v>
      </c>
      <c r="B20" s="138"/>
      <c r="C20" s="137" t="s">
        <v>21</v>
      </c>
      <c r="D20" s="138"/>
    </row>
    <row r="21" ht="18.75" customHeight="1" spans="1:4">
      <c r="A21" s="137" t="s">
        <v>22</v>
      </c>
      <c r="B21" s="138"/>
      <c r="C21" s="137" t="s">
        <v>23</v>
      </c>
      <c r="D21" s="138"/>
    </row>
    <row r="22" ht="18.75" customHeight="1" spans="1:4">
      <c r="A22" s="137" t="s">
        <v>24</v>
      </c>
      <c r="B22" s="138">
        <v>5008175.96</v>
      </c>
      <c r="C22" s="137" t="s">
        <v>25</v>
      </c>
      <c r="D22" s="138">
        <v>5008175.96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7">
        <v>1</v>
      </c>
      <c r="B1" s="118">
        <v>0</v>
      </c>
      <c r="C1" s="117">
        <v>1</v>
      </c>
      <c r="D1" s="86"/>
      <c r="E1" s="86"/>
      <c r="F1" s="97" t="s">
        <v>334</v>
      </c>
    </row>
    <row r="2" ht="26.25" customHeight="1" spans="1:6">
      <c r="A2" s="119" t="str">
        <f>"2026"&amp;"年部门政府性基金预算支出预算表"</f>
        <v>2026年部门政府性基金预算支出预算表</v>
      </c>
      <c r="B2" s="119" t="s">
        <v>335</v>
      </c>
      <c r="C2" s="120"/>
      <c r="D2" s="121"/>
      <c r="E2" s="121"/>
      <c r="F2" s="121"/>
    </row>
    <row r="3" ht="13.5" customHeight="1" spans="1:6">
      <c r="A3" s="122" t="str">
        <f>"单位名称："&amp;"盈江县应急管理局"</f>
        <v>单位名称：盈江县应急管理局</v>
      </c>
      <c r="B3" s="122" t="s">
        <v>336</v>
      </c>
      <c r="C3" s="123"/>
      <c r="D3" s="86"/>
      <c r="E3" s="86"/>
      <c r="F3" s="97" t="s">
        <v>1</v>
      </c>
    </row>
    <row r="4" ht="19.5" customHeight="1" spans="1:6">
      <c r="A4" s="60" t="s">
        <v>139</v>
      </c>
      <c r="B4" s="124" t="s">
        <v>48</v>
      </c>
      <c r="C4" s="60" t="s">
        <v>49</v>
      </c>
      <c r="D4" s="36" t="s">
        <v>337</v>
      </c>
      <c r="E4" s="36"/>
      <c r="F4" s="36"/>
    </row>
    <row r="5" ht="18.55" customHeight="1" spans="1:6">
      <c r="A5" s="60"/>
      <c r="B5" s="124"/>
      <c r="C5" s="60"/>
      <c r="D5" s="36" t="s">
        <v>30</v>
      </c>
      <c r="E5" s="36" t="s">
        <v>52</v>
      </c>
      <c r="F5" s="36" t="s">
        <v>53</v>
      </c>
    </row>
    <row r="6" ht="20.25" customHeight="1" spans="1:6">
      <c r="A6" s="60">
        <v>1</v>
      </c>
      <c r="B6" s="125" t="s">
        <v>60</v>
      </c>
      <c r="C6" s="125" t="s">
        <v>61</v>
      </c>
      <c r="D6" s="125" t="s">
        <v>62</v>
      </c>
      <c r="E6" s="125" t="s">
        <v>63</v>
      </c>
      <c r="F6" s="125" t="s">
        <v>64</v>
      </c>
    </row>
    <row r="7" ht="30" customHeight="1" spans="1:6">
      <c r="A7" s="34"/>
      <c r="B7" s="124"/>
      <c r="C7" s="34"/>
      <c r="D7" s="81"/>
      <c r="E7" s="126"/>
      <c r="F7" s="126"/>
    </row>
    <row r="8" ht="30" customHeight="1" spans="1:6">
      <c r="A8" s="22"/>
      <c r="B8" s="22"/>
      <c r="C8" s="22"/>
      <c r="D8" s="81"/>
      <c r="E8" s="126"/>
      <c r="F8" s="126"/>
    </row>
    <row r="9" ht="30" customHeight="1" spans="1:6">
      <c r="A9" s="20" t="s">
        <v>338</v>
      </c>
      <c r="B9" s="20" t="s">
        <v>338</v>
      </c>
      <c r="C9" s="20" t="s">
        <v>338</v>
      </c>
      <c r="D9" s="81"/>
      <c r="E9" s="126"/>
      <c r="F9" s="126"/>
    </row>
    <row r="10" customFormat="1" ht="21" customHeight="1" spans="1:6">
      <c r="A10" s="42" t="s">
        <v>339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6"/>
  <sheetViews>
    <sheetView showZeros="0" workbookViewId="0">
      <selection activeCell="D17" sqref="D17"/>
    </sheetView>
  </sheetViews>
  <sheetFormatPr defaultColWidth="9.14285714285714" defaultRowHeight="14.25" customHeight="1"/>
  <cols>
    <col min="1" max="1" width="32" customWidth="1"/>
    <col min="2" max="2" width="25" customWidth="1"/>
    <col min="3" max="3" width="20.2857142857143" customWidth="1"/>
    <col min="4" max="4" width="5.57142857142857" style="91" customWidth="1"/>
    <col min="5" max="5" width="7.85714285714286" style="91" customWidth="1"/>
    <col min="6" max="6" width="11.2857142857143" customWidth="1"/>
    <col min="7" max="8" width="11.847619047619" customWidth="1"/>
    <col min="9" max="9" width="10.2" customWidth="1"/>
    <col min="10" max="10" width="10.7142857142857" customWidth="1"/>
    <col min="11" max="11" width="11.8571428571429" customWidth="1"/>
    <col min="12" max="12" width="10.7714285714286" customWidth="1"/>
    <col min="13" max="15" width="10.7142857142857" customWidth="1"/>
    <col min="16" max="16" width="11.8571428571429" customWidth="1"/>
    <col min="17" max="17" width="11.4190476190476" customWidth="1"/>
  </cols>
  <sheetData>
    <row r="1" ht="13.5" customHeight="1" spans="1:17">
      <c r="A1" s="3"/>
      <c r="B1" s="3"/>
      <c r="C1" s="3"/>
      <c r="D1" s="92"/>
      <c r="E1" s="92"/>
      <c r="F1" s="3"/>
      <c r="G1" s="3"/>
      <c r="H1" s="3"/>
      <c r="I1" s="3"/>
      <c r="J1" s="3"/>
      <c r="K1" s="1"/>
      <c r="L1" s="1"/>
      <c r="M1" s="1"/>
      <c r="N1" s="1"/>
      <c r="O1" s="93"/>
      <c r="P1" s="93"/>
      <c r="Q1" s="43" t="s">
        <v>340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94"/>
      <c r="L2" s="29"/>
      <c r="M2" s="29"/>
      <c r="N2" s="29"/>
      <c r="O2" s="94"/>
      <c r="P2" s="94"/>
      <c r="Q2" s="29"/>
    </row>
    <row r="3" ht="18.75" customHeight="1" spans="1:17">
      <c r="A3" s="45" t="str">
        <f>"单位名称："&amp;"盈江县应急管理局"</f>
        <v>单位名称：盈江县应急管理局</v>
      </c>
      <c r="B3" s="32"/>
      <c r="C3" s="32"/>
      <c r="D3" s="95"/>
      <c r="E3" s="95"/>
      <c r="F3" s="32"/>
      <c r="G3" s="32"/>
      <c r="H3" s="32"/>
      <c r="I3" s="32"/>
      <c r="J3" s="32"/>
      <c r="K3" s="1"/>
      <c r="L3" s="1"/>
      <c r="M3" s="1"/>
      <c r="N3" s="1"/>
      <c r="O3" s="96"/>
      <c r="P3" s="96"/>
      <c r="Q3" s="97" t="s">
        <v>27</v>
      </c>
    </row>
    <row r="4" ht="15.75" customHeight="1" spans="1:17">
      <c r="A4" s="11" t="s">
        <v>341</v>
      </c>
      <c r="B4" s="98" t="s">
        <v>342</v>
      </c>
      <c r="C4" s="98" t="s">
        <v>343</v>
      </c>
      <c r="D4" s="98" t="s">
        <v>344</v>
      </c>
      <c r="E4" s="98" t="s">
        <v>345</v>
      </c>
      <c r="F4" s="98" t="s">
        <v>346</v>
      </c>
      <c r="G4" s="48" t="s">
        <v>146</v>
      </c>
      <c r="H4" s="48"/>
      <c r="I4" s="48"/>
      <c r="J4" s="48"/>
      <c r="K4" s="99"/>
      <c r="L4" s="48"/>
      <c r="M4" s="48"/>
      <c r="N4" s="48"/>
      <c r="O4" s="74"/>
      <c r="P4" s="99"/>
      <c r="Q4" s="49"/>
    </row>
    <row r="5" ht="17.25" customHeight="1" spans="1:17">
      <c r="A5" s="16"/>
      <c r="B5" s="100"/>
      <c r="C5" s="100"/>
      <c r="D5" s="100"/>
      <c r="E5" s="100"/>
      <c r="F5" s="100"/>
      <c r="G5" s="100" t="s">
        <v>30</v>
      </c>
      <c r="H5" s="100" t="s">
        <v>34</v>
      </c>
      <c r="I5" s="100" t="s">
        <v>347</v>
      </c>
      <c r="J5" s="100" t="s">
        <v>348</v>
      </c>
      <c r="K5" s="101" t="s">
        <v>349</v>
      </c>
      <c r="L5" s="102" t="s">
        <v>350</v>
      </c>
      <c r="M5" s="102"/>
      <c r="N5" s="102"/>
      <c r="O5" s="103"/>
      <c r="P5" s="104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06"/>
      <c r="L6" s="105" t="s">
        <v>33</v>
      </c>
      <c r="M6" s="105" t="s">
        <v>40</v>
      </c>
      <c r="N6" s="105" t="s">
        <v>351</v>
      </c>
      <c r="O6" s="34" t="s">
        <v>42</v>
      </c>
      <c r="P6" s="106" t="s">
        <v>43</v>
      </c>
      <c r="Q6" s="105" t="s">
        <v>44</v>
      </c>
    </row>
    <row r="7" ht="15" customHeight="1" spans="1:17">
      <c r="A7" s="75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7" customHeight="1" spans="1:17">
      <c r="A8" s="109" t="s">
        <v>46</v>
      </c>
      <c r="B8" s="110"/>
      <c r="C8" s="110"/>
      <c r="D8" s="111"/>
      <c r="E8" s="111"/>
      <c r="F8" s="23">
        <v>885000</v>
      </c>
      <c r="G8" s="23">
        <v>885000</v>
      </c>
      <c r="H8" s="23">
        <v>885000</v>
      </c>
      <c r="I8" s="23"/>
      <c r="J8" s="23"/>
      <c r="K8" s="23"/>
      <c r="L8" s="23"/>
      <c r="M8" s="23"/>
      <c r="N8" s="23"/>
      <c r="O8" s="23"/>
      <c r="P8" s="23"/>
      <c r="Q8" s="23"/>
    </row>
    <row r="9" ht="27" customHeight="1" spans="1:17">
      <c r="A9" s="109" t="str">
        <f>"     "&amp;"一般公用经费"</f>
        <v>     一般公用经费</v>
      </c>
      <c r="B9" s="110" t="s">
        <v>352</v>
      </c>
      <c r="C9" s="110" t="s">
        <v>353</v>
      </c>
      <c r="D9" s="111" t="s">
        <v>354</v>
      </c>
      <c r="E9" s="111">
        <v>500</v>
      </c>
      <c r="F9" s="23">
        <v>10000</v>
      </c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27" customHeight="1" spans="1:17">
      <c r="A10" s="109" t="str">
        <f t="shared" ref="A10:A12" si="0">"     "&amp;"公用经费安排的公车购置及运维费"</f>
        <v>     公用经费安排的公车购置及运维费</v>
      </c>
      <c r="B10" s="110" t="s">
        <v>199</v>
      </c>
      <c r="C10" s="110" t="s">
        <v>355</v>
      </c>
      <c r="D10" s="112" t="s">
        <v>356</v>
      </c>
      <c r="E10" s="111">
        <v>1</v>
      </c>
      <c r="F10" s="23">
        <v>10000</v>
      </c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7" customHeight="1" spans="1:17">
      <c r="A11" s="109" t="str">
        <f t="shared" si="0"/>
        <v>     公用经费安排的公车购置及运维费</v>
      </c>
      <c r="B11" s="110" t="s">
        <v>199</v>
      </c>
      <c r="C11" s="110" t="s">
        <v>357</v>
      </c>
      <c r="D11" s="112" t="s">
        <v>356</v>
      </c>
      <c r="E11" s="111">
        <v>1</v>
      </c>
      <c r="F11" s="23">
        <v>10076.28</v>
      </c>
      <c r="G11" s="23">
        <v>10076.28</v>
      </c>
      <c r="H11" s="23">
        <v>10076.28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7" customHeight="1" spans="1:17">
      <c r="A12" s="109" t="str">
        <f t="shared" si="0"/>
        <v>     公用经费安排的公车购置及运维费</v>
      </c>
      <c r="B12" s="110" t="s">
        <v>199</v>
      </c>
      <c r="C12" s="110" t="s">
        <v>358</v>
      </c>
      <c r="D12" s="111" t="s">
        <v>356</v>
      </c>
      <c r="E12" s="111">
        <v>1</v>
      </c>
      <c r="F12" s="23">
        <v>4923.72</v>
      </c>
      <c r="G12" s="23">
        <v>4923.72</v>
      </c>
      <c r="H12" s="23">
        <v>4923.72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7" customHeight="1" spans="1:17">
      <c r="A13" s="109" t="str">
        <f>"     "&amp;"盈江县综合巨灾保险专项经费"</f>
        <v>     盈江县综合巨灾保险专项经费</v>
      </c>
      <c r="B13" s="110" t="s">
        <v>241</v>
      </c>
      <c r="C13" s="110" t="s">
        <v>359</v>
      </c>
      <c r="D13" s="111" t="s">
        <v>360</v>
      </c>
      <c r="E13" s="111">
        <v>16</v>
      </c>
      <c r="F13" s="23">
        <v>850000</v>
      </c>
      <c r="G13" s="23">
        <v>850000</v>
      </c>
      <c r="H13" s="23">
        <v>850000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27" customHeight="1" spans="1:17">
      <c r="A14" s="113" t="s">
        <v>338</v>
      </c>
      <c r="B14" s="114"/>
      <c r="C14" s="114"/>
      <c r="D14" s="115"/>
      <c r="E14" s="111"/>
      <c r="F14" s="23">
        <v>885000</v>
      </c>
      <c r="G14" s="23">
        <v>885000</v>
      </c>
      <c r="H14" s="23">
        <v>885000</v>
      </c>
      <c r="I14" s="23"/>
      <c r="J14" s="23"/>
      <c r="K14" s="23"/>
      <c r="L14" s="23"/>
      <c r="M14" s="23"/>
      <c r="N14" s="23"/>
      <c r="O14" s="23"/>
      <c r="P14" s="23"/>
      <c r="Q14" s="23"/>
    </row>
    <row r="16" s="90" customFormat="1" customHeight="1" spans="1:17">
      <c r="D16" s="116"/>
      <c r="E16" s="116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D9" sqref="D9"/>
    </sheetView>
  </sheetViews>
  <sheetFormatPr defaultColWidth="9.14285714285714" defaultRowHeight="14.25" customHeight="1"/>
  <cols>
    <col min="1" max="1" width="24.7142857142857" customWidth="1"/>
    <col min="2" max="2" width="31.1428571428571" customWidth="1"/>
    <col min="3" max="3" width="24.7142857142857" customWidth="1"/>
    <col min="4" max="5" width="12.047619047619" customWidth="1"/>
    <col min="6" max="6" width="9.14285714285714" customWidth="1"/>
    <col min="7" max="7" width="9.57142857142857" customWidth="1"/>
    <col min="8" max="8" width="12.4285714285714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5"/>
      <c r="N1" s="85" t="s">
        <v>361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"单位名称："&amp;"盈江县应急管理局"</f>
        <v>单位名称：盈江县应急管理局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6"/>
      <c r="N3" s="43" t="s">
        <v>27</v>
      </c>
    </row>
    <row r="4" ht="15.75" customHeight="1" spans="1:14">
      <c r="A4" s="11" t="s">
        <v>341</v>
      </c>
      <c r="B4" s="11" t="s">
        <v>362</v>
      </c>
      <c r="C4" s="11" t="s">
        <v>363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347</v>
      </c>
      <c r="G5" s="11" t="s">
        <v>348</v>
      </c>
      <c r="H5" s="11" t="s">
        <v>349</v>
      </c>
      <c r="I5" s="12" t="s">
        <v>350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7" t="s">
        <v>46</v>
      </c>
      <c r="B8" s="87"/>
      <c r="C8" s="87"/>
      <c r="D8" s="23">
        <v>100000</v>
      </c>
      <c r="E8" s="23">
        <v>100000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 t="str">
        <f>""&amp;"企业安全生产隐患排查专家技术服务专项经费"</f>
        <v>企业安全生产隐患排查专家技术服务专项经费</v>
      </c>
      <c r="B9" s="88" t="s">
        <v>364</v>
      </c>
      <c r="C9" s="88" t="s">
        <v>365</v>
      </c>
      <c r="D9" s="23">
        <v>100000</v>
      </c>
      <c r="E9" s="23">
        <v>100000</v>
      </c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>
        <v>100000</v>
      </c>
      <c r="E10" s="23">
        <v>100000</v>
      </c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G23" sqref="G23"/>
    </sheetView>
  </sheetViews>
  <sheetFormatPr defaultColWidth="9.14285714285714" defaultRowHeight="14.25" customHeight="1"/>
  <cols>
    <col min="1" max="1" width="24.4761904761905" customWidth="1"/>
    <col min="2" max="2" width="5.77142857142857" customWidth="1"/>
    <col min="3" max="20" width="16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5" t="s">
        <v>366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69"/>
    </row>
    <row r="4" ht="18" customHeight="1" spans="1:20">
      <c r="A4" s="70" t="str">
        <f>"单位名称："&amp;"盈江县应急管理局"</f>
        <v>单位名称：盈江县应急管理局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2"/>
    </row>
    <row r="5" ht="19.5" customHeight="1" spans="1:20">
      <c r="A5" s="73" t="s">
        <v>367</v>
      </c>
      <c r="B5" s="12" t="s">
        <v>146</v>
      </c>
      <c r="C5" s="13"/>
      <c r="D5" s="74"/>
      <c r="E5" s="60" t="s">
        <v>368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6"/>
    </row>
    <row r="6" ht="61.3" customHeight="1" spans="1:20">
      <c r="A6" s="75"/>
      <c r="B6" s="76" t="s">
        <v>30</v>
      </c>
      <c r="C6" s="11" t="s">
        <v>34</v>
      </c>
      <c r="D6" s="77" t="s">
        <v>369</v>
      </c>
      <c r="E6" s="34" t="s">
        <v>370</v>
      </c>
      <c r="F6" s="34" t="s">
        <v>371</v>
      </c>
      <c r="G6" s="34" t="s">
        <v>372</v>
      </c>
      <c r="H6" s="34" t="s">
        <v>373</v>
      </c>
      <c r="I6" s="34" t="s">
        <v>374</v>
      </c>
      <c r="J6" s="34" t="s">
        <v>375</v>
      </c>
      <c r="K6" s="34" t="s">
        <v>376</v>
      </c>
      <c r="L6" s="34" t="s">
        <v>377</v>
      </c>
      <c r="M6" s="34" t="s">
        <v>378</v>
      </c>
      <c r="N6" s="34" t="s">
        <v>379</v>
      </c>
      <c r="O6" s="34" t="s">
        <v>380</v>
      </c>
      <c r="P6" s="34" t="s">
        <v>381</v>
      </c>
      <c r="Q6" s="34" t="s">
        <v>382</v>
      </c>
      <c r="R6" s="34" t="s">
        <v>383</v>
      </c>
      <c r="S6" s="34" t="s">
        <v>384</v>
      </c>
      <c r="T6" s="35" t="s">
        <v>385</v>
      </c>
    </row>
    <row r="7" ht="19.5" customHeight="1" spans="1:20">
      <c r="A7" s="36">
        <v>1</v>
      </c>
      <c r="B7" s="36">
        <v>2</v>
      </c>
      <c r="C7" s="78">
        <v>3</v>
      </c>
      <c r="D7" s="79">
        <v>4</v>
      </c>
      <c r="E7" s="78">
        <v>5</v>
      </c>
      <c r="F7" s="80">
        <v>6</v>
      </c>
      <c r="G7" s="78">
        <v>7</v>
      </c>
      <c r="H7" s="80">
        <v>8</v>
      </c>
      <c r="I7" s="78">
        <v>9</v>
      </c>
      <c r="J7" s="80">
        <v>10</v>
      </c>
      <c r="K7" s="78">
        <v>11</v>
      </c>
      <c r="L7" s="80">
        <v>12</v>
      </c>
      <c r="M7" s="78">
        <v>13</v>
      </c>
      <c r="N7" s="80">
        <v>14</v>
      </c>
      <c r="O7" s="78">
        <v>15</v>
      </c>
      <c r="P7" s="80">
        <v>16</v>
      </c>
      <c r="Q7" s="78">
        <v>17</v>
      </c>
      <c r="R7" s="80">
        <v>18</v>
      </c>
      <c r="S7" s="78">
        <v>19</v>
      </c>
      <c r="T7" s="78">
        <v>20</v>
      </c>
    </row>
    <row r="8" ht="19.5" customHeight="1" spans="1:20">
      <c r="A8" s="37" t="s">
        <v>386</v>
      </c>
      <c r="B8" s="81"/>
      <c r="C8" s="81"/>
      <c r="D8" s="82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81"/>
      <c r="C9" s="81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24"/>
    </row>
    <row r="10" ht="19.5" customHeight="1" spans="1:20">
      <c r="A10" s="52" t="s">
        <v>30</v>
      </c>
      <c r="B10" s="81"/>
      <c r="C10" s="81"/>
      <c r="D10" s="8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Format="1" customHeight="1" spans="1:20">
      <c r="A11" s="42" t="s">
        <v>387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H26" sqref="H26"/>
    </sheetView>
  </sheetViews>
  <sheetFormatPr defaultColWidth="9.14285714285714" defaultRowHeight="12" customHeight="1" outlineLevelRow="7"/>
  <cols>
    <col min="1" max="1" width="23.4285714285714" customWidth="1"/>
    <col min="2" max="2" width="19.7142857142857" customWidth="1"/>
    <col min="3" max="9" width="13.2" customWidth="1"/>
    <col min="10" max="10" width="14.7142857142857" customWidth="1"/>
  </cols>
  <sheetData>
    <row r="1" customHeight="1" spans="1:10">
      <c r="J1" s="55" t="s">
        <v>388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"单位名称："&amp;"盈江县应急管理局"</f>
        <v>单位名称：盈江县应急管理局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5" t="s">
        <v>247</v>
      </c>
      <c r="B4" s="35" t="s">
        <v>248</v>
      </c>
      <c r="C4" s="35" t="s">
        <v>249</v>
      </c>
      <c r="D4" s="35" t="s">
        <v>250</v>
      </c>
      <c r="E4" s="35" t="s">
        <v>251</v>
      </c>
      <c r="F4" s="60" t="s">
        <v>252</v>
      </c>
      <c r="G4" s="35" t="s">
        <v>253</v>
      </c>
      <c r="H4" s="60" t="s">
        <v>254</v>
      </c>
      <c r="I4" s="60" t="s">
        <v>255</v>
      </c>
      <c r="J4" s="35" t="s">
        <v>256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0">
        <v>6</v>
      </c>
      <c r="G5" s="35">
        <v>7</v>
      </c>
      <c r="H5" s="60">
        <v>8</v>
      </c>
      <c r="I5" s="60">
        <v>9</v>
      </c>
      <c r="J5" s="35">
        <v>10</v>
      </c>
    </row>
    <row r="6" ht="32.7" customHeight="1" spans="1:10">
      <c r="A6" s="37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7"/>
      <c r="B7" s="22" t="s">
        <v>386</v>
      </c>
      <c r="C7" s="22" t="s">
        <v>386</v>
      </c>
      <c r="D7" s="22" t="s">
        <v>386</v>
      </c>
      <c r="E7" s="37" t="s">
        <v>386</v>
      </c>
      <c r="F7" s="22" t="s">
        <v>386</v>
      </c>
      <c r="G7" s="37" t="s">
        <v>386</v>
      </c>
      <c r="H7" s="22" t="s">
        <v>386</v>
      </c>
      <c r="I7" s="22" t="s">
        <v>386</v>
      </c>
      <c r="J7" s="37" t="s">
        <v>386</v>
      </c>
    </row>
    <row r="8" customFormat="1" ht="19" customHeight="1" spans="1:10">
      <c r="A8" s="42" t="s">
        <v>389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showZeros="0" workbookViewId="0">
      <selection activeCell="G27" sqref="G27"/>
    </sheetView>
  </sheetViews>
  <sheetFormatPr defaultColWidth="9.14285714285714" defaultRowHeight="12" customHeight="1" outlineLevelCol="7"/>
  <cols>
    <col min="1" max="2" width="16.9142857142857" customWidth="1"/>
    <col min="3" max="3" width="19.8571428571429" customWidth="1"/>
    <col min="4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390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"单位名称："&amp;"盈江县应急管理局"</f>
        <v>单位名称：盈江县应急管理局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139</v>
      </c>
      <c r="B4" s="11" t="s">
        <v>391</v>
      </c>
      <c r="C4" s="11" t="s">
        <v>392</v>
      </c>
      <c r="D4" s="11" t="s">
        <v>393</v>
      </c>
      <c r="E4" s="11" t="s">
        <v>394</v>
      </c>
      <c r="F4" s="47" t="s">
        <v>395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345</v>
      </c>
      <c r="G5" s="35" t="s">
        <v>396</v>
      </c>
      <c r="H5" s="35" t="s">
        <v>397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21" customHeight="1" spans="1:8">
      <c r="A7" s="35"/>
      <c r="B7" s="35"/>
      <c r="C7" s="35"/>
      <c r="D7" s="35"/>
      <c r="E7" s="35"/>
      <c r="F7" s="35"/>
      <c r="G7" s="35"/>
      <c r="H7" s="35"/>
    </row>
    <row r="8" ht="21" customHeight="1" spans="1:8">
      <c r="A8" s="35"/>
      <c r="B8" s="35"/>
      <c r="C8" s="35"/>
      <c r="D8" s="35"/>
      <c r="E8" s="35"/>
      <c r="F8" s="35"/>
      <c r="G8" s="35"/>
      <c r="H8" s="35"/>
    </row>
    <row r="9" ht="21" customHeight="1" spans="1:8">
      <c r="A9" s="35"/>
      <c r="B9" s="35"/>
      <c r="C9" s="35"/>
      <c r="D9" s="35"/>
      <c r="E9" s="35"/>
      <c r="F9" s="35"/>
      <c r="G9" s="35"/>
      <c r="H9" s="35"/>
    </row>
    <row r="10" ht="33" customHeight="1" spans="1:8">
      <c r="A10" s="50"/>
      <c r="B10" s="50"/>
      <c r="C10" s="50"/>
      <c r="D10" s="50"/>
      <c r="E10" s="50"/>
      <c r="F10" s="38"/>
      <c r="G10" s="51"/>
      <c r="H10" s="51"/>
    </row>
    <row r="11" ht="24" customHeight="1" spans="1:8">
      <c r="A11" s="52" t="s">
        <v>30</v>
      </c>
      <c r="B11" s="53"/>
      <c r="C11" s="53"/>
      <c r="D11" s="53"/>
      <c r="E11" s="53"/>
      <c r="F11" s="39"/>
      <c r="G11" s="54"/>
      <c r="H11" s="54"/>
    </row>
    <row r="12" customFormat="1" ht="16" customHeight="1" spans="1:8">
      <c r="A12" s="42" t="s">
        <v>398</v>
      </c>
    </row>
  </sheetData>
  <mergeCells count="9">
    <mergeCell ref="A2:H2"/>
    <mergeCell ref="A3:C3"/>
    <mergeCell ref="F4:H4"/>
    <mergeCell ref="A11:E11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20" sqref="E2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399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"单位名称："&amp;"盈江县应急管理局"</f>
        <v>单位名称：盈江县应急管理局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27</v>
      </c>
    </row>
    <row r="4" ht="21.75" customHeight="1" spans="1:11">
      <c r="A4" s="34" t="s">
        <v>222</v>
      </c>
      <c r="B4" s="34" t="s">
        <v>141</v>
      </c>
      <c r="C4" s="34" t="s">
        <v>223</v>
      </c>
      <c r="D4" s="35" t="s">
        <v>142</v>
      </c>
      <c r="E4" s="35" t="s">
        <v>143</v>
      </c>
      <c r="F4" s="35" t="s">
        <v>224</v>
      </c>
      <c r="G4" s="35" t="s">
        <v>225</v>
      </c>
      <c r="H4" s="36" t="s">
        <v>30</v>
      </c>
      <c r="I4" s="36" t="s">
        <v>400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338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Format="1" customHeight="1" spans="1:11">
      <c r="A11" s="42" t="s">
        <v>401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E9" sqref="E9"/>
    </sheetView>
  </sheetViews>
  <sheetFormatPr defaultColWidth="9.14285714285714" defaultRowHeight="14.25" customHeight="1" outlineLevelCol="6"/>
  <cols>
    <col min="1" max="2" width="20.047619047619" customWidth="1"/>
    <col min="3" max="3" width="42.5714285714286" customWidth="1"/>
    <col min="4" max="4" width="9.14285714285714" customWidth="1"/>
    <col min="5" max="5" width="16.5714285714286" customWidth="1"/>
    <col min="6" max="6" width="15" customWidth="1"/>
    <col min="7" max="7" width="15.142857142857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"单位名称："&amp;"盈江县应急管理局"</f>
        <v>单位名称：盈江县应急管理局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223</v>
      </c>
      <c r="B4" s="10" t="s">
        <v>222</v>
      </c>
      <c r="C4" s="10" t="s">
        <v>141</v>
      </c>
      <c r="D4" s="11" t="s">
        <v>403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1392578</v>
      </c>
      <c r="F8" s="23">
        <v>10000</v>
      </c>
      <c r="G8" s="23">
        <v>10000</v>
      </c>
    </row>
    <row r="9" ht="34" customHeight="1" spans="1:7">
      <c r="A9" s="24"/>
      <c r="B9" s="22" t="s">
        <v>404</v>
      </c>
      <c r="C9" s="22" t="s">
        <v>244</v>
      </c>
      <c r="D9" s="22" t="s">
        <v>405</v>
      </c>
      <c r="E9" s="23">
        <v>379578</v>
      </c>
      <c r="F9" s="23"/>
      <c r="G9" s="23"/>
    </row>
    <row r="10" ht="34" customHeight="1" spans="1:7">
      <c r="A10" s="25"/>
      <c r="B10" s="22" t="s">
        <v>404</v>
      </c>
      <c r="C10" s="22" t="s">
        <v>241</v>
      </c>
      <c r="D10" s="22" t="s">
        <v>405</v>
      </c>
      <c r="E10" s="23">
        <v>850000</v>
      </c>
      <c r="F10" s="23"/>
      <c r="G10" s="23"/>
    </row>
    <row r="11" ht="34" customHeight="1" spans="1:7">
      <c r="A11" s="25"/>
      <c r="B11" s="22" t="s">
        <v>406</v>
      </c>
      <c r="C11" s="22" t="s">
        <v>228</v>
      </c>
      <c r="D11" s="22" t="s">
        <v>405</v>
      </c>
      <c r="E11" s="23">
        <v>50000</v>
      </c>
      <c r="F11" s="23"/>
      <c r="G11" s="23"/>
    </row>
    <row r="12" ht="34" customHeight="1" spans="1:7">
      <c r="A12" s="25"/>
      <c r="B12" s="22" t="s">
        <v>406</v>
      </c>
      <c r="C12" s="22" t="s">
        <v>235</v>
      </c>
      <c r="D12" s="22" t="s">
        <v>405</v>
      </c>
      <c r="E12" s="23">
        <v>100000</v>
      </c>
      <c r="F12" s="23"/>
      <c r="G12" s="23"/>
    </row>
    <row r="13" ht="34" customHeight="1" spans="1:7">
      <c r="A13" s="25"/>
      <c r="B13" s="22" t="s">
        <v>406</v>
      </c>
      <c r="C13" s="22" t="s">
        <v>233</v>
      </c>
      <c r="D13" s="22" t="s">
        <v>405</v>
      </c>
      <c r="E13" s="23">
        <v>3000</v>
      </c>
      <c r="F13" s="23"/>
      <c r="G13" s="23"/>
    </row>
    <row r="14" ht="34" customHeight="1" spans="1:7">
      <c r="A14" s="25"/>
      <c r="B14" s="22" t="s">
        <v>406</v>
      </c>
      <c r="C14" s="22" t="s">
        <v>239</v>
      </c>
      <c r="D14" s="22" t="s">
        <v>405</v>
      </c>
      <c r="E14" s="23">
        <v>10000</v>
      </c>
      <c r="F14" s="23">
        <v>10000</v>
      </c>
      <c r="G14" s="23">
        <v>10000</v>
      </c>
    </row>
    <row r="15" ht="34" customHeight="1" spans="1:7">
      <c r="A15" s="26" t="s">
        <v>30</v>
      </c>
      <c r="B15" s="27" t="s">
        <v>386</v>
      </c>
      <c r="C15" s="27"/>
      <c r="D15" s="28"/>
      <c r="E15" s="23">
        <v>1392578</v>
      </c>
      <c r="F15" s="23">
        <v>10000</v>
      </c>
      <c r="G15" s="23">
        <v>10000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C9" sqref="C9"/>
    </sheetView>
  </sheetViews>
  <sheetFormatPr defaultColWidth="9.14285714285714" defaultRowHeight="12" customHeight="1"/>
  <cols>
    <col min="1" max="1" width="7.62857142857143" customWidth="1"/>
    <col min="2" max="2" width="15.5714285714286" customWidth="1"/>
    <col min="3" max="4" width="13.4761904761905" customWidth="1"/>
    <col min="5" max="5" width="13.2" customWidth="1"/>
    <col min="6" max="6" width="11.2857142857143" customWidth="1"/>
    <col min="7" max="7" width="9.28571428571429" customWidth="1"/>
    <col min="8" max="8" width="13" customWidth="1"/>
    <col min="9" max="12" width="11.9142857142857" customWidth="1"/>
    <col min="13" max="13" width="14.4285714285714" customWidth="1"/>
    <col min="14" max="14" width="11.9142857142857" customWidth="1"/>
    <col min="15" max="19" width="14.2857142857143" customWidth="1"/>
  </cols>
  <sheetData>
    <row r="1" ht="16.5" customHeight="1" spans="1:19">
      <c r="A1" s="177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5" t="s">
        <v>26</v>
      </c>
      <c r="Q1" s="85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"单位名称："&amp;"盈江县应急管理局"</f>
        <v>单位名称：盈江县应急管理局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5" t="s">
        <v>27</v>
      </c>
      <c r="Q3" s="85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0">
        <v>19</v>
      </c>
    </row>
    <row r="8" ht="52.5" customHeight="1" spans="1:19">
      <c r="A8" s="179" t="s">
        <v>45</v>
      </c>
      <c r="B8" s="179" t="s">
        <v>46</v>
      </c>
      <c r="C8" s="23">
        <v>5008175.96</v>
      </c>
      <c r="D8" s="23">
        <v>5008175.96</v>
      </c>
      <c r="E8" s="23">
        <v>5008175.96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80"/>
      <c r="C9" s="168">
        <v>5008175.96</v>
      </c>
      <c r="D9" s="168">
        <v>5008175.96</v>
      </c>
      <c r="E9" s="168">
        <v>5008175.96</v>
      </c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C18" sqref="C18"/>
    </sheetView>
  </sheetViews>
  <sheetFormatPr defaultColWidth="8.84761904761905" defaultRowHeight="15" customHeight="1"/>
  <cols>
    <col min="1" max="1" width="15" customWidth="1"/>
    <col min="2" max="2" width="41.2857142857143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43" t="s">
        <v>47</v>
      </c>
      <c r="O1" s="43"/>
    </row>
    <row r="2" ht="36" customHeight="1" spans="1:15">
      <c r="A2" s="171" t="str">
        <f>"2026"&amp;"年部门支出预算表"</f>
        <v>2026年部门支出预算表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8.75" customHeight="1" spans="1:15">
      <c r="A3" s="31" t="str">
        <f>"单位名称："&amp;"盈江县应急管理局"</f>
        <v>单位名称：盈江县应急管理局</v>
      </c>
      <c r="B3" s="31"/>
      <c r="C3" s="31"/>
      <c r="D3" s="31"/>
      <c r="E3" s="31"/>
      <c r="F3" s="31"/>
      <c r="G3" s="170"/>
      <c r="H3" s="170"/>
      <c r="I3" s="170"/>
      <c r="J3" s="170"/>
      <c r="K3" s="170"/>
      <c r="L3" s="170"/>
      <c r="M3" s="170"/>
      <c r="N3" s="43" t="s">
        <v>1</v>
      </c>
      <c r="O3" s="43"/>
    </row>
    <row r="4" ht="31.5" customHeight="1" spans="1:15">
      <c r="A4" s="172" t="s">
        <v>48</v>
      </c>
      <c r="B4" s="172" t="s">
        <v>49</v>
      </c>
      <c r="C4" s="172" t="s">
        <v>30</v>
      </c>
      <c r="D4" s="172" t="s">
        <v>34</v>
      </c>
      <c r="E4" s="172"/>
      <c r="F4" s="172"/>
      <c r="G4" s="172" t="s">
        <v>35</v>
      </c>
      <c r="H4" s="172" t="s">
        <v>36</v>
      </c>
      <c r="I4" s="172" t="s">
        <v>50</v>
      </c>
      <c r="J4" s="172" t="s">
        <v>51</v>
      </c>
      <c r="K4" s="172"/>
      <c r="L4" s="172"/>
      <c r="M4" s="172"/>
      <c r="N4" s="172"/>
      <c r="O4" s="172"/>
    </row>
    <row r="5" ht="37.3" customHeight="1" spans="1:15">
      <c r="A5" s="172"/>
      <c r="B5" s="172"/>
      <c r="C5" s="172"/>
      <c r="D5" s="172" t="s">
        <v>33</v>
      </c>
      <c r="E5" s="172" t="s">
        <v>52</v>
      </c>
      <c r="F5" s="172" t="s">
        <v>53</v>
      </c>
      <c r="G5" s="172"/>
      <c r="H5" s="172"/>
      <c r="I5" s="172"/>
      <c r="J5" s="172" t="s">
        <v>33</v>
      </c>
      <c r="K5" s="172" t="s">
        <v>54</v>
      </c>
      <c r="L5" s="172" t="s">
        <v>55</v>
      </c>
      <c r="M5" s="172" t="s">
        <v>56</v>
      </c>
      <c r="N5" s="172" t="s">
        <v>57</v>
      </c>
      <c r="O5" s="172" t="s">
        <v>58</v>
      </c>
    </row>
    <row r="6" ht="18.75" customHeight="1" spans="1:15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  <c r="H6" s="173" t="s">
        <v>66</v>
      </c>
      <c r="I6" s="173" t="s">
        <v>67</v>
      </c>
      <c r="J6" s="173" t="s">
        <v>68</v>
      </c>
      <c r="K6" s="173" t="s">
        <v>69</v>
      </c>
      <c r="L6" s="173" t="s">
        <v>70</v>
      </c>
      <c r="M6" s="173" t="s">
        <v>71</v>
      </c>
      <c r="N6" s="173" t="s">
        <v>72</v>
      </c>
      <c r="O6" s="173" t="s">
        <v>73</v>
      </c>
    </row>
    <row r="7" ht="22" customHeight="1" spans="1:15">
      <c r="A7" s="174" t="s">
        <v>74</v>
      </c>
      <c r="B7" s="174" t="s">
        <v>75</v>
      </c>
      <c r="C7" s="138">
        <v>382042.84</v>
      </c>
      <c r="D7" s="138">
        <v>382042.84</v>
      </c>
      <c r="E7" s="138">
        <v>382042.84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</row>
    <row r="8" ht="22" customHeight="1" spans="1:15">
      <c r="A8" s="175" t="s">
        <v>76</v>
      </c>
      <c r="B8" s="175" t="s">
        <v>77</v>
      </c>
      <c r="C8" s="138">
        <v>378073.6</v>
      </c>
      <c r="D8" s="138">
        <v>378073.6</v>
      </c>
      <c r="E8" s="138">
        <v>378073.6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ht="22" customHeight="1" spans="1:15">
      <c r="A9" s="176" t="s">
        <v>78</v>
      </c>
      <c r="B9" s="176" t="s">
        <v>79</v>
      </c>
      <c r="C9" s="138">
        <v>5000</v>
      </c>
      <c r="D9" s="138">
        <v>5000</v>
      </c>
      <c r="E9" s="138">
        <v>5000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ht="22" customHeight="1" spans="1:15">
      <c r="A10" s="176" t="s">
        <v>80</v>
      </c>
      <c r="B10" s="176" t="s">
        <v>81</v>
      </c>
      <c r="C10" s="138">
        <v>373073.6</v>
      </c>
      <c r="D10" s="138">
        <v>373073.6</v>
      </c>
      <c r="E10" s="138">
        <v>373073.6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22" customHeight="1" spans="1:15">
      <c r="A11" s="175" t="s">
        <v>82</v>
      </c>
      <c r="B11" s="175" t="s">
        <v>83</v>
      </c>
      <c r="C11" s="138">
        <v>3969.24</v>
      </c>
      <c r="D11" s="138">
        <v>3969.24</v>
      </c>
      <c r="E11" s="138">
        <v>3969.24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22" customHeight="1" spans="1:15">
      <c r="A12" s="176" t="s">
        <v>84</v>
      </c>
      <c r="B12" s="176" t="s">
        <v>83</v>
      </c>
      <c r="C12" s="138">
        <v>3969.24</v>
      </c>
      <c r="D12" s="138">
        <v>3969.24</v>
      </c>
      <c r="E12" s="138">
        <v>3969.24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22" customHeight="1" spans="1:15">
      <c r="A13" s="174" t="s">
        <v>85</v>
      </c>
      <c r="B13" s="174" t="s">
        <v>86</v>
      </c>
      <c r="C13" s="138">
        <v>157029.44</v>
      </c>
      <c r="D13" s="138">
        <v>157029.44</v>
      </c>
      <c r="E13" s="138">
        <v>157029.44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22" customHeight="1" spans="1:15">
      <c r="A14" s="175" t="s">
        <v>87</v>
      </c>
      <c r="B14" s="175" t="s">
        <v>88</v>
      </c>
      <c r="C14" s="138">
        <v>157029.44</v>
      </c>
      <c r="D14" s="138">
        <v>157029.44</v>
      </c>
      <c r="E14" s="138">
        <v>157029.44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22" customHeight="1" spans="1:15">
      <c r="A15" s="176" t="s">
        <v>89</v>
      </c>
      <c r="B15" s="176" t="s">
        <v>90</v>
      </c>
      <c r="C15" s="138">
        <v>144566.02</v>
      </c>
      <c r="D15" s="138">
        <v>144566.02</v>
      </c>
      <c r="E15" s="138">
        <v>144566.02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22" customHeight="1" spans="1:15">
      <c r="A16" s="176" t="s">
        <v>91</v>
      </c>
      <c r="B16" s="176" t="s">
        <v>92</v>
      </c>
      <c r="C16" s="138">
        <v>12463.42</v>
      </c>
      <c r="D16" s="138">
        <v>12463.42</v>
      </c>
      <c r="E16" s="138">
        <v>12463.42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22" customHeight="1" spans="1:15">
      <c r="A17" s="174" t="s">
        <v>93</v>
      </c>
      <c r="B17" s="174" t="s">
        <v>94</v>
      </c>
      <c r="C17" s="138">
        <v>243028</v>
      </c>
      <c r="D17" s="138">
        <v>243028</v>
      </c>
      <c r="E17" s="138">
        <v>243028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22" customHeight="1" spans="1:15">
      <c r="A18" s="175" t="s">
        <v>95</v>
      </c>
      <c r="B18" s="175" t="s">
        <v>96</v>
      </c>
      <c r="C18" s="138">
        <v>243028</v>
      </c>
      <c r="D18" s="138">
        <v>243028</v>
      </c>
      <c r="E18" s="138">
        <v>243028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22" customHeight="1" spans="1:15">
      <c r="A19" s="176" t="s">
        <v>97</v>
      </c>
      <c r="B19" s="176" t="s">
        <v>98</v>
      </c>
      <c r="C19" s="138">
        <v>243028</v>
      </c>
      <c r="D19" s="138">
        <v>243028</v>
      </c>
      <c r="E19" s="138">
        <v>243028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22" customHeight="1" spans="1:15">
      <c r="A20" s="174" t="s">
        <v>99</v>
      </c>
      <c r="B20" s="174" t="s">
        <v>100</v>
      </c>
      <c r="C20" s="138">
        <v>4226075.68</v>
      </c>
      <c r="D20" s="138">
        <v>4226075.68</v>
      </c>
      <c r="E20" s="138">
        <v>2833497.68</v>
      </c>
      <c r="F20" s="138">
        <v>1392578</v>
      </c>
      <c r="G20" s="138"/>
      <c r="H20" s="138"/>
      <c r="I20" s="138"/>
      <c r="J20" s="138"/>
      <c r="K20" s="138"/>
      <c r="L20" s="138"/>
      <c r="M20" s="138"/>
      <c r="N20" s="138"/>
      <c r="O20" s="138"/>
    </row>
    <row r="21" ht="22" customHeight="1" spans="1:15">
      <c r="A21" s="175" t="s">
        <v>101</v>
      </c>
      <c r="B21" s="175" t="s">
        <v>102</v>
      </c>
      <c r="C21" s="138">
        <v>3846497.68</v>
      </c>
      <c r="D21" s="138">
        <v>3846497.68</v>
      </c>
      <c r="E21" s="138">
        <v>2833497.68</v>
      </c>
      <c r="F21" s="138">
        <v>1013000</v>
      </c>
      <c r="G21" s="138"/>
      <c r="H21" s="138"/>
      <c r="I21" s="138"/>
      <c r="J21" s="138"/>
      <c r="K21" s="138"/>
      <c r="L21" s="138"/>
      <c r="M21" s="138"/>
      <c r="N21" s="138"/>
      <c r="O21" s="138"/>
    </row>
    <row r="22" ht="22" customHeight="1" spans="1:15">
      <c r="A22" s="176" t="s">
        <v>103</v>
      </c>
      <c r="B22" s="176" t="s">
        <v>104</v>
      </c>
      <c r="C22" s="138">
        <v>2836497.68</v>
      </c>
      <c r="D22" s="138">
        <v>2836497.68</v>
      </c>
      <c r="E22" s="138">
        <v>2833497.68</v>
      </c>
      <c r="F22" s="138">
        <v>3000</v>
      </c>
      <c r="G22" s="138"/>
      <c r="H22" s="138"/>
      <c r="I22" s="138"/>
      <c r="J22" s="138"/>
      <c r="K22" s="138"/>
      <c r="L22" s="138"/>
      <c r="M22" s="138"/>
      <c r="N22" s="138"/>
      <c r="O22" s="138"/>
    </row>
    <row r="23" ht="22" customHeight="1" spans="1:15">
      <c r="A23" s="176" t="s">
        <v>105</v>
      </c>
      <c r="B23" s="176" t="s">
        <v>106</v>
      </c>
      <c r="C23" s="138">
        <v>850000</v>
      </c>
      <c r="D23" s="138">
        <v>850000</v>
      </c>
      <c r="E23" s="138"/>
      <c r="F23" s="138">
        <v>850000</v>
      </c>
      <c r="G23" s="138"/>
      <c r="H23" s="138"/>
      <c r="I23" s="138"/>
      <c r="J23" s="138"/>
      <c r="K23" s="138"/>
      <c r="L23" s="138"/>
      <c r="M23" s="138"/>
      <c r="N23" s="138"/>
      <c r="O23" s="138"/>
    </row>
    <row r="24" ht="22" customHeight="1" spans="1:15">
      <c r="A24" s="176" t="s">
        <v>107</v>
      </c>
      <c r="B24" s="176" t="s">
        <v>108</v>
      </c>
      <c r="C24" s="138">
        <v>150000</v>
      </c>
      <c r="D24" s="138">
        <v>150000</v>
      </c>
      <c r="E24" s="138"/>
      <c r="F24" s="138">
        <v>150000</v>
      </c>
      <c r="G24" s="138"/>
      <c r="H24" s="138"/>
      <c r="I24" s="138"/>
      <c r="J24" s="138"/>
      <c r="K24" s="138"/>
      <c r="L24" s="138"/>
      <c r="M24" s="138"/>
      <c r="N24" s="138"/>
      <c r="O24" s="138"/>
    </row>
    <row r="25" ht="22" customHeight="1" spans="1:15">
      <c r="A25" s="176" t="s">
        <v>109</v>
      </c>
      <c r="B25" s="176" t="s">
        <v>110</v>
      </c>
      <c r="C25" s="138">
        <v>10000</v>
      </c>
      <c r="D25" s="138">
        <v>10000</v>
      </c>
      <c r="E25" s="138"/>
      <c r="F25" s="138">
        <v>10000</v>
      </c>
      <c r="G25" s="138"/>
      <c r="H25" s="138"/>
      <c r="I25" s="138"/>
      <c r="J25" s="138"/>
      <c r="K25" s="138"/>
      <c r="L25" s="138"/>
      <c r="M25" s="138"/>
      <c r="N25" s="138"/>
      <c r="O25" s="138"/>
    </row>
    <row r="26" ht="22" customHeight="1" spans="1:15">
      <c r="A26" s="175" t="s">
        <v>111</v>
      </c>
      <c r="B26" s="175" t="s">
        <v>112</v>
      </c>
      <c r="C26" s="138">
        <v>379578</v>
      </c>
      <c r="D26" s="138">
        <v>379578</v>
      </c>
      <c r="E26" s="138"/>
      <c r="F26" s="138">
        <v>379578</v>
      </c>
      <c r="G26" s="138"/>
      <c r="H26" s="138"/>
      <c r="I26" s="138"/>
      <c r="J26" s="138"/>
      <c r="K26" s="138"/>
      <c r="L26" s="138"/>
      <c r="M26" s="138"/>
      <c r="N26" s="138"/>
      <c r="O26" s="138"/>
    </row>
    <row r="27" ht="22" customHeight="1" spans="1:15">
      <c r="A27" s="176" t="s">
        <v>113</v>
      </c>
      <c r="B27" s="176" t="s">
        <v>114</v>
      </c>
      <c r="C27" s="138">
        <v>379578</v>
      </c>
      <c r="D27" s="138">
        <v>379578</v>
      </c>
      <c r="E27" s="138"/>
      <c r="F27" s="138">
        <v>379578</v>
      </c>
      <c r="G27" s="138"/>
      <c r="H27" s="138"/>
      <c r="I27" s="138"/>
      <c r="J27" s="138"/>
      <c r="K27" s="138"/>
      <c r="L27" s="138"/>
      <c r="M27" s="138"/>
      <c r="N27" s="138"/>
      <c r="O27" s="138"/>
    </row>
    <row r="28" ht="22" customHeight="1" spans="1:15">
      <c r="A28" s="173" t="s">
        <v>30</v>
      </c>
      <c r="B28" s="173"/>
      <c r="C28" s="138">
        <v>5008175.96</v>
      </c>
      <c r="D28" s="138">
        <v>5008175.96</v>
      </c>
      <c r="E28" s="138">
        <v>3615597.96</v>
      </c>
      <c r="F28" s="138">
        <v>1392578</v>
      </c>
      <c r="G28" s="138"/>
      <c r="H28" s="138"/>
      <c r="I28" s="138"/>
      <c r="J28" s="138"/>
      <c r="K28" s="138"/>
      <c r="L28" s="138"/>
      <c r="M28" s="138"/>
      <c r="N28" s="138"/>
      <c r="O28" s="138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8"/>
  <sheetViews>
    <sheetView showZeros="0" workbookViewId="0">
      <selection activeCell="B18" sqref="B1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5" t="s">
        <v>115</v>
      </c>
    </row>
    <row r="2" ht="30.75" customHeight="1" spans="1:4">
      <c r="A2" s="164" t="str">
        <f>"2026"&amp;"年部门财政拨款收支预算总表"</f>
        <v>2026年部门财政拨款收支预算总表</v>
      </c>
      <c r="B2" s="164"/>
      <c r="C2" s="164"/>
      <c r="D2" s="164"/>
    </row>
    <row r="3" ht="18.75" customHeight="1" spans="1:4">
      <c r="A3" s="31" t="str">
        <f>"单位名称："&amp;"盈江县应急管理局"</f>
        <v>单位名称：盈江县应急管理局</v>
      </c>
      <c r="B3" s="165"/>
      <c r="C3" s="165"/>
      <c r="D3" s="86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3" t="s">
        <v>118</v>
      </c>
      <c r="B5" s="11" t="s">
        <v>5</v>
      </c>
      <c r="C5" s="73" t="s">
        <v>119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87" t="s">
        <v>120</v>
      </c>
      <c r="B7" s="23">
        <v>5008175.96</v>
      </c>
      <c r="C7" s="87" t="s">
        <v>121</v>
      </c>
      <c r="D7" s="23">
        <v>5008175.96</v>
      </c>
    </row>
    <row r="8" ht="19.5" customHeight="1" spans="1:4">
      <c r="A8" s="87" t="s">
        <v>122</v>
      </c>
      <c r="B8" s="23">
        <v>5008175.96</v>
      </c>
      <c r="C8" s="166" t="str">
        <f>"（"&amp;"一"&amp;"）"&amp;"社会保障和就业支出"</f>
        <v>（一）社会保障和就业支出</v>
      </c>
      <c r="D8" s="23">
        <v>382042.84</v>
      </c>
    </row>
    <row r="9" ht="19.5" customHeight="1" spans="1:4">
      <c r="A9" s="167" t="s">
        <v>123</v>
      </c>
      <c r="B9" s="23"/>
      <c r="C9" s="166" t="str">
        <f>"（"&amp;"二"&amp;"）"&amp;"卫生健康支出"</f>
        <v>（二）卫生健康支出</v>
      </c>
      <c r="D9" s="23">
        <v>157029.44</v>
      </c>
    </row>
    <row r="10" ht="19.5" customHeight="1" spans="1:4">
      <c r="A10" s="167" t="s">
        <v>124</v>
      </c>
      <c r="B10" s="23"/>
      <c r="C10" s="166" t="str">
        <f>"（"&amp;"三"&amp;"）"&amp;"住房保障支出"</f>
        <v>（三）住房保障支出</v>
      </c>
      <c r="D10" s="23">
        <v>243028</v>
      </c>
    </row>
    <row r="11" ht="19.5" customHeight="1" spans="1:4">
      <c r="A11" s="167" t="s">
        <v>125</v>
      </c>
      <c r="B11" s="23"/>
      <c r="C11" s="166" t="str">
        <f>"（"&amp;"四"&amp;"）"&amp;"灾害防治及应急管理支出"</f>
        <v>（四）灾害防治及应急管理支出</v>
      </c>
      <c r="D11" s="23">
        <v>4226075.68</v>
      </c>
    </row>
    <row r="12" ht="19.5" customHeight="1" spans="1:4">
      <c r="A12" s="167" t="s">
        <v>122</v>
      </c>
      <c r="B12" s="23"/>
      <c r="C12" s="166"/>
      <c r="D12" s="23"/>
    </row>
    <row r="13" ht="19.5" customHeight="1" spans="1:4">
      <c r="A13" s="167" t="s">
        <v>123</v>
      </c>
      <c r="B13" s="23"/>
      <c r="C13" s="166"/>
      <c r="D13" s="23"/>
    </row>
    <row r="14" ht="19.5" customHeight="1" spans="1:4">
      <c r="A14" s="167" t="s">
        <v>124</v>
      </c>
      <c r="B14" s="23"/>
      <c r="C14" s="166"/>
      <c r="D14" s="23"/>
    </row>
    <row r="15" ht="18" customHeight="1" spans="1:4">
      <c r="A15" s="166"/>
      <c r="B15" s="23"/>
      <c r="C15" s="167"/>
      <c r="D15" s="23"/>
    </row>
    <row r="16" ht="19.5" customHeight="1" spans="1:4">
      <c r="A16" s="166"/>
      <c r="B16" s="168"/>
      <c r="C16" s="87"/>
      <c r="D16" s="168"/>
    </row>
    <row r="17" ht="19.5" customHeight="1" spans="1:4">
      <c r="A17" s="166"/>
      <c r="B17" s="23"/>
      <c r="C17" s="87" t="s">
        <v>126</v>
      </c>
      <c r="D17" s="23"/>
    </row>
    <row r="18" ht="19.5" customHeight="1" spans="1:4">
      <c r="A18" s="169" t="s">
        <v>24</v>
      </c>
      <c r="B18" s="23">
        <v>5008175.96</v>
      </c>
      <c r="C18" s="169" t="s">
        <v>25</v>
      </c>
      <c r="D18" s="23">
        <v>5008175.96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A27" sqref="$A27:$XFD27"/>
    </sheetView>
  </sheetViews>
  <sheetFormatPr defaultColWidth="10.2857142857143" defaultRowHeight="15" customHeight="1" outlineLevelCol="6"/>
  <cols>
    <col min="1" max="1" width="26.3428571428571" customWidth="1"/>
    <col min="2" max="2" width="38.5714285714286" customWidth="1"/>
    <col min="3" max="7" width="19.2857142857143" customWidth="1"/>
  </cols>
  <sheetData>
    <row r="1" ht="18.75" customHeight="1" spans="1:7">
      <c r="A1" s="127"/>
      <c r="B1" s="127"/>
      <c r="C1" s="127"/>
      <c r="D1" s="127"/>
      <c r="E1" s="127"/>
      <c r="F1" s="127"/>
      <c r="G1" s="128" t="s">
        <v>127</v>
      </c>
    </row>
    <row r="2" ht="33" customHeight="1" spans="1:7">
      <c r="A2" s="157" t="str">
        <f>"2026"&amp;"年一般公共预算支出预算表（按功能科目分类）"</f>
        <v>2026年一般公共预算支出预算表（按功能科目分类）</v>
      </c>
      <c r="B2" s="157"/>
      <c r="C2" s="157"/>
      <c r="D2" s="157"/>
      <c r="E2" s="157"/>
      <c r="F2" s="157"/>
      <c r="G2" s="157"/>
    </row>
    <row r="3" ht="18.75" customHeight="1" spans="1:7">
      <c r="A3" s="158" t="str">
        <f>"单位名称："&amp;"盈江县应急管理局"</f>
        <v>单位名称：盈江县应急管理局</v>
      </c>
      <c r="B3" s="158"/>
      <c r="C3" s="127"/>
      <c r="D3" s="127"/>
      <c r="E3" s="127"/>
      <c r="F3" s="127"/>
      <c r="G3" s="128" t="s">
        <v>1</v>
      </c>
    </row>
    <row r="4" ht="18.75" customHeight="1" spans="1:7">
      <c r="A4" s="159" t="s">
        <v>128</v>
      </c>
      <c r="B4" s="159"/>
      <c r="C4" s="159" t="s">
        <v>30</v>
      </c>
      <c r="D4" s="159" t="s">
        <v>52</v>
      </c>
      <c r="E4" s="159"/>
      <c r="F4" s="159"/>
      <c r="G4" s="159" t="s">
        <v>53</v>
      </c>
    </row>
    <row r="5" ht="18.75" customHeight="1" spans="1:7">
      <c r="A5" s="159" t="s">
        <v>48</v>
      </c>
      <c r="B5" s="159" t="s">
        <v>49</v>
      </c>
      <c r="C5" s="159"/>
      <c r="D5" s="159" t="s">
        <v>33</v>
      </c>
      <c r="E5" s="159" t="s">
        <v>129</v>
      </c>
      <c r="F5" s="159" t="s">
        <v>130</v>
      </c>
      <c r="G5" s="159"/>
    </row>
    <row r="6" ht="18.75" customHeight="1" spans="1:7">
      <c r="A6" s="159" t="s">
        <v>59</v>
      </c>
      <c r="B6" s="159" t="s">
        <v>60</v>
      </c>
      <c r="C6" s="159" t="s">
        <v>61</v>
      </c>
      <c r="D6" s="159" t="s">
        <v>62</v>
      </c>
      <c r="E6" s="159" t="s">
        <v>63</v>
      </c>
      <c r="F6" s="159" t="s">
        <v>64</v>
      </c>
      <c r="G6" s="159" t="s">
        <v>65</v>
      </c>
    </row>
    <row r="7" ht="18.75" customHeight="1" spans="1:7">
      <c r="A7" s="160" t="s">
        <v>74</v>
      </c>
      <c r="B7" s="160" t="s">
        <v>75</v>
      </c>
      <c r="C7" s="161">
        <v>382042.84</v>
      </c>
      <c r="D7" s="161">
        <v>382042.84</v>
      </c>
      <c r="E7" s="161">
        <v>377042.84</v>
      </c>
      <c r="F7" s="161">
        <v>5000</v>
      </c>
      <c r="G7" s="161"/>
    </row>
    <row r="8" ht="18.75" customHeight="1" spans="1:7">
      <c r="A8" s="162" t="s">
        <v>76</v>
      </c>
      <c r="B8" s="162" t="s">
        <v>77</v>
      </c>
      <c r="C8" s="161">
        <v>378073.6</v>
      </c>
      <c r="D8" s="161">
        <v>378073.6</v>
      </c>
      <c r="E8" s="161">
        <v>373073.6</v>
      </c>
      <c r="F8" s="161">
        <v>5000</v>
      </c>
      <c r="G8" s="161"/>
    </row>
    <row r="9" ht="18.75" customHeight="1" spans="1:7">
      <c r="A9" s="163" t="s">
        <v>78</v>
      </c>
      <c r="B9" s="163" t="s">
        <v>79</v>
      </c>
      <c r="C9" s="161">
        <v>5000</v>
      </c>
      <c r="D9" s="161">
        <v>5000</v>
      </c>
      <c r="E9" s="161"/>
      <c r="F9" s="161">
        <v>5000</v>
      </c>
      <c r="G9" s="161"/>
    </row>
    <row r="10" ht="18.75" customHeight="1" spans="1:7">
      <c r="A10" s="163" t="s">
        <v>80</v>
      </c>
      <c r="B10" s="163" t="s">
        <v>81</v>
      </c>
      <c r="C10" s="161">
        <v>373073.6</v>
      </c>
      <c r="D10" s="161">
        <v>373073.6</v>
      </c>
      <c r="E10" s="161">
        <v>373073.6</v>
      </c>
      <c r="F10" s="161"/>
      <c r="G10" s="161"/>
    </row>
    <row r="11" ht="18.75" customHeight="1" spans="1:7">
      <c r="A11" s="162" t="s">
        <v>82</v>
      </c>
      <c r="B11" s="162" t="s">
        <v>83</v>
      </c>
      <c r="C11" s="161">
        <v>3969.24</v>
      </c>
      <c r="D11" s="161">
        <v>3969.24</v>
      </c>
      <c r="E11" s="161">
        <v>3969.24</v>
      </c>
      <c r="F11" s="161"/>
      <c r="G11" s="161"/>
    </row>
    <row r="12" ht="18.75" customHeight="1" spans="1:7">
      <c r="A12" s="163" t="s">
        <v>84</v>
      </c>
      <c r="B12" s="163" t="s">
        <v>83</v>
      </c>
      <c r="C12" s="161">
        <v>3969.24</v>
      </c>
      <c r="D12" s="161">
        <v>3969.24</v>
      </c>
      <c r="E12" s="161">
        <v>3969.24</v>
      </c>
      <c r="F12" s="161"/>
      <c r="G12" s="161"/>
    </row>
    <row r="13" ht="18.75" customHeight="1" spans="1:7">
      <c r="A13" s="160" t="s">
        <v>85</v>
      </c>
      <c r="B13" s="160" t="s">
        <v>86</v>
      </c>
      <c r="C13" s="161">
        <v>157029.44</v>
      </c>
      <c r="D13" s="161">
        <v>157029.44</v>
      </c>
      <c r="E13" s="161">
        <v>157029.44</v>
      </c>
      <c r="F13" s="161"/>
      <c r="G13" s="161"/>
    </row>
    <row r="14" ht="18.75" customHeight="1" spans="1:7">
      <c r="A14" s="162" t="s">
        <v>87</v>
      </c>
      <c r="B14" s="162" t="s">
        <v>88</v>
      </c>
      <c r="C14" s="161">
        <v>157029.44</v>
      </c>
      <c r="D14" s="161">
        <v>157029.44</v>
      </c>
      <c r="E14" s="161">
        <v>157029.44</v>
      </c>
      <c r="F14" s="161"/>
      <c r="G14" s="161"/>
    </row>
    <row r="15" ht="18.75" customHeight="1" spans="1:7">
      <c r="A15" s="163" t="s">
        <v>89</v>
      </c>
      <c r="B15" s="163" t="s">
        <v>90</v>
      </c>
      <c r="C15" s="161">
        <v>144566.02</v>
      </c>
      <c r="D15" s="161">
        <v>144566.02</v>
      </c>
      <c r="E15" s="161">
        <v>144566.02</v>
      </c>
      <c r="F15" s="161"/>
      <c r="G15" s="161"/>
    </row>
    <row r="16" ht="18.75" customHeight="1" spans="1:7">
      <c r="A16" s="163" t="s">
        <v>91</v>
      </c>
      <c r="B16" s="163" t="s">
        <v>92</v>
      </c>
      <c r="C16" s="161">
        <v>12463.42</v>
      </c>
      <c r="D16" s="161">
        <v>12463.42</v>
      </c>
      <c r="E16" s="161">
        <v>12463.42</v>
      </c>
      <c r="F16" s="161"/>
      <c r="G16" s="161"/>
    </row>
    <row r="17" ht="18.75" customHeight="1" spans="1:7">
      <c r="A17" s="160" t="s">
        <v>93</v>
      </c>
      <c r="B17" s="160" t="s">
        <v>94</v>
      </c>
      <c r="C17" s="161">
        <v>243028</v>
      </c>
      <c r="D17" s="161">
        <v>243028</v>
      </c>
      <c r="E17" s="161">
        <v>243028</v>
      </c>
      <c r="F17" s="161"/>
      <c r="G17" s="161"/>
    </row>
    <row r="18" ht="18.75" customHeight="1" spans="1:7">
      <c r="A18" s="162" t="s">
        <v>95</v>
      </c>
      <c r="B18" s="162" t="s">
        <v>96</v>
      </c>
      <c r="C18" s="161">
        <v>243028</v>
      </c>
      <c r="D18" s="161">
        <v>243028</v>
      </c>
      <c r="E18" s="161">
        <v>243028</v>
      </c>
      <c r="F18" s="161"/>
      <c r="G18" s="161"/>
    </row>
    <row r="19" ht="18.75" customHeight="1" spans="1:7">
      <c r="A19" s="163" t="s">
        <v>97</v>
      </c>
      <c r="B19" s="163" t="s">
        <v>98</v>
      </c>
      <c r="C19" s="161">
        <v>243028</v>
      </c>
      <c r="D19" s="161">
        <v>243028</v>
      </c>
      <c r="E19" s="161">
        <v>243028</v>
      </c>
      <c r="F19" s="161"/>
      <c r="G19" s="161"/>
    </row>
    <row r="20" ht="18.75" customHeight="1" spans="1:7">
      <c r="A20" s="160" t="s">
        <v>99</v>
      </c>
      <c r="B20" s="160" t="s">
        <v>100</v>
      </c>
      <c r="C20" s="161">
        <v>4226075.68</v>
      </c>
      <c r="D20" s="161">
        <v>2833497.68</v>
      </c>
      <c r="E20" s="161">
        <v>2529770</v>
      </c>
      <c r="F20" s="161">
        <v>303727.68</v>
      </c>
      <c r="G20" s="161">
        <v>1392578</v>
      </c>
    </row>
    <row r="21" ht="18.75" customHeight="1" spans="1:7">
      <c r="A21" s="162" t="s">
        <v>101</v>
      </c>
      <c r="B21" s="162" t="s">
        <v>102</v>
      </c>
      <c r="C21" s="161">
        <v>3846497.68</v>
      </c>
      <c r="D21" s="161">
        <v>2833497.68</v>
      </c>
      <c r="E21" s="161">
        <v>2529770</v>
      </c>
      <c r="F21" s="161">
        <v>303727.68</v>
      </c>
      <c r="G21" s="161">
        <v>1013000</v>
      </c>
    </row>
    <row r="22" ht="18.75" customHeight="1" spans="1:7">
      <c r="A22" s="163" t="s">
        <v>103</v>
      </c>
      <c r="B22" s="163" t="s">
        <v>104</v>
      </c>
      <c r="C22" s="161">
        <v>2836497.68</v>
      </c>
      <c r="D22" s="161">
        <v>2833497.68</v>
      </c>
      <c r="E22" s="161">
        <v>2529770</v>
      </c>
      <c r="F22" s="161">
        <v>303727.68</v>
      </c>
      <c r="G22" s="161">
        <v>3000</v>
      </c>
    </row>
    <row r="23" ht="18.75" customHeight="1" spans="1:7">
      <c r="A23" s="163" t="s">
        <v>105</v>
      </c>
      <c r="B23" s="163" t="s">
        <v>106</v>
      </c>
      <c r="C23" s="161">
        <v>850000</v>
      </c>
      <c r="D23" s="161"/>
      <c r="E23" s="161"/>
      <c r="F23" s="161"/>
      <c r="G23" s="161">
        <v>850000</v>
      </c>
    </row>
    <row r="24" ht="18.75" customHeight="1" spans="1:7">
      <c r="A24" s="163" t="s">
        <v>107</v>
      </c>
      <c r="B24" s="163" t="s">
        <v>108</v>
      </c>
      <c r="C24" s="161">
        <v>150000</v>
      </c>
      <c r="D24" s="161"/>
      <c r="E24" s="161"/>
      <c r="F24" s="161"/>
      <c r="G24" s="161">
        <v>150000</v>
      </c>
    </row>
    <row r="25" ht="18.75" customHeight="1" spans="1:7">
      <c r="A25" s="163" t="s">
        <v>109</v>
      </c>
      <c r="B25" s="163" t="s">
        <v>110</v>
      </c>
      <c r="C25" s="161">
        <v>10000</v>
      </c>
      <c r="D25" s="161"/>
      <c r="E25" s="161"/>
      <c r="F25" s="161"/>
      <c r="G25" s="161">
        <v>10000</v>
      </c>
    </row>
    <row r="26" ht="18.75" customHeight="1" spans="1:7">
      <c r="A26" s="162" t="s">
        <v>111</v>
      </c>
      <c r="B26" s="162" t="s">
        <v>112</v>
      </c>
      <c r="C26" s="161">
        <v>379578</v>
      </c>
      <c r="D26" s="161"/>
      <c r="E26" s="161"/>
      <c r="F26" s="161"/>
      <c r="G26" s="161">
        <v>379578</v>
      </c>
    </row>
    <row r="27" ht="18.75" customHeight="1" spans="1:7">
      <c r="A27" s="163" t="s">
        <v>113</v>
      </c>
      <c r="B27" s="163" t="s">
        <v>114</v>
      </c>
      <c r="C27" s="161">
        <v>379578</v>
      </c>
      <c r="D27" s="161"/>
      <c r="E27" s="161"/>
      <c r="F27" s="161"/>
      <c r="G27" s="161">
        <v>379578</v>
      </c>
    </row>
    <row r="28" ht="18.75" customHeight="1" spans="1:7">
      <c r="A28" s="159" t="s">
        <v>30</v>
      </c>
      <c r="B28" s="159"/>
      <c r="C28" s="161">
        <v>5008175.96</v>
      </c>
      <c r="D28" s="161">
        <v>3615597.96</v>
      </c>
      <c r="E28" s="161">
        <v>3306870.28</v>
      </c>
      <c r="F28" s="161">
        <v>308727.68</v>
      </c>
      <c r="G28" s="161">
        <v>1392578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7" sqref="E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8"/>
      <c r="B1" s="148"/>
      <c r="C1" s="149"/>
      <c r="D1" s="1"/>
      <c r="E1" s="1"/>
      <c r="F1" s="150" t="s">
        <v>131</v>
      </c>
    </row>
    <row r="2" ht="33.75" customHeight="1" spans="1:6">
      <c r="A2" s="151" t="str">
        <f>"2026"&amp;"年一般公共预算“三公”经费支出预算表"</f>
        <v>2026年一般公共预算“三公”经费支出预算表</v>
      </c>
      <c r="B2" s="151"/>
      <c r="C2" s="151"/>
      <c r="D2" s="151"/>
      <c r="E2" s="151"/>
      <c r="F2" s="151"/>
    </row>
    <row r="3" ht="21.75" customHeight="1" spans="1:6">
      <c r="A3" s="152" t="str">
        <f>"单位名称："&amp;"盈江县应急管理局"</f>
        <v>单位名称：盈江县应急管理局</v>
      </c>
      <c r="B3" s="148"/>
      <c r="C3" s="149"/>
      <c r="D3" s="3"/>
      <c r="E3" s="1"/>
      <c r="F3" s="150" t="s">
        <v>27</v>
      </c>
    </row>
    <row r="4" ht="19.5" customHeight="1" spans="1:6">
      <c r="A4" s="11" t="s">
        <v>132</v>
      </c>
      <c r="B4" s="73" t="s">
        <v>133</v>
      </c>
      <c r="C4" s="12" t="s">
        <v>134</v>
      </c>
      <c r="D4" s="13"/>
      <c r="E4" s="14"/>
      <c r="F4" s="73" t="s">
        <v>135</v>
      </c>
    </row>
    <row r="5" ht="19.5" customHeight="1" spans="1:6">
      <c r="A5" s="18"/>
      <c r="B5" s="75"/>
      <c r="C5" s="36" t="s">
        <v>33</v>
      </c>
      <c r="D5" s="36" t="s">
        <v>136</v>
      </c>
      <c r="E5" s="36" t="s">
        <v>137</v>
      </c>
      <c r="F5" s="75"/>
    </row>
    <row r="6" ht="18.75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24.75" customHeight="1" spans="1:6">
      <c r="A7" s="155">
        <v>30000</v>
      </c>
      <c r="B7" s="155"/>
      <c r="C7" s="156">
        <v>25000</v>
      </c>
      <c r="D7" s="155"/>
      <c r="E7" s="155">
        <v>25000</v>
      </c>
      <c r="F7" s="155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2"/>
  <sheetViews>
    <sheetView showZeros="0" topLeftCell="C20" workbookViewId="0">
      <selection activeCell="H40" sqref="H40"/>
    </sheetView>
  </sheetViews>
  <sheetFormatPr defaultColWidth="10.2857142857143" defaultRowHeight="15" customHeight="1"/>
  <cols>
    <col min="1" max="1" width="18.2857142857143" customWidth="1"/>
    <col min="2" max="2" width="21.8571428571429" customWidth="1"/>
    <col min="3" max="3" width="30.2857142857143" customWidth="1"/>
    <col min="4" max="4" width="9.57142857142857" customWidth="1"/>
    <col min="5" max="5" width="28.8571428571429" customWidth="1"/>
    <col min="6" max="6" width="7" customWidth="1"/>
    <col min="7" max="7" width="25.1428571428571" customWidth="1"/>
    <col min="8" max="8" width="12.9142857142857" customWidth="1"/>
    <col min="9" max="9" width="16.8571428571429" customWidth="1"/>
    <col min="10" max="10" width="9.14285714285714" customWidth="1"/>
    <col min="11" max="11" width="10.1428571428571" customWidth="1"/>
    <col min="12" max="12" width="12.2857142857143" customWidth="1"/>
    <col min="13" max="15" width="9.57142857142857" customWidth="1"/>
    <col min="16" max="16" width="10.5714285714286" customWidth="1"/>
    <col min="17" max="23" width="9.57142857142857" customWidth="1"/>
  </cols>
  <sheetData>
    <row r="1" ht="18.75" customHeight="1" spans="1:23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3" t="s">
        <v>138</v>
      </c>
      <c r="U1" s="143"/>
      <c r="V1" s="143"/>
      <c r="W1" s="143"/>
    </row>
    <row r="2" ht="45.75" customHeight="1" spans="1:23">
      <c r="A2" s="144" t="str">
        <f>"2026"&amp;"年部门基本支出预算表"</f>
        <v>2026年部门基本支出预算表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2" t="str">
        <f>"单位名称："&amp;"盈江县应急管理局"</f>
        <v>单位名称：盈江县应急管理局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 t="s">
        <v>27</v>
      </c>
      <c r="U3" s="143"/>
      <c r="V3" s="143"/>
      <c r="W3" s="143"/>
    </row>
    <row r="4" ht="18.75" customHeight="1" spans="1:23">
      <c r="A4" s="145" t="s">
        <v>139</v>
      </c>
      <c r="B4" s="145" t="s">
        <v>140</v>
      </c>
      <c r="C4" s="145" t="s">
        <v>141</v>
      </c>
      <c r="D4" s="145" t="s">
        <v>142</v>
      </c>
      <c r="E4" s="145" t="s">
        <v>143</v>
      </c>
      <c r="F4" s="145" t="s">
        <v>144</v>
      </c>
      <c r="G4" s="145" t="s">
        <v>145</v>
      </c>
      <c r="H4" s="145" t="s">
        <v>146</v>
      </c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</row>
    <row r="5" ht="28.3" customHeight="1" spans="1:23">
      <c r="A5" s="145"/>
      <c r="B5" s="145"/>
      <c r="C5" s="145"/>
      <c r="D5" s="145"/>
      <c r="E5" s="145"/>
      <c r="F5" s="145"/>
      <c r="G5" s="145"/>
      <c r="H5" s="145" t="s">
        <v>147</v>
      </c>
      <c r="I5" s="145" t="s">
        <v>34</v>
      </c>
      <c r="J5" s="145" t="s">
        <v>148</v>
      </c>
      <c r="K5" s="145" t="s">
        <v>149</v>
      </c>
      <c r="L5" s="145" t="s">
        <v>150</v>
      </c>
      <c r="M5" s="145" t="s">
        <v>151</v>
      </c>
      <c r="N5" s="145" t="s">
        <v>152</v>
      </c>
      <c r="O5" s="145" t="s">
        <v>35</v>
      </c>
      <c r="P5" s="145" t="s">
        <v>36</v>
      </c>
      <c r="Q5" s="145" t="s">
        <v>37</v>
      </c>
      <c r="R5" s="145" t="s">
        <v>51</v>
      </c>
      <c r="S5" s="145"/>
      <c r="T5" s="145"/>
      <c r="U5" s="145"/>
      <c r="V5" s="145"/>
      <c r="W5" s="145"/>
    </row>
    <row r="6" ht="24" customHeight="1" spans="1:23">
      <c r="A6" s="145"/>
      <c r="B6" s="145"/>
      <c r="C6" s="145"/>
      <c r="D6" s="145"/>
      <c r="E6" s="145"/>
      <c r="F6" s="145"/>
      <c r="G6" s="145"/>
      <c r="H6" s="145"/>
      <c r="I6" s="145" t="s">
        <v>153</v>
      </c>
      <c r="J6" s="145" t="s">
        <v>148</v>
      </c>
      <c r="K6" s="145" t="s">
        <v>149</v>
      </c>
      <c r="L6" s="145" t="s">
        <v>150</v>
      </c>
      <c r="M6" s="145" t="s">
        <v>151</v>
      </c>
      <c r="N6" s="145" t="s">
        <v>34</v>
      </c>
      <c r="O6" s="145" t="s">
        <v>35</v>
      </c>
      <c r="P6" s="145" t="s">
        <v>36</v>
      </c>
      <c r="Q6" s="145"/>
      <c r="R6" s="145" t="s">
        <v>33</v>
      </c>
      <c r="S6" s="145" t="s">
        <v>40</v>
      </c>
      <c r="T6" s="145" t="s">
        <v>41</v>
      </c>
      <c r="U6" s="145" t="s">
        <v>42</v>
      </c>
      <c r="V6" s="145" t="s">
        <v>43</v>
      </c>
      <c r="W6" s="145" t="s">
        <v>44</v>
      </c>
    </row>
    <row r="7" ht="32.05" customHeight="1" spans="1:23">
      <c r="A7" s="145"/>
      <c r="B7" s="145"/>
      <c r="C7" s="145"/>
      <c r="D7" s="145"/>
      <c r="E7" s="145"/>
      <c r="F7" s="145"/>
      <c r="G7" s="145"/>
      <c r="H7" s="145"/>
      <c r="I7" s="145" t="s">
        <v>33</v>
      </c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</row>
    <row r="8" ht="18.75" customHeight="1" spans="1:23">
      <c r="A8" s="145" t="s">
        <v>59</v>
      </c>
      <c r="B8" s="145" t="s">
        <v>60</v>
      </c>
      <c r="C8" s="145" t="s">
        <v>61</v>
      </c>
      <c r="D8" s="145" t="s">
        <v>62</v>
      </c>
      <c r="E8" s="145" t="s">
        <v>63</v>
      </c>
      <c r="F8" s="145" t="s">
        <v>64</v>
      </c>
      <c r="G8" s="145" t="s">
        <v>65</v>
      </c>
      <c r="H8" s="145" t="s">
        <v>66</v>
      </c>
      <c r="I8" s="145" t="s">
        <v>67</v>
      </c>
      <c r="J8" s="145" t="s">
        <v>68</v>
      </c>
      <c r="K8" s="145" t="s">
        <v>69</v>
      </c>
      <c r="L8" s="145" t="s">
        <v>70</v>
      </c>
      <c r="M8" s="145" t="s">
        <v>71</v>
      </c>
      <c r="N8" s="145" t="s">
        <v>72</v>
      </c>
      <c r="O8" s="145" t="s">
        <v>73</v>
      </c>
      <c r="P8" s="145" t="s">
        <v>154</v>
      </c>
      <c r="Q8" s="145" t="s">
        <v>155</v>
      </c>
      <c r="R8" s="145" t="s">
        <v>156</v>
      </c>
      <c r="S8" s="145" t="s">
        <v>157</v>
      </c>
      <c r="T8" s="145" t="s">
        <v>158</v>
      </c>
      <c r="U8" s="145" t="s">
        <v>159</v>
      </c>
      <c r="V8" s="145" t="s">
        <v>160</v>
      </c>
      <c r="W8" s="145" t="s">
        <v>161</v>
      </c>
    </row>
    <row r="9" ht="24" customHeight="1" spans="1:23">
      <c r="A9" s="137" t="s">
        <v>46</v>
      </c>
      <c r="B9" s="137"/>
      <c r="C9" s="137"/>
      <c r="D9" s="137"/>
      <c r="E9" s="137"/>
      <c r="F9" s="137"/>
      <c r="G9" s="137"/>
      <c r="H9" s="138">
        <v>3615597.96</v>
      </c>
      <c r="I9" s="138">
        <v>3615597.96</v>
      </c>
      <c r="J9" s="138"/>
      <c r="K9" s="138"/>
      <c r="L9" s="138">
        <v>3615597.96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24" customHeight="1" spans="1:23">
      <c r="A10" s="137" t="s">
        <v>46</v>
      </c>
      <c r="B10" s="137" t="s">
        <v>162</v>
      </c>
      <c r="C10" s="137" t="s">
        <v>163</v>
      </c>
      <c r="D10" s="137" t="s">
        <v>103</v>
      </c>
      <c r="E10" s="137" t="s">
        <v>104</v>
      </c>
      <c r="F10" s="137" t="s">
        <v>164</v>
      </c>
      <c r="G10" s="137" t="s">
        <v>165</v>
      </c>
      <c r="H10" s="138">
        <v>817308</v>
      </c>
      <c r="I10" s="138">
        <v>817308</v>
      </c>
      <c r="J10" s="138"/>
      <c r="K10" s="138"/>
      <c r="L10" s="138">
        <v>817308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24" customHeight="1" spans="1:23">
      <c r="A11" s="137" t="s">
        <v>46</v>
      </c>
      <c r="B11" s="137" t="s">
        <v>166</v>
      </c>
      <c r="C11" s="137" t="s">
        <v>167</v>
      </c>
      <c r="D11" s="137" t="s">
        <v>103</v>
      </c>
      <c r="E11" s="137" t="s">
        <v>104</v>
      </c>
      <c r="F11" s="137" t="s">
        <v>164</v>
      </c>
      <c r="G11" s="137" t="s">
        <v>165</v>
      </c>
      <c r="H11" s="138">
        <v>110364</v>
      </c>
      <c r="I11" s="138">
        <v>110364</v>
      </c>
      <c r="J11" s="138"/>
      <c r="K11" s="138"/>
      <c r="L11" s="138">
        <v>110364</v>
      </c>
      <c r="M11" s="137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24" customHeight="1" spans="1:23">
      <c r="A12" s="137" t="s">
        <v>46</v>
      </c>
      <c r="B12" s="137" t="s">
        <v>162</v>
      </c>
      <c r="C12" s="137" t="s">
        <v>163</v>
      </c>
      <c r="D12" s="137" t="s">
        <v>103</v>
      </c>
      <c r="E12" s="137" t="s">
        <v>104</v>
      </c>
      <c r="F12" s="137" t="s">
        <v>168</v>
      </c>
      <c r="G12" s="137" t="s">
        <v>169</v>
      </c>
      <c r="H12" s="138">
        <v>1057836</v>
      </c>
      <c r="I12" s="138">
        <v>1057836</v>
      </c>
      <c r="J12" s="138"/>
      <c r="K12" s="138"/>
      <c r="L12" s="138">
        <v>1057836</v>
      </c>
      <c r="M12" s="137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24" customHeight="1" spans="1:23">
      <c r="A13" s="137" t="s">
        <v>46</v>
      </c>
      <c r="B13" s="137" t="s">
        <v>166</v>
      </c>
      <c r="C13" s="137" t="s">
        <v>167</v>
      </c>
      <c r="D13" s="137" t="s">
        <v>103</v>
      </c>
      <c r="E13" s="137" t="s">
        <v>104</v>
      </c>
      <c r="F13" s="137" t="s">
        <v>168</v>
      </c>
      <c r="G13" s="137" t="s">
        <v>169</v>
      </c>
      <c r="H13" s="138">
        <v>13500</v>
      </c>
      <c r="I13" s="138">
        <v>13500</v>
      </c>
      <c r="J13" s="138"/>
      <c r="K13" s="138"/>
      <c r="L13" s="138">
        <v>13500</v>
      </c>
      <c r="M13" s="137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24" customHeight="1" spans="1:23">
      <c r="A14" s="137" t="s">
        <v>46</v>
      </c>
      <c r="B14" s="137" t="s">
        <v>162</v>
      </c>
      <c r="C14" s="137" t="s">
        <v>163</v>
      </c>
      <c r="D14" s="137" t="s">
        <v>103</v>
      </c>
      <c r="E14" s="137" t="s">
        <v>104</v>
      </c>
      <c r="F14" s="137" t="s">
        <v>170</v>
      </c>
      <c r="G14" s="137" t="s">
        <v>171</v>
      </c>
      <c r="H14" s="138">
        <v>68109</v>
      </c>
      <c r="I14" s="138">
        <v>68109</v>
      </c>
      <c r="J14" s="138"/>
      <c r="K14" s="138"/>
      <c r="L14" s="138">
        <v>68109</v>
      </c>
      <c r="M14" s="137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24" customHeight="1" spans="1:23">
      <c r="A15" s="137" t="s">
        <v>46</v>
      </c>
      <c r="B15" s="137" t="s">
        <v>172</v>
      </c>
      <c r="C15" s="137" t="s">
        <v>173</v>
      </c>
      <c r="D15" s="137" t="s">
        <v>103</v>
      </c>
      <c r="E15" s="137" t="s">
        <v>104</v>
      </c>
      <c r="F15" s="137" t="s">
        <v>170</v>
      </c>
      <c r="G15" s="137" t="s">
        <v>171</v>
      </c>
      <c r="H15" s="138">
        <v>306480</v>
      </c>
      <c r="I15" s="138">
        <v>306480</v>
      </c>
      <c r="J15" s="138"/>
      <c r="K15" s="138"/>
      <c r="L15" s="138">
        <v>306480</v>
      </c>
      <c r="M15" s="137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24" customHeight="1" spans="1:23">
      <c r="A16" s="137" t="s">
        <v>46</v>
      </c>
      <c r="B16" s="137" t="s">
        <v>166</v>
      </c>
      <c r="C16" s="137" t="s">
        <v>167</v>
      </c>
      <c r="D16" s="137" t="s">
        <v>103</v>
      </c>
      <c r="E16" s="137" t="s">
        <v>104</v>
      </c>
      <c r="F16" s="137" t="s">
        <v>174</v>
      </c>
      <c r="G16" s="137" t="s">
        <v>175</v>
      </c>
      <c r="H16" s="138">
        <v>9197</v>
      </c>
      <c r="I16" s="138">
        <v>9197</v>
      </c>
      <c r="J16" s="138"/>
      <c r="K16" s="138"/>
      <c r="L16" s="138">
        <v>9197</v>
      </c>
      <c r="M16" s="137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24" customHeight="1" spans="1:23">
      <c r="A17" s="137" t="s">
        <v>46</v>
      </c>
      <c r="B17" s="137" t="s">
        <v>176</v>
      </c>
      <c r="C17" s="137" t="s">
        <v>177</v>
      </c>
      <c r="D17" s="137" t="s">
        <v>103</v>
      </c>
      <c r="E17" s="137" t="s">
        <v>104</v>
      </c>
      <c r="F17" s="137" t="s">
        <v>174</v>
      </c>
      <c r="G17" s="137" t="s">
        <v>175</v>
      </c>
      <c r="H17" s="138">
        <v>36000</v>
      </c>
      <c r="I17" s="138">
        <v>36000</v>
      </c>
      <c r="J17" s="138"/>
      <c r="K17" s="138"/>
      <c r="L17" s="138">
        <v>36000</v>
      </c>
      <c r="M17" s="137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24" customHeight="1" spans="1:23">
      <c r="A18" s="137" t="s">
        <v>46</v>
      </c>
      <c r="B18" s="137" t="s">
        <v>166</v>
      </c>
      <c r="C18" s="137" t="s">
        <v>167</v>
      </c>
      <c r="D18" s="137" t="s">
        <v>103</v>
      </c>
      <c r="E18" s="137" t="s">
        <v>104</v>
      </c>
      <c r="F18" s="137" t="s">
        <v>174</v>
      </c>
      <c r="G18" s="137" t="s">
        <v>175</v>
      </c>
      <c r="H18" s="138">
        <v>36000</v>
      </c>
      <c r="I18" s="138">
        <v>36000</v>
      </c>
      <c r="J18" s="138"/>
      <c r="K18" s="138"/>
      <c r="L18" s="138">
        <v>36000</v>
      </c>
      <c r="M18" s="137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24" customHeight="1" spans="1:23">
      <c r="A19" s="137" t="s">
        <v>46</v>
      </c>
      <c r="B19" s="137" t="s">
        <v>166</v>
      </c>
      <c r="C19" s="137" t="s">
        <v>167</v>
      </c>
      <c r="D19" s="137" t="s">
        <v>103</v>
      </c>
      <c r="E19" s="137" t="s">
        <v>104</v>
      </c>
      <c r="F19" s="137" t="s">
        <v>174</v>
      </c>
      <c r="G19" s="137" t="s">
        <v>175</v>
      </c>
      <c r="H19" s="138">
        <v>37260</v>
      </c>
      <c r="I19" s="138">
        <v>37260</v>
      </c>
      <c r="J19" s="138"/>
      <c r="K19" s="138"/>
      <c r="L19" s="138">
        <v>37260</v>
      </c>
      <c r="M19" s="137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24" customHeight="1" spans="1:23">
      <c r="A20" s="137" t="s">
        <v>46</v>
      </c>
      <c r="B20" s="137" t="s">
        <v>178</v>
      </c>
      <c r="C20" s="137" t="s">
        <v>179</v>
      </c>
      <c r="D20" s="137" t="s">
        <v>103</v>
      </c>
      <c r="E20" s="137" t="s">
        <v>104</v>
      </c>
      <c r="F20" s="137" t="s">
        <v>174</v>
      </c>
      <c r="G20" s="137" t="s">
        <v>175</v>
      </c>
      <c r="H20" s="138">
        <v>37716</v>
      </c>
      <c r="I20" s="138">
        <v>37716</v>
      </c>
      <c r="J20" s="138"/>
      <c r="K20" s="138"/>
      <c r="L20" s="138">
        <v>37716</v>
      </c>
      <c r="M20" s="137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24" customHeight="1" spans="1:23">
      <c r="A21" s="137" t="s">
        <v>46</v>
      </c>
      <c r="B21" s="137" t="s">
        <v>180</v>
      </c>
      <c r="C21" s="137" t="s">
        <v>181</v>
      </c>
      <c r="D21" s="137" t="s">
        <v>80</v>
      </c>
      <c r="E21" s="137" t="s">
        <v>81</v>
      </c>
      <c r="F21" s="137" t="s">
        <v>182</v>
      </c>
      <c r="G21" s="137" t="s">
        <v>183</v>
      </c>
      <c r="H21" s="138">
        <v>373073.6</v>
      </c>
      <c r="I21" s="138">
        <v>373073.6</v>
      </c>
      <c r="J21" s="138"/>
      <c r="K21" s="138"/>
      <c r="L21" s="138">
        <v>373073.6</v>
      </c>
      <c r="M21" s="137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24" customHeight="1" spans="1:23">
      <c r="A22" s="137" t="s">
        <v>46</v>
      </c>
      <c r="B22" s="137" t="s">
        <v>180</v>
      </c>
      <c r="C22" s="137" t="s">
        <v>181</v>
      </c>
      <c r="D22" s="137" t="s">
        <v>80</v>
      </c>
      <c r="E22" s="137" t="s">
        <v>81</v>
      </c>
      <c r="F22" s="137" t="s">
        <v>182</v>
      </c>
      <c r="G22" s="137" t="s">
        <v>183</v>
      </c>
      <c r="H22" s="138"/>
      <c r="I22" s="138"/>
      <c r="J22" s="138"/>
      <c r="K22" s="138"/>
      <c r="L22" s="138"/>
      <c r="M22" s="137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24" customHeight="1" spans="1:23">
      <c r="A23" s="137" t="s">
        <v>46</v>
      </c>
      <c r="B23" s="137" t="s">
        <v>180</v>
      </c>
      <c r="C23" s="137" t="s">
        <v>181</v>
      </c>
      <c r="D23" s="137" t="s">
        <v>184</v>
      </c>
      <c r="E23" s="137" t="s">
        <v>185</v>
      </c>
      <c r="F23" s="137" t="s">
        <v>186</v>
      </c>
      <c r="G23" s="137" t="s">
        <v>187</v>
      </c>
      <c r="H23" s="138"/>
      <c r="I23" s="138"/>
      <c r="J23" s="138"/>
      <c r="K23" s="138"/>
      <c r="L23" s="138"/>
      <c r="M23" s="137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24" customHeight="1" spans="1:23">
      <c r="A24" s="137" t="s">
        <v>46</v>
      </c>
      <c r="B24" s="137" t="s">
        <v>180</v>
      </c>
      <c r="C24" s="137" t="s">
        <v>181</v>
      </c>
      <c r="D24" s="137" t="s">
        <v>89</v>
      </c>
      <c r="E24" s="137" t="s">
        <v>90</v>
      </c>
      <c r="F24" s="137" t="s">
        <v>188</v>
      </c>
      <c r="G24" s="137" t="s">
        <v>189</v>
      </c>
      <c r="H24" s="138">
        <v>139902.6</v>
      </c>
      <c r="I24" s="138">
        <v>139902.6</v>
      </c>
      <c r="J24" s="138"/>
      <c r="K24" s="138"/>
      <c r="L24" s="138">
        <v>139902.6</v>
      </c>
      <c r="M24" s="137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24" customHeight="1" spans="1:23">
      <c r="A25" s="137" t="s">
        <v>46</v>
      </c>
      <c r="B25" s="137" t="s">
        <v>180</v>
      </c>
      <c r="C25" s="137" t="s">
        <v>181</v>
      </c>
      <c r="D25" s="137" t="s">
        <v>190</v>
      </c>
      <c r="E25" s="137" t="s">
        <v>191</v>
      </c>
      <c r="F25" s="137" t="s">
        <v>188</v>
      </c>
      <c r="G25" s="137" t="s">
        <v>189</v>
      </c>
      <c r="H25" s="138"/>
      <c r="I25" s="138"/>
      <c r="J25" s="138"/>
      <c r="K25" s="138"/>
      <c r="L25" s="138"/>
      <c r="M25" s="137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24" customHeight="1" spans="1:23">
      <c r="A26" s="137" t="s">
        <v>46</v>
      </c>
      <c r="B26" s="137" t="s">
        <v>180</v>
      </c>
      <c r="C26" s="137" t="s">
        <v>181</v>
      </c>
      <c r="D26" s="137" t="s">
        <v>89</v>
      </c>
      <c r="E26" s="137" t="s">
        <v>90</v>
      </c>
      <c r="F26" s="137" t="s">
        <v>188</v>
      </c>
      <c r="G26" s="137" t="s">
        <v>189</v>
      </c>
      <c r="H26" s="138">
        <v>4663.42</v>
      </c>
      <c r="I26" s="138">
        <v>4663.42</v>
      </c>
      <c r="J26" s="138"/>
      <c r="K26" s="138"/>
      <c r="L26" s="138">
        <v>4663.42</v>
      </c>
      <c r="M26" s="137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24" customHeight="1" spans="1:23">
      <c r="A27" s="137" t="s">
        <v>46</v>
      </c>
      <c r="B27" s="137" t="s">
        <v>180</v>
      </c>
      <c r="C27" s="137" t="s">
        <v>181</v>
      </c>
      <c r="D27" s="137" t="s">
        <v>91</v>
      </c>
      <c r="E27" s="137" t="s">
        <v>92</v>
      </c>
      <c r="F27" s="137" t="s">
        <v>192</v>
      </c>
      <c r="G27" s="137" t="s">
        <v>193</v>
      </c>
      <c r="H27" s="138"/>
      <c r="I27" s="138"/>
      <c r="J27" s="138"/>
      <c r="K27" s="138"/>
      <c r="L27" s="138"/>
      <c r="M27" s="137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24" customHeight="1" spans="1:23">
      <c r="A28" s="137" t="s">
        <v>46</v>
      </c>
      <c r="B28" s="137" t="s">
        <v>180</v>
      </c>
      <c r="C28" s="137" t="s">
        <v>181</v>
      </c>
      <c r="D28" s="137" t="s">
        <v>84</v>
      </c>
      <c r="E28" s="137" t="s">
        <v>83</v>
      </c>
      <c r="F28" s="137" t="s">
        <v>192</v>
      </c>
      <c r="G28" s="137" t="s">
        <v>193</v>
      </c>
      <c r="H28" s="138"/>
      <c r="I28" s="138"/>
      <c r="J28" s="138"/>
      <c r="K28" s="138"/>
      <c r="L28" s="138"/>
      <c r="M28" s="137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24" customHeight="1" spans="1:23">
      <c r="A29" s="137" t="s">
        <v>46</v>
      </c>
      <c r="B29" s="137" t="s">
        <v>180</v>
      </c>
      <c r="C29" s="137" t="s">
        <v>181</v>
      </c>
      <c r="D29" s="137" t="s">
        <v>91</v>
      </c>
      <c r="E29" s="137" t="s">
        <v>92</v>
      </c>
      <c r="F29" s="137" t="s">
        <v>192</v>
      </c>
      <c r="G29" s="137" t="s">
        <v>193</v>
      </c>
      <c r="H29" s="138"/>
      <c r="I29" s="138"/>
      <c r="J29" s="138"/>
      <c r="K29" s="138"/>
      <c r="L29" s="138"/>
      <c r="M29" s="137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24" customHeight="1" spans="1:23">
      <c r="A30" s="137" t="s">
        <v>46</v>
      </c>
      <c r="B30" s="137" t="s">
        <v>180</v>
      </c>
      <c r="C30" s="137" t="s">
        <v>181</v>
      </c>
      <c r="D30" s="137" t="s">
        <v>91</v>
      </c>
      <c r="E30" s="137" t="s">
        <v>92</v>
      </c>
      <c r="F30" s="137" t="s">
        <v>192</v>
      </c>
      <c r="G30" s="137" t="s">
        <v>193</v>
      </c>
      <c r="H30" s="138">
        <v>7800</v>
      </c>
      <c r="I30" s="138">
        <v>7800</v>
      </c>
      <c r="J30" s="138"/>
      <c r="K30" s="138"/>
      <c r="L30" s="138">
        <v>7800</v>
      </c>
      <c r="M30" s="137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24" customHeight="1" spans="1:23">
      <c r="A31" s="137" t="s">
        <v>46</v>
      </c>
      <c r="B31" s="137" t="s">
        <v>180</v>
      </c>
      <c r="C31" s="137" t="s">
        <v>181</v>
      </c>
      <c r="D31" s="137" t="s">
        <v>84</v>
      </c>
      <c r="E31" s="137" t="s">
        <v>83</v>
      </c>
      <c r="F31" s="137" t="s">
        <v>192</v>
      </c>
      <c r="G31" s="137" t="s">
        <v>193</v>
      </c>
      <c r="H31" s="138">
        <v>3969.24</v>
      </c>
      <c r="I31" s="138">
        <v>3969.24</v>
      </c>
      <c r="J31" s="138"/>
      <c r="K31" s="138"/>
      <c r="L31" s="138">
        <v>3969.24</v>
      </c>
      <c r="M31" s="137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24" customHeight="1" spans="1:23">
      <c r="A32" s="137" t="s">
        <v>46</v>
      </c>
      <c r="B32" s="137" t="s">
        <v>180</v>
      </c>
      <c r="C32" s="137" t="s">
        <v>181</v>
      </c>
      <c r="D32" s="137" t="s">
        <v>91</v>
      </c>
      <c r="E32" s="137" t="s">
        <v>92</v>
      </c>
      <c r="F32" s="137" t="s">
        <v>192</v>
      </c>
      <c r="G32" s="137" t="s">
        <v>193</v>
      </c>
      <c r="H32" s="138">
        <v>4663.42</v>
      </c>
      <c r="I32" s="138">
        <v>4663.42</v>
      </c>
      <c r="J32" s="138"/>
      <c r="K32" s="138"/>
      <c r="L32" s="138">
        <v>4663.42</v>
      </c>
      <c r="M32" s="137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24" customHeight="1" spans="1:23">
      <c r="A33" s="137" t="s">
        <v>46</v>
      </c>
      <c r="B33" s="137" t="s">
        <v>194</v>
      </c>
      <c r="C33" s="137" t="s">
        <v>98</v>
      </c>
      <c r="D33" s="137" t="s">
        <v>97</v>
      </c>
      <c r="E33" s="137" t="s">
        <v>98</v>
      </c>
      <c r="F33" s="137" t="s">
        <v>195</v>
      </c>
      <c r="G33" s="137" t="s">
        <v>98</v>
      </c>
      <c r="H33" s="138">
        <v>243028</v>
      </c>
      <c r="I33" s="138">
        <v>243028</v>
      </c>
      <c r="J33" s="138"/>
      <c r="K33" s="138"/>
      <c r="L33" s="138">
        <v>243028</v>
      </c>
      <c r="M33" s="137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24" customHeight="1" spans="1:23">
      <c r="A34" s="137" t="s">
        <v>46</v>
      </c>
      <c r="B34" s="137" t="s">
        <v>196</v>
      </c>
      <c r="C34" s="137" t="s">
        <v>197</v>
      </c>
      <c r="D34" s="137" t="s">
        <v>103</v>
      </c>
      <c r="E34" s="137" t="s">
        <v>104</v>
      </c>
      <c r="F34" s="137" t="s">
        <v>198</v>
      </c>
      <c r="G34" s="137" t="s">
        <v>199</v>
      </c>
      <c r="H34" s="138">
        <v>25000</v>
      </c>
      <c r="I34" s="138">
        <v>25000</v>
      </c>
      <c r="J34" s="138"/>
      <c r="K34" s="138"/>
      <c r="L34" s="138">
        <v>25000</v>
      </c>
      <c r="M34" s="137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24" customHeight="1" spans="1:23">
      <c r="A35" s="137" t="s">
        <v>46</v>
      </c>
      <c r="B35" s="137" t="s">
        <v>200</v>
      </c>
      <c r="C35" s="137" t="s">
        <v>201</v>
      </c>
      <c r="D35" s="137" t="s">
        <v>103</v>
      </c>
      <c r="E35" s="137" t="s">
        <v>104</v>
      </c>
      <c r="F35" s="137" t="s">
        <v>202</v>
      </c>
      <c r="G35" s="137" t="s">
        <v>203</v>
      </c>
      <c r="H35" s="138">
        <v>10000</v>
      </c>
      <c r="I35" s="138">
        <v>10000</v>
      </c>
      <c r="J35" s="138"/>
      <c r="K35" s="138"/>
      <c r="L35" s="138">
        <v>10000</v>
      </c>
      <c r="M35" s="137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ht="24" customHeight="1" spans="1:23">
      <c r="A36" s="137" t="s">
        <v>46</v>
      </c>
      <c r="B36" s="137" t="s">
        <v>200</v>
      </c>
      <c r="C36" s="137" t="s">
        <v>201</v>
      </c>
      <c r="D36" s="137" t="s">
        <v>103</v>
      </c>
      <c r="E36" s="137" t="s">
        <v>104</v>
      </c>
      <c r="F36" s="137" t="s">
        <v>204</v>
      </c>
      <c r="G36" s="137" t="s">
        <v>205</v>
      </c>
      <c r="H36" s="138">
        <v>20000</v>
      </c>
      <c r="I36" s="138">
        <v>20000</v>
      </c>
      <c r="J36" s="138"/>
      <c r="K36" s="138"/>
      <c r="L36" s="138">
        <v>20000</v>
      </c>
      <c r="M36" s="137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ht="24" customHeight="1" spans="1:23">
      <c r="A37" s="137" t="s">
        <v>46</v>
      </c>
      <c r="B37" s="137" t="s">
        <v>200</v>
      </c>
      <c r="C37" s="137" t="s">
        <v>201</v>
      </c>
      <c r="D37" s="137" t="s">
        <v>103</v>
      </c>
      <c r="E37" s="137" t="s">
        <v>104</v>
      </c>
      <c r="F37" s="137" t="s">
        <v>206</v>
      </c>
      <c r="G37" s="137" t="s">
        <v>207</v>
      </c>
      <c r="H37" s="138">
        <v>2000</v>
      </c>
      <c r="I37" s="138">
        <v>2000</v>
      </c>
      <c r="J37" s="138"/>
      <c r="K37" s="138"/>
      <c r="L37" s="138">
        <v>2000</v>
      </c>
      <c r="M37" s="137"/>
      <c r="N37" s="138"/>
      <c r="O37" s="138"/>
      <c r="P37" s="138"/>
      <c r="Q37" s="138"/>
      <c r="R37" s="138"/>
      <c r="S37" s="138"/>
      <c r="T37" s="138"/>
      <c r="U37" s="138"/>
      <c r="V37" s="138"/>
      <c r="W37" s="138"/>
    </row>
    <row r="38" ht="24" customHeight="1" spans="1:23">
      <c r="A38" s="137" t="s">
        <v>46</v>
      </c>
      <c r="B38" s="137" t="s">
        <v>200</v>
      </c>
      <c r="C38" s="137" t="s">
        <v>201</v>
      </c>
      <c r="D38" s="137" t="s">
        <v>103</v>
      </c>
      <c r="E38" s="137" t="s">
        <v>104</v>
      </c>
      <c r="F38" s="137" t="s">
        <v>208</v>
      </c>
      <c r="G38" s="137" t="s">
        <v>209</v>
      </c>
      <c r="H38" s="138">
        <v>17500</v>
      </c>
      <c r="I38" s="138">
        <v>17500</v>
      </c>
      <c r="J38" s="138"/>
      <c r="K38" s="138"/>
      <c r="L38" s="138">
        <v>17500</v>
      </c>
      <c r="M38" s="137"/>
      <c r="N38" s="138"/>
      <c r="O38" s="138"/>
      <c r="P38" s="138"/>
      <c r="Q38" s="138"/>
      <c r="R38" s="138"/>
      <c r="S38" s="138"/>
      <c r="T38" s="138"/>
      <c r="U38" s="138"/>
      <c r="V38" s="138"/>
      <c r="W38" s="138"/>
    </row>
    <row r="39" ht="24" customHeight="1" spans="1:23">
      <c r="A39" s="137" t="s">
        <v>46</v>
      </c>
      <c r="B39" s="137" t="s">
        <v>200</v>
      </c>
      <c r="C39" s="137" t="s">
        <v>201</v>
      </c>
      <c r="D39" s="137" t="s">
        <v>103</v>
      </c>
      <c r="E39" s="137" t="s">
        <v>104</v>
      </c>
      <c r="F39" s="137" t="s">
        <v>202</v>
      </c>
      <c r="G39" s="137" t="s">
        <v>203</v>
      </c>
      <c r="H39" s="138">
        <v>20000</v>
      </c>
      <c r="I39" s="138">
        <v>20000</v>
      </c>
      <c r="J39" s="138"/>
      <c r="K39" s="138"/>
      <c r="L39" s="138">
        <v>20000</v>
      </c>
      <c r="M39" s="137"/>
      <c r="N39" s="138"/>
      <c r="O39" s="138"/>
      <c r="P39" s="138"/>
      <c r="Q39" s="138"/>
      <c r="R39" s="138"/>
      <c r="S39" s="138"/>
      <c r="T39" s="138"/>
      <c r="U39" s="138"/>
      <c r="V39" s="138"/>
      <c r="W39" s="138"/>
    </row>
    <row r="40" ht="24" customHeight="1" spans="1:23">
      <c r="A40" s="137" t="s">
        <v>46</v>
      </c>
      <c r="B40" s="137" t="s">
        <v>210</v>
      </c>
      <c r="C40" s="137" t="s">
        <v>211</v>
      </c>
      <c r="D40" s="137" t="s">
        <v>78</v>
      </c>
      <c r="E40" s="137" t="s">
        <v>79</v>
      </c>
      <c r="F40" s="137" t="s">
        <v>212</v>
      </c>
      <c r="G40" s="137" t="s">
        <v>213</v>
      </c>
      <c r="H40" s="138">
        <v>3000</v>
      </c>
      <c r="I40" s="138">
        <v>3000</v>
      </c>
      <c r="J40" s="138"/>
      <c r="K40" s="138"/>
      <c r="L40" s="138">
        <v>3000</v>
      </c>
      <c r="M40" s="137"/>
      <c r="N40" s="138"/>
      <c r="O40" s="138"/>
      <c r="P40" s="138"/>
      <c r="Q40" s="138"/>
      <c r="R40" s="138"/>
      <c r="S40" s="138"/>
      <c r="T40" s="138"/>
      <c r="U40" s="138"/>
      <c r="V40" s="138"/>
      <c r="W40" s="138"/>
    </row>
    <row r="41" ht="24" customHeight="1" spans="1:23">
      <c r="A41" s="137" t="s">
        <v>46</v>
      </c>
      <c r="B41" s="137" t="s">
        <v>210</v>
      </c>
      <c r="C41" s="137" t="s">
        <v>211</v>
      </c>
      <c r="D41" s="137" t="s">
        <v>78</v>
      </c>
      <c r="E41" s="137" t="s">
        <v>79</v>
      </c>
      <c r="F41" s="137" t="s">
        <v>202</v>
      </c>
      <c r="G41" s="137" t="s">
        <v>203</v>
      </c>
      <c r="H41" s="138">
        <v>2000</v>
      </c>
      <c r="I41" s="138">
        <v>2000</v>
      </c>
      <c r="J41" s="138"/>
      <c r="K41" s="138"/>
      <c r="L41" s="138">
        <v>2000</v>
      </c>
      <c r="M41" s="137"/>
      <c r="N41" s="138"/>
      <c r="O41" s="138"/>
      <c r="P41" s="138"/>
      <c r="Q41" s="138"/>
      <c r="R41" s="138"/>
      <c r="S41" s="138"/>
      <c r="T41" s="138"/>
      <c r="U41" s="138"/>
      <c r="V41" s="138"/>
      <c r="W41" s="138"/>
    </row>
    <row r="42" ht="24" customHeight="1" spans="1:23">
      <c r="A42" s="137" t="s">
        <v>46</v>
      </c>
      <c r="B42" s="137" t="s">
        <v>214</v>
      </c>
      <c r="C42" s="137" t="s">
        <v>215</v>
      </c>
      <c r="D42" s="137" t="s">
        <v>103</v>
      </c>
      <c r="E42" s="137" t="s">
        <v>104</v>
      </c>
      <c r="F42" s="137" t="s">
        <v>216</v>
      </c>
      <c r="G42" s="137" t="s">
        <v>215</v>
      </c>
      <c r="H42" s="138">
        <v>45427.68</v>
      </c>
      <c r="I42" s="138">
        <v>45427.68</v>
      </c>
      <c r="J42" s="138"/>
      <c r="K42" s="138"/>
      <c r="L42" s="138">
        <v>45427.68</v>
      </c>
      <c r="M42" s="137"/>
      <c r="N42" s="138"/>
      <c r="O42" s="138"/>
      <c r="P42" s="138"/>
      <c r="Q42" s="138"/>
      <c r="R42" s="138"/>
      <c r="S42" s="138"/>
      <c r="T42" s="138"/>
      <c r="U42" s="138"/>
      <c r="V42" s="138"/>
      <c r="W42" s="138"/>
    </row>
    <row r="43" ht="24" customHeight="1" spans="1:23">
      <c r="A43" s="137" t="s">
        <v>46</v>
      </c>
      <c r="B43" s="137" t="s">
        <v>217</v>
      </c>
      <c r="C43" s="137" t="s">
        <v>218</v>
      </c>
      <c r="D43" s="137" t="s">
        <v>103</v>
      </c>
      <c r="E43" s="137" t="s">
        <v>104</v>
      </c>
      <c r="F43" s="137" t="s">
        <v>219</v>
      </c>
      <c r="G43" s="137" t="s">
        <v>220</v>
      </c>
      <c r="H43" s="138">
        <v>163800</v>
      </c>
      <c r="I43" s="138">
        <v>163800</v>
      </c>
      <c r="J43" s="138"/>
      <c r="K43" s="138"/>
      <c r="L43" s="138">
        <v>163800</v>
      </c>
      <c r="M43" s="137"/>
      <c r="N43" s="138"/>
      <c r="O43" s="138"/>
      <c r="P43" s="138"/>
      <c r="Q43" s="138"/>
      <c r="R43" s="138"/>
      <c r="S43" s="138"/>
      <c r="T43" s="138"/>
      <c r="U43" s="138"/>
      <c r="V43" s="138"/>
      <c r="W43" s="138"/>
    </row>
    <row r="44" ht="24" customHeight="1" spans="1:23">
      <c r="A44" s="146" t="s">
        <v>30</v>
      </c>
      <c r="B44" s="146"/>
      <c r="C44" s="146"/>
      <c r="D44" s="146"/>
      <c r="E44" s="146"/>
      <c r="F44" s="146"/>
      <c r="G44" s="146"/>
      <c r="H44" s="138">
        <v>3615597.96</v>
      </c>
      <c r="I44" s="138">
        <v>3615597.96</v>
      </c>
      <c r="J44" s="138"/>
      <c r="K44" s="138"/>
      <c r="L44" s="138">
        <v>3615597.96</v>
      </c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</row>
    <row r="45" s="90" customFormat="1" customHeight="1"/>
    <row r="46" s="90" customFormat="1" customHeight="1"/>
    <row r="47" s="90" customFormat="1" customHeight="1"/>
    <row r="48" s="90" customFormat="1" customHeight="1" spans="1:23">
      <c r="H48" s="147"/>
    </row>
    <row r="49" s="90" customFormat="1" customHeight="1"/>
    <row r="50" s="90" customFormat="1" customHeight="1"/>
    <row r="51" s="90" customFormat="1" customHeight="1"/>
    <row r="52" s="90" customFormat="1" customHeight="1"/>
  </sheetData>
  <autoFilter xmlns:etc="http://www.wps.cn/officeDocument/2017/etCustomData" ref="A7:W44" etc:filterBottomFollowUsedRange="0"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workbookViewId="0">
      <selection activeCell="H18" sqref="H18"/>
    </sheetView>
  </sheetViews>
  <sheetFormatPr defaultColWidth="10.2857142857143" defaultRowHeight="15" customHeight="1"/>
  <cols>
    <col min="1" max="1" width="16.5714285714286" customWidth="1"/>
    <col min="2" max="2" width="22.2857142857143" customWidth="1"/>
    <col min="3" max="3" width="40.4285714285714" customWidth="1"/>
    <col min="4" max="4" width="19.5714285714286" customWidth="1"/>
    <col min="5" max="5" width="13.8571428571429" customWidth="1"/>
    <col min="6" max="6" width="17.8571428571429" customWidth="1"/>
    <col min="7" max="7" width="7.14285714285714" customWidth="1"/>
    <col min="8" max="8" width="11.8571428571429" customWidth="1"/>
    <col min="9" max="11" width="12.847619047619" customWidth="1"/>
    <col min="12" max="17" width="9.28571428571429" customWidth="1"/>
    <col min="18" max="18" width="11" customWidth="1"/>
    <col min="19" max="20" width="9.84761904761905" customWidth="1"/>
    <col min="21" max="21" width="7.57142857142857" customWidth="1"/>
    <col min="22" max="22" width="10.5714285714286" customWidth="1"/>
    <col min="23" max="23" width="11" customWidth="1"/>
  </cols>
  <sheetData>
    <row r="1" ht="18.75" customHeight="1" spans="1:23">
      <c r="A1" s="133" t="s">
        <v>221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tr">
        <f>"2026"&amp;"年部门项目支出预算表"</f>
        <v>2026年部门项目支出预算表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tr">
        <f>"单位名称："&amp;"盈江县应急管理局"</f>
        <v>单位名称：盈江县应急管理局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222</v>
      </c>
      <c r="B4" s="136" t="s">
        <v>140</v>
      </c>
      <c r="C4" s="136" t="s">
        <v>141</v>
      </c>
      <c r="D4" s="136" t="s">
        <v>223</v>
      </c>
      <c r="E4" s="136" t="s">
        <v>142</v>
      </c>
      <c r="F4" s="136" t="s">
        <v>143</v>
      </c>
      <c r="G4" s="136" t="s">
        <v>224</v>
      </c>
      <c r="H4" s="136" t="s">
        <v>225</v>
      </c>
      <c r="I4" s="136" t="s">
        <v>30</v>
      </c>
      <c r="J4" s="136" t="s">
        <v>226</v>
      </c>
      <c r="K4" s="136"/>
      <c r="L4" s="136"/>
      <c r="M4" s="136"/>
      <c r="N4" s="136" t="s">
        <v>152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227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154</v>
      </c>
      <c r="Q7" s="136" t="s">
        <v>155</v>
      </c>
      <c r="R7" s="136" t="s">
        <v>156</v>
      </c>
      <c r="S7" s="136" t="s">
        <v>157</v>
      </c>
      <c r="T7" s="136" t="s">
        <v>158</v>
      </c>
      <c r="U7" s="136" t="s">
        <v>159</v>
      </c>
      <c r="V7" s="136" t="s">
        <v>160</v>
      </c>
      <c r="W7" s="136" t="s">
        <v>161</v>
      </c>
    </row>
    <row r="8" ht="25" customHeight="1" spans="1:23">
      <c r="A8" s="137"/>
      <c r="B8" s="137"/>
      <c r="C8" s="137" t="s">
        <v>228</v>
      </c>
      <c r="D8" s="137"/>
      <c r="E8" s="137"/>
      <c r="F8" s="137"/>
      <c r="G8" s="137"/>
      <c r="H8" s="137"/>
      <c r="I8" s="138">
        <v>50000</v>
      </c>
      <c r="J8" s="138">
        <v>50000</v>
      </c>
      <c r="K8" s="138">
        <v>50000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ht="25" customHeight="1" spans="1:23">
      <c r="A9" s="137" t="s">
        <v>229</v>
      </c>
      <c r="B9" s="137" t="s">
        <v>230</v>
      </c>
      <c r="C9" s="137" t="s">
        <v>228</v>
      </c>
      <c r="D9" s="137" t="s">
        <v>46</v>
      </c>
      <c r="E9" s="137" t="s">
        <v>107</v>
      </c>
      <c r="F9" s="137" t="s">
        <v>108</v>
      </c>
      <c r="G9" s="137" t="s">
        <v>231</v>
      </c>
      <c r="H9" s="137" t="s">
        <v>232</v>
      </c>
      <c r="I9" s="138">
        <v>20000</v>
      </c>
      <c r="J9" s="138">
        <v>20000</v>
      </c>
      <c r="K9" s="138">
        <v>20000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25" customHeight="1" spans="1:23">
      <c r="A10" s="137" t="s">
        <v>229</v>
      </c>
      <c r="B10" s="137" t="s">
        <v>230</v>
      </c>
      <c r="C10" s="137" t="s">
        <v>228</v>
      </c>
      <c r="D10" s="137" t="s">
        <v>46</v>
      </c>
      <c r="E10" s="137" t="s">
        <v>107</v>
      </c>
      <c r="F10" s="137" t="s">
        <v>108</v>
      </c>
      <c r="G10" s="137" t="s">
        <v>219</v>
      </c>
      <c r="H10" s="137" t="s">
        <v>220</v>
      </c>
      <c r="I10" s="138">
        <v>30000</v>
      </c>
      <c r="J10" s="138">
        <v>30000</v>
      </c>
      <c r="K10" s="138">
        <v>30000</v>
      </c>
      <c r="L10" s="138"/>
      <c r="M10" s="138"/>
      <c r="N10" s="137"/>
      <c r="O10" s="137"/>
      <c r="P10" s="137"/>
      <c r="Q10" s="138"/>
      <c r="R10" s="138"/>
      <c r="S10" s="138"/>
      <c r="T10" s="138"/>
      <c r="U10" s="138"/>
      <c r="V10" s="138"/>
      <c r="W10" s="138"/>
    </row>
    <row r="11" ht="25" customHeight="1" spans="1:23">
      <c r="A11" s="137"/>
      <c r="B11" s="137"/>
      <c r="C11" s="137" t="s">
        <v>233</v>
      </c>
      <c r="D11" s="137"/>
      <c r="E11" s="137"/>
      <c r="F11" s="137"/>
      <c r="G11" s="137"/>
      <c r="H11" s="137"/>
      <c r="I11" s="138">
        <v>3000</v>
      </c>
      <c r="J11" s="138">
        <v>3000</v>
      </c>
      <c r="K11" s="138">
        <v>3000</v>
      </c>
      <c r="L11" s="138"/>
      <c r="M11" s="138"/>
      <c r="N11" s="137"/>
      <c r="O11" s="137"/>
      <c r="P11" s="137"/>
      <c r="Q11" s="138"/>
      <c r="R11" s="138"/>
      <c r="S11" s="138"/>
      <c r="T11" s="138"/>
      <c r="U11" s="138"/>
      <c r="V11" s="138"/>
      <c r="W11" s="138"/>
    </row>
    <row r="12" ht="25" customHeight="1" spans="1:23">
      <c r="A12" s="137" t="s">
        <v>229</v>
      </c>
      <c r="B12" s="137" t="s">
        <v>234</v>
      </c>
      <c r="C12" s="137" t="s">
        <v>233</v>
      </c>
      <c r="D12" s="137" t="s">
        <v>46</v>
      </c>
      <c r="E12" s="137" t="s">
        <v>103</v>
      </c>
      <c r="F12" s="137" t="s">
        <v>104</v>
      </c>
      <c r="G12" s="137" t="s">
        <v>202</v>
      </c>
      <c r="H12" s="137" t="s">
        <v>203</v>
      </c>
      <c r="I12" s="138">
        <v>3000</v>
      </c>
      <c r="J12" s="138">
        <v>3000</v>
      </c>
      <c r="K12" s="138">
        <v>3000</v>
      </c>
      <c r="L12" s="138"/>
      <c r="M12" s="138"/>
      <c r="N12" s="137"/>
      <c r="O12" s="137"/>
      <c r="P12" s="137"/>
      <c r="Q12" s="138"/>
      <c r="R12" s="138"/>
      <c r="S12" s="138"/>
      <c r="T12" s="138"/>
      <c r="U12" s="138"/>
      <c r="V12" s="138"/>
      <c r="W12" s="138"/>
    </row>
    <row r="13" ht="25" customHeight="1" spans="1:23">
      <c r="A13" s="137"/>
      <c r="B13" s="137"/>
      <c r="C13" s="137" t="s">
        <v>235</v>
      </c>
      <c r="D13" s="137"/>
      <c r="E13" s="137"/>
      <c r="F13" s="137"/>
      <c r="G13" s="137"/>
      <c r="H13" s="137"/>
      <c r="I13" s="138">
        <v>100000</v>
      </c>
      <c r="J13" s="138">
        <v>100000</v>
      </c>
      <c r="K13" s="138">
        <v>100000</v>
      </c>
      <c r="L13" s="138"/>
      <c r="M13" s="138"/>
      <c r="N13" s="137"/>
      <c r="O13" s="137"/>
      <c r="P13" s="137"/>
      <c r="Q13" s="138"/>
      <c r="R13" s="138"/>
      <c r="S13" s="138"/>
      <c r="T13" s="138"/>
      <c r="U13" s="138"/>
      <c r="V13" s="138"/>
      <c r="W13" s="138"/>
    </row>
    <row r="14" ht="25" customHeight="1" spans="1:23">
      <c r="A14" s="137" t="s">
        <v>229</v>
      </c>
      <c r="B14" s="137" t="s">
        <v>236</v>
      </c>
      <c r="C14" s="137" t="s">
        <v>235</v>
      </c>
      <c r="D14" s="137" t="s">
        <v>46</v>
      </c>
      <c r="E14" s="137" t="s">
        <v>107</v>
      </c>
      <c r="F14" s="137" t="s">
        <v>108</v>
      </c>
      <c r="G14" s="137" t="s">
        <v>237</v>
      </c>
      <c r="H14" s="137" t="s">
        <v>238</v>
      </c>
      <c r="I14" s="138">
        <v>100000</v>
      </c>
      <c r="J14" s="138">
        <v>100000</v>
      </c>
      <c r="K14" s="138">
        <v>100000</v>
      </c>
      <c r="L14" s="138"/>
      <c r="M14" s="138"/>
      <c r="N14" s="137"/>
      <c r="O14" s="137"/>
      <c r="P14" s="137"/>
      <c r="Q14" s="138"/>
      <c r="R14" s="138"/>
      <c r="S14" s="138"/>
      <c r="T14" s="138"/>
      <c r="U14" s="138"/>
      <c r="V14" s="138"/>
      <c r="W14" s="138"/>
    </row>
    <row r="15" ht="25" customHeight="1" spans="1:23">
      <c r="A15" s="137"/>
      <c r="B15" s="137"/>
      <c r="C15" s="137" t="s">
        <v>239</v>
      </c>
      <c r="D15" s="137"/>
      <c r="E15" s="137"/>
      <c r="F15" s="137"/>
      <c r="G15" s="137"/>
      <c r="H15" s="137"/>
      <c r="I15" s="138">
        <v>10000</v>
      </c>
      <c r="J15" s="138">
        <v>10000</v>
      </c>
      <c r="K15" s="138">
        <v>10000</v>
      </c>
      <c r="L15" s="138"/>
      <c r="M15" s="138"/>
      <c r="N15" s="137"/>
      <c r="O15" s="137"/>
      <c r="P15" s="137"/>
      <c r="Q15" s="138"/>
      <c r="R15" s="138"/>
      <c r="S15" s="138"/>
      <c r="T15" s="138"/>
      <c r="U15" s="138"/>
      <c r="V15" s="138"/>
      <c r="W15" s="138"/>
    </row>
    <row r="16" s="132" customFormat="1" ht="24" customHeight="1" spans="1:23">
      <c r="A16" s="139" t="s">
        <v>229</v>
      </c>
      <c r="B16" s="139" t="s">
        <v>240</v>
      </c>
      <c r="C16" s="139" t="s">
        <v>239</v>
      </c>
      <c r="D16" s="139" t="s">
        <v>46</v>
      </c>
      <c r="E16" s="139" t="s">
        <v>109</v>
      </c>
      <c r="F16" s="139" t="s">
        <v>110</v>
      </c>
      <c r="G16" s="139" t="s">
        <v>237</v>
      </c>
      <c r="H16" s="139" t="s">
        <v>238</v>
      </c>
      <c r="I16" s="140">
        <v>10000</v>
      </c>
      <c r="J16" s="140">
        <v>10000</v>
      </c>
      <c r="K16" s="140">
        <v>10000</v>
      </c>
      <c r="L16" s="140"/>
      <c r="M16" s="140"/>
      <c r="N16" s="139"/>
      <c r="O16" s="139"/>
      <c r="P16" s="139"/>
      <c r="Q16" s="140"/>
      <c r="R16" s="140"/>
      <c r="S16" s="140"/>
      <c r="T16" s="140"/>
      <c r="U16" s="140"/>
      <c r="V16" s="140"/>
      <c r="W16" s="140"/>
    </row>
    <row r="17" s="132" customFormat="1" ht="25" customHeight="1" spans="1:23">
      <c r="A17" s="139"/>
      <c r="B17" s="139"/>
      <c r="C17" s="139" t="s">
        <v>241</v>
      </c>
      <c r="D17" s="139"/>
      <c r="E17" s="139"/>
      <c r="F17" s="139"/>
      <c r="G17" s="139"/>
      <c r="H17" s="139"/>
      <c r="I17" s="140">
        <v>850000</v>
      </c>
      <c r="J17" s="140">
        <v>850000</v>
      </c>
      <c r="K17" s="140">
        <v>850000</v>
      </c>
      <c r="L17" s="140"/>
      <c r="M17" s="140"/>
      <c r="N17" s="139"/>
      <c r="O17" s="139"/>
      <c r="P17" s="139"/>
      <c r="Q17" s="140"/>
      <c r="R17" s="140"/>
      <c r="S17" s="140"/>
      <c r="T17" s="140"/>
      <c r="U17" s="140"/>
      <c r="V17" s="140"/>
      <c r="W17" s="140"/>
    </row>
    <row r="18" s="132" customFormat="1" ht="25" customHeight="1" spans="1:23">
      <c r="A18" s="139" t="s">
        <v>242</v>
      </c>
      <c r="B18" s="139" t="s">
        <v>243</v>
      </c>
      <c r="C18" s="139" t="s">
        <v>241</v>
      </c>
      <c r="D18" s="139" t="s">
        <v>46</v>
      </c>
      <c r="E18" s="139" t="s">
        <v>105</v>
      </c>
      <c r="F18" s="139" t="s">
        <v>106</v>
      </c>
      <c r="G18" s="139" t="s">
        <v>237</v>
      </c>
      <c r="H18" s="139" t="s">
        <v>238</v>
      </c>
      <c r="I18" s="140">
        <v>850000</v>
      </c>
      <c r="J18" s="140">
        <v>850000</v>
      </c>
      <c r="K18" s="140">
        <v>850000</v>
      </c>
      <c r="L18" s="140"/>
      <c r="M18" s="140"/>
      <c r="N18" s="139"/>
      <c r="O18" s="139"/>
      <c r="P18" s="139"/>
      <c r="Q18" s="140"/>
      <c r="R18" s="140"/>
      <c r="S18" s="140"/>
      <c r="T18" s="140"/>
      <c r="U18" s="140"/>
      <c r="V18" s="140"/>
      <c r="W18" s="140"/>
    </row>
    <row r="19" s="132" customFormat="1" ht="25" customHeight="1" spans="1:23">
      <c r="A19" s="139"/>
      <c r="B19" s="139"/>
      <c r="C19" s="139" t="s">
        <v>244</v>
      </c>
      <c r="D19" s="139"/>
      <c r="E19" s="139"/>
      <c r="F19" s="139"/>
      <c r="G19" s="139"/>
      <c r="H19" s="139"/>
      <c r="I19" s="140">
        <v>379578</v>
      </c>
      <c r="J19" s="140">
        <v>379578</v>
      </c>
      <c r="K19" s="140">
        <v>379578</v>
      </c>
      <c r="L19" s="140"/>
      <c r="M19" s="140"/>
      <c r="N19" s="139"/>
      <c r="O19" s="139"/>
      <c r="P19" s="139"/>
      <c r="Q19" s="140"/>
      <c r="R19" s="140"/>
      <c r="S19" s="140"/>
      <c r="T19" s="140"/>
      <c r="U19" s="140"/>
      <c r="V19" s="140"/>
      <c r="W19" s="140"/>
    </row>
    <row r="20" s="132" customFormat="1" ht="25" customHeight="1" spans="1:23">
      <c r="A20" s="139" t="s">
        <v>242</v>
      </c>
      <c r="B20" s="139" t="s">
        <v>245</v>
      </c>
      <c r="C20" s="139" t="s">
        <v>244</v>
      </c>
      <c r="D20" s="139" t="s">
        <v>46</v>
      </c>
      <c r="E20" s="139" t="s">
        <v>113</v>
      </c>
      <c r="F20" s="139" t="s">
        <v>114</v>
      </c>
      <c r="G20" s="139" t="s">
        <v>237</v>
      </c>
      <c r="H20" s="139" t="s">
        <v>238</v>
      </c>
      <c r="I20" s="140">
        <v>379578</v>
      </c>
      <c r="J20" s="140">
        <v>379578</v>
      </c>
      <c r="K20" s="140">
        <v>379578</v>
      </c>
      <c r="L20" s="140"/>
      <c r="M20" s="140"/>
      <c r="N20" s="139"/>
      <c r="O20" s="139"/>
      <c r="P20" s="139"/>
      <c r="Q20" s="140"/>
      <c r="R20" s="140"/>
      <c r="S20" s="140"/>
      <c r="T20" s="140"/>
      <c r="U20" s="140"/>
      <c r="V20" s="140"/>
      <c r="W20" s="140"/>
    </row>
    <row r="21" s="132" customFormat="1" ht="25" customHeight="1" spans="1:23">
      <c r="A21" s="141" t="s">
        <v>30</v>
      </c>
      <c r="B21" s="141"/>
      <c r="C21" s="141"/>
      <c r="D21" s="141"/>
      <c r="E21" s="141"/>
      <c r="F21" s="141"/>
      <c r="G21" s="141"/>
      <c r="H21" s="141"/>
      <c r="I21" s="140">
        <v>1392578</v>
      </c>
      <c r="J21" s="140">
        <v>1392578</v>
      </c>
      <c r="K21" s="140">
        <v>1392578</v>
      </c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s="90" customFormat="1" customHeight="1"/>
    <row r="23" s="90" customFormat="1" customHeight="1"/>
    <row r="24" s="90" customFormat="1" customHeight="1"/>
    <row r="25" s="90" customFormat="1" customHeight="1"/>
    <row r="26" s="90" customFormat="1" customHeight="1"/>
    <row r="27" s="90" customFormat="1" customHeight="1"/>
    <row r="28" s="90" customFormat="1" customHeight="1"/>
    <row r="29" s="90" customFormat="1" customHeight="1"/>
    <row r="30" s="90" customFormat="1" customHeight="1"/>
    <row r="31" s="90" customFormat="1" customHeight="1"/>
    <row r="32" s="90" customFormat="1" customHeight="1"/>
    <row r="33" s="90" customFormat="1" customHeight="1"/>
    <row r="34" s="90" customFormat="1" customHeight="1"/>
  </sheetData>
  <autoFilter xmlns:etc="http://www.wps.cn/officeDocument/2017/etCustomData" ref="A6:W21" etc:filterBottomFollowUsedRange="0">
    <extLst/>
  </autoFilter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1"/>
  <sheetViews>
    <sheetView showZeros="0" workbookViewId="0">
      <selection activeCell="E28" sqref="E28"/>
    </sheetView>
  </sheetViews>
  <sheetFormatPr defaultColWidth="10.2857142857143" defaultRowHeight="15" customHeight="1"/>
  <cols>
    <col min="1" max="1" width="19" customWidth="1"/>
    <col min="2" max="4" width="14.2857142857143" customWidth="1"/>
    <col min="5" max="5" width="26.1428571428571" customWidth="1"/>
    <col min="6" max="6" width="13.1428571428571" customWidth="1"/>
    <col min="7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28" t="s">
        <v>246</v>
      </c>
    </row>
    <row r="2" ht="34.5" customHeight="1" spans="1:10">
      <c r="A2" s="129" t="str">
        <f>"2026"&amp;"年部门项目支出绩效目标表"</f>
        <v>2026年部门项目支出绩效目标表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7" t="str">
        <f>"单位名称："&amp;"盈江县应急管理局"</f>
        <v>单位名称：盈江县应急管理局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30" t="s">
        <v>247</v>
      </c>
      <c r="B4" s="130" t="s">
        <v>248</v>
      </c>
      <c r="C4" s="130" t="s">
        <v>249</v>
      </c>
      <c r="D4" s="130" t="s">
        <v>250</v>
      </c>
      <c r="E4" s="130" t="s">
        <v>251</v>
      </c>
      <c r="F4" s="130" t="s">
        <v>252</v>
      </c>
      <c r="G4" s="130" t="s">
        <v>253</v>
      </c>
      <c r="H4" s="130" t="s">
        <v>254</v>
      </c>
      <c r="I4" s="130" t="s">
        <v>255</v>
      </c>
      <c r="J4" s="130" t="s">
        <v>256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26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39" customHeight="1" spans="1:10">
      <c r="A7" s="131" t="s">
        <v>233</v>
      </c>
      <c r="B7" s="131" t="s">
        <v>257</v>
      </c>
      <c r="C7" s="131" t="s">
        <v>258</v>
      </c>
      <c r="D7" s="131" t="s">
        <v>259</v>
      </c>
      <c r="E7" s="131" t="s">
        <v>260</v>
      </c>
      <c r="F7" s="131" t="s">
        <v>261</v>
      </c>
      <c r="G7" s="130" t="s">
        <v>63</v>
      </c>
      <c r="H7" s="130" t="s">
        <v>262</v>
      </c>
      <c r="I7" s="131" t="s">
        <v>263</v>
      </c>
      <c r="J7" s="131" t="s">
        <v>264</v>
      </c>
    </row>
    <row r="8" ht="39" customHeight="1" spans="1:10">
      <c r="A8" s="131" t="s">
        <v>233</v>
      </c>
      <c r="B8" s="131" t="s">
        <v>257</v>
      </c>
      <c r="C8" s="131" t="s">
        <v>258</v>
      </c>
      <c r="D8" s="131" t="s">
        <v>265</v>
      </c>
      <c r="E8" s="131" t="s">
        <v>266</v>
      </c>
      <c r="F8" s="131" t="s">
        <v>261</v>
      </c>
      <c r="G8" s="130" t="s">
        <v>267</v>
      </c>
      <c r="H8" s="130" t="s">
        <v>268</v>
      </c>
      <c r="I8" s="131" t="s">
        <v>263</v>
      </c>
      <c r="J8" s="131" t="s">
        <v>264</v>
      </c>
    </row>
    <row r="9" ht="39" customHeight="1" spans="1:10">
      <c r="A9" s="131" t="s">
        <v>233</v>
      </c>
      <c r="B9" s="131" t="s">
        <v>257</v>
      </c>
      <c r="C9" s="131" t="s">
        <v>269</v>
      </c>
      <c r="D9" s="131" t="s">
        <v>270</v>
      </c>
      <c r="E9" s="131" t="s">
        <v>271</v>
      </c>
      <c r="F9" s="131" t="s">
        <v>261</v>
      </c>
      <c r="G9" s="130" t="s">
        <v>272</v>
      </c>
      <c r="H9" s="130"/>
      <c r="I9" s="131" t="s">
        <v>273</v>
      </c>
      <c r="J9" s="131" t="s">
        <v>264</v>
      </c>
    </row>
    <row r="10" ht="39" customHeight="1" spans="1:10">
      <c r="A10" s="131" t="s">
        <v>233</v>
      </c>
      <c r="B10" s="131" t="s">
        <v>257</v>
      </c>
      <c r="C10" s="131" t="s">
        <v>274</v>
      </c>
      <c r="D10" s="131" t="s">
        <v>275</v>
      </c>
      <c r="E10" s="131" t="s">
        <v>276</v>
      </c>
      <c r="F10" s="131" t="s">
        <v>277</v>
      </c>
      <c r="G10" s="130" t="s">
        <v>278</v>
      </c>
      <c r="H10" s="130" t="s">
        <v>279</v>
      </c>
      <c r="I10" s="131" t="s">
        <v>263</v>
      </c>
      <c r="J10" s="131" t="s">
        <v>264</v>
      </c>
    </row>
    <row r="11" ht="39" customHeight="1" spans="1:10">
      <c r="A11" s="131" t="s">
        <v>241</v>
      </c>
      <c r="B11" s="131" t="s">
        <v>280</v>
      </c>
      <c r="C11" s="131" t="s">
        <v>258</v>
      </c>
      <c r="D11" s="131" t="s">
        <v>259</v>
      </c>
      <c r="E11" s="131" t="s">
        <v>281</v>
      </c>
      <c r="F11" s="131" t="s">
        <v>261</v>
      </c>
      <c r="G11" s="130" t="s">
        <v>154</v>
      </c>
      <c r="H11" s="130" t="s">
        <v>282</v>
      </c>
      <c r="I11" s="131" t="s">
        <v>263</v>
      </c>
      <c r="J11" s="131" t="s">
        <v>283</v>
      </c>
    </row>
    <row r="12" ht="52.5" customHeight="1" spans="1:10">
      <c r="A12" s="131" t="s">
        <v>241</v>
      </c>
      <c r="B12" s="131" t="s">
        <v>280</v>
      </c>
      <c r="C12" s="131" t="s">
        <v>258</v>
      </c>
      <c r="D12" s="131" t="s">
        <v>265</v>
      </c>
      <c r="E12" s="131" t="s">
        <v>284</v>
      </c>
      <c r="F12" s="131" t="s">
        <v>261</v>
      </c>
      <c r="G12" s="130" t="s">
        <v>267</v>
      </c>
      <c r="H12" s="130" t="s">
        <v>268</v>
      </c>
      <c r="I12" s="131" t="s">
        <v>263</v>
      </c>
      <c r="J12" s="131" t="s">
        <v>285</v>
      </c>
    </row>
    <row r="13" ht="45" customHeight="1" spans="1:10">
      <c r="A13" s="131" t="s">
        <v>241</v>
      </c>
      <c r="B13" s="131" t="s">
        <v>280</v>
      </c>
      <c r="C13" s="131" t="s">
        <v>258</v>
      </c>
      <c r="D13" s="131" t="s">
        <v>286</v>
      </c>
      <c r="E13" s="131" t="s">
        <v>287</v>
      </c>
      <c r="F13" s="131" t="s">
        <v>261</v>
      </c>
      <c r="G13" s="130" t="s">
        <v>267</v>
      </c>
      <c r="H13" s="130" t="s">
        <v>268</v>
      </c>
      <c r="I13" s="131" t="s">
        <v>263</v>
      </c>
      <c r="J13" s="131" t="s">
        <v>288</v>
      </c>
    </row>
    <row r="14" ht="45" customHeight="1" spans="1:10">
      <c r="A14" s="131" t="s">
        <v>241</v>
      </c>
      <c r="B14" s="131" t="s">
        <v>280</v>
      </c>
      <c r="C14" s="131" t="s">
        <v>269</v>
      </c>
      <c r="D14" s="131" t="s">
        <v>270</v>
      </c>
      <c r="E14" s="131" t="s">
        <v>289</v>
      </c>
      <c r="F14" s="131" t="s">
        <v>290</v>
      </c>
      <c r="G14" s="130" t="s">
        <v>291</v>
      </c>
      <c r="H14" s="130" t="s">
        <v>268</v>
      </c>
      <c r="I14" s="131" t="s">
        <v>263</v>
      </c>
      <c r="J14" s="131" t="s">
        <v>292</v>
      </c>
    </row>
    <row r="15" ht="45" customHeight="1" spans="1:10">
      <c r="A15" s="131" t="s">
        <v>241</v>
      </c>
      <c r="B15" s="131" t="s">
        <v>280</v>
      </c>
      <c r="C15" s="131" t="s">
        <v>293</v>
      </c>
      <c r="D15" s="131" t="s">
        <v>294</v>
      </c>
      <c r="E15" s="131" t="s">
        <v>295</v>
      </c>
      <c r="F15" s="131" t="s">
        <v>290</v>
      </c>
      <c r="G15" s="130" t="s">
        <v>296</v>
      </c>
      <c r="H15" s="130" t="s">
        <v>268</v>
      </c>
      <c r="I15" s="131" t="s">
        <v>263</v>
      </c>
      <c r="J15" s="131" t="s">
        <v>297</v>
      </c>
    </row>
    <row r="16" ht="37" customHeight="1" spans="1:10">
      <c r="A16" s="131" t="s">
        <v>235</v>
      </c>
      <c r="B16" s="131" t="s">
        <v>298</v>
      </c>
      <c r="C16" s="131" t="s">
        <v>258</v>
      </c>
      <c r="D16" s="131" t="s">
        <v>259</v>
      </c>
      <c r="E16" s="131" t="s">
        <v>299</v>
      </c>
      <c r="F16" s="131" t="s">
        <v>290</v>
      </c>
      <c r="G16" s="130" t="s">
        <v>300</v>
      </c>
      <c r="H16" s="130" t="s">
        <v>282</v>
      </c>
      <c r="I16" s="131" t="s">
        <v>263</v>
      </c>
      <c r="J16" s="131" t="s">
        <v>301</v>
      </c>
    </row>
    <row r="17" ht="37" customHeight="1" spans="1:10">
      <c r="A17" s="131" t="s">
        <v>235</v>
      </c>
      <c r="B17" s="131" t="s">
        <v>298</v>
      </c>
      <c r="C17" s="131" t="s">
        <v>258</v>
      </c>
      <c r="D17" s="131" t="s">
        <v>265</v>
      </c>
      <c r="E17" s="131" t="s">
        <v>302</v>
      </c>
      <c r="F17" s="131" t="s">
        <v>290</v>
      </c>
      <c r="G17" s="130" t="s">
        <v>303</v>
      </c>
      <c r="H17" s="130"/>
      <c r="I17" s="131" t="s">
        <v>273</v>
      </c>
      <c r="J17" s="131" t="s">
        <v>301</v>
      </c>
    </row>
    <row r="18" ht="37" customHeight="1" spans="1:10">
      <c r="A18" s="131" t="s">
        <v>235</v>
      </c>
      <c r="B18" s="131" t="s">
        <v>298</v>
      </c>
      <c r="C18" s="131" t="s">
        <v>269</v>
      </c>
      <c r="D18" s="131" t="s">
        <v>270</v>
      </c>
      <c r="E18" s="131" t="s">
        <v>271</v>
      </c>
      <c r="F18" s="131" t="s">
        <v>261</v>
      </c>
      <c r="G18" s="130" t="s">
        <v>272</v>
      </c>
      <c r="H18" s="130"/>
      <c r="I18" s="131" t="s">
        <v>273</v>
      </c>
      <c r="J18" s="131" t="s">
        <v>301</v>
      </c>
    </row>
    <row r="19" ht="37" customHeight="1" spans="1:10">
      <c r="A19" s="131" t="s">
        <v>235</v>
      </c>
      <c r="B19" s="131" t="s">
        <v>298</v>
      </c>
      <c r="C19" s="131" t="s">
        <v>293</v>
      </c>
      <c r="D19" s="131" t="s">
        <v>294</v>
      </c>
      <c r="E19" s="131" t="s">
        <v>304</v>
      </c>
      <c r="F19" s="131" t="s">
        <v>290</v>
      </c>
      <c r="G19" s="130" t="s">
        <v>296</v>
      </c>
      <c r="H19" s="130" t="s">
        <v>268</v>
      </c>
      <c r="I19" s="131" t="s">
        <v>263</v>
      </c>
      <c r="J19" s="131" t="s">
        <v>301</v>
      </c>
    </row>
    <row r="20" ht="37" customHeight="1" spans="1:10">
      <c r="A20" s="131" t="s">
        <v>228</v>
      </c>
      <c r="B20" s="131" t="s">
        <v>305</v>
      </c>
      <c r="C20" s="131" t="s">
        <v>258</v>
      </c>
      <c r="D20" s="131" t="s">
        <v>259</v>
      </c>
      <c r="E20" s="131" t="s">
        <v>306</v>
      </c>
      <c r="F20" s="131" t="s">
        <v>290</v>
      </c>
      <c r="G20" s="130" t="s">
        <v>307</v>
      </c>
      <c r="H20" s="130" t="s">
        <v>282</v>
      </c>
      <c r="I20" s="131" t="s">
        <v>263</v>
      </c>
      <c r="J20" s="131" t="s">
        <v>308</v>
      </c>
    </row>
    <row r="21" ht="37" customHeight="1" spans="1:10">
      <c r="A21" s="131" t="s">
        <v>228</v>
      </c>
      <c r="B21" s="131" t="s">
        <v>305</v>
      </c>
      <c r="C21" s="131" t="s">
        <v>258</v>
      </c>
      <c r="D21" s="131" t="s">
        <v>265</v>
      </c>
      <c r="E21" s="131" t="s">
        <v>309</v>
      </c>
      <c r="F21" s="131" t="s">
        <v>261</v>
      </c>
      <c r="G21" s="130" t="s">
        <v>267</v>
      </c>
      <c r="H21" s="130" t="s">
        <v>268</v>
      </c>
      <c r="I21" s="131" t="s">
        <v>263</v>
      </c>
      <c r="J21" s="131" t="s">
        <v>310</v>
      </c>
    </row>
    <row r="22" ht="37" customHeight="1" spans="1:10">
      <c r="A22" s="131" t="s">
        <v>228</v>
      </c>
      <c r="B22" s="131" t="s">
        <v>305</v>
      </c>
      <c r="C22" s="131" t="s">
        <v>269</v>
      </c>
      <c r="D22" s="131" t="s">
        <v>270</v>
      </c>
      <c r="E22" s="131" t="s">
        <v>271</v>
      </c>
      <c r="F22" s="131" t="s">
        <v>261</v>
      </c>
      <c r="G22" s="130" t="s">
        <v>272</v>
      </c>
      <c r="H22" s="130"/>
      <c r="I22" s="131" t="s">
        <v>273</v>
      </c>
      <c r="J22" s="131" t="s">
        <v>310</v>
      </c>
    </row>
    <row r="23" ht="37" customHeight="1" spans="1:10">
      <c r="A23" s="131" t="s">
        <v>228</v>
      </c>
      <c r="B23" s="131" t="s">
        <v>305</v>
      </c>
      <c r="C23" s="131" t="s">
        <v>293</v>
      </c>
      <c r="D23" s="131" t="s">
        <v>294</v>
      </c>
      <c r="E23" s="131" t="s">
        <v>311</v>
      </c>
      <c r="F23" s="131" t="s">
        <v>290</v>
      </c>
      <c r="G23" s="130" t="s">
        <v>296</v>
      </c>
      <c r="H23" s="130" t="s">
        <v>268</v>
      </c>
      <c r="I23" s="131" t="s">
        <v>263</v>
      </c>
      <c r="J23" s="131" t="s">
        <v>310</v>
      </c>
    </row>
    <row r="24" ht="37" customHeight="1" spans="1:10">
      <c r="A24" s="131" t="s">
        <v>239</v>
      </c>
      <c r="B24" s="131" t="s">
        <v>312</v>
      </c>
      <c r="C24" s="131" t="s">
        <v>258</v>
      </c>
      <c r="D24" s="131" t="s">
        <v>259</v>
      </c>
      <c r="E24" s="131" t="s">
        <v>313</v>
      </c>
      <c r="F24" s="131" t="s">
        <v>290</v>
      </c>
      <c r="G24" s="130" t="s">
        <v>158</v>
      </c>
      <c r="H24" s="130" t="s">
        <v>314</v>
      </c>
      <c r="I24" s="131" t="s">
        <v>263</v>
      </c>
      <c r="J24" s="131" t="s">
        <v>315</v>
      </c>
    </row>
    <row r="25" ht="37" customHeight="1" spans="1:10">
      <c r="A25" s="131" t="s">
        <v>239</v>
      </c>
      <c r="B25" s="131" t="s">
        <v>312</v>
      </c>
      <c r="C25" s="131" t="s">
        <v>258</v>
      </c>
      <c r="D25" s="131" t="s">
        <v>265</v>
      </c>
      <c r="E25" s="131" t="s">
        <v>316</v>
      </c>
      <c r="F25" s="131" t="s">
        <v>290</v>
      </c>
      <c r="G25" s="130" t="s">
        <v>317</v>
      </c>
      <c r="H25" s="130" t="s">
        <v>268</v>
      </c>
      <c r="I25" s="131" t="s">
        <v>263</v>
      </c>
      <c r="J25" s="131" t="s">
        <v>318</v>
      </c>
    </row>
    <row r="26" ht="43" customHeight="1" spans="1:10">
      <c r="A26" s="131" t="s">
        <v>239</v>
      </c>
      <c r="B26" s="131" t="s">
        <v>312</v>
      </c>
      <c r="C26" s="131" t="s">
        <v>269</v>
      </c>
      <c r="D26" s="131" t="s">
        <v>270</v>
      </c>
      <c r="E26" s="131" t="s">
        <v>319</v>
      </c>
      <c r="F26" s="131" t="s">
        <v>261</v>
      </c>
      <c r="G26" s="130" t="s">
        <v>267</v>
      </c>
      <c r="H26" s="130" t="s">
        <v>268</v>
      </c>
      <c r="I26" s="131" t="s">
        <v>263</v>
      </c>
      <c r="J26" s="131" t="s">
        <v>320</v>
      </c>
    </row>
    <row r="27" ht="31" customHeight="1" spans="1:10">
      <c r="A27" s="131" t="s">
        <v>239</v>
      </c>
      <c r="B27" s="131" t="s">
        <v>312</v>
      </c>
      <c r="C27" s="131" t="s">
        <v>293</v>
      </c>
      <c r="D27" s="131" t="s">
        <v>294</v>
      </c>
      <c r="E27" s="131" t="s">
        <v>321</v>
      </c>
      <c r="F27" s="131" t="s">
        <v>290</v>
      </c>
      <c r="G27" s="130" t="s">
        <v>296</v>
      </c>
      <c r="H27" s="130" t="s">
        <v>268</v>
      </c>
      <c r="I27" s="131" t="s">
        <v>263</v>
      </c>
      <c r="J27" s="131" t="s">
        <v>322</v>
      </c>
    </row>
    <row r="28" ht="31" customHeight="1" spans="1:10">
      <c r="A28" s="131" t="s">
        <v>244</v>
      </c>
      <c r="B28" s="131" t="s">
        <v>323</v>
      </c>
      <c r="C28" s="131" t="s">
        <v>258</v>
      </c>
      <c r="D28" s="131" t="s">
        <v>259</v>
      </c>
      <c r="E28" s="131" t="s">
        <v>324</v>
      </c>
      <c r="F28" s="131" t="s">
        <v>261</v>
      </c>
      <c r="G28" s="130" t="s">
        <v>325</v>
      </c>
      <c r="H28" s="130" t="s">
        <v>326</v>
      </c>
      <c r="I28" s="131" t="s">
        <v>263</v>
      </c>
      <c r="J28" s="131" t="s">
        <v>327</v>
      </c>
    </row>
    <row r="29" ht="31" customHeight="1" spans="1:10">
      <c r="A29" s="131" t="s">
        <v>244</v>
      </c>
      <c r="B29" s="131" t="s">
        <v>323</v>
      </c>
      <c r="C29" s="131" t="s">
        <v>269</v>
      </c>
      <c r="D29" s="131" t="s">
        <v>270</v>
      </c>
      <c r="E29" s="131" t="s">
        <v>271</v>
      </c>
      <c r="F29" s="131" t="s">
        <v>261</v>
      </c>
      <c r="G29" s="130" t="s">
        <v>272</v>
      </c>
      <c r="H29" s="130"/>
      <c r="I29" s="131" t="s">
        <v>273</v>
      </c>
      <c r="J29" s="131" t="s">
        <v>327</v>
      </c>
    </row>
    <row r="30" ht="31" customHeight="1" spans="1:10">
      <c r="A30" s="131" t="s">
        <v>244</v>
      </c>
      <c r="B30" s="131" t="s">
        <v>323</v>
      </c>
      <c r="C30" s="131" t="s">
        <v>293</v>
      </c>
      <c r="D30" s="131" t="s">
        <v>294</v>
      </c>
      <c r="E30" s="131" t="s">
        <v>328</v>
      </c>
      <c r="F30" s="131" t="s">
        <v>290</v>
      </c>
      <c r="G30" s="130" t="s">
        <v>296</v>
      </c>
      <c r="H30" s="130" t="s">
        <v>268</v>
      </c>
      <c r="I30" s="131" t="s">
        <v>263</v>
      </c>
      <c r="J30" s="131" t="s">
        <v>327</v>
      </c>
    </row>
    <row r="31" ht="31" customHeight="1" spans="1:10">
      <c r="A31" s="131" t="s">
        <v>244</v>
      </c>
      <c r="B31" s="131" t="s">
        <v>323</v>
      </c>
      <c r="C31" s="131" t="s">
        <v>274</v>
      </c>
      <c r="D31" s="131" t="s">
        <v>329</v>
      </c>
      <c r="E31" s="131" t="s">
        <v>330</v>
      </c>
      <c r="F31" s="131" t="s">
        <v>277</v>
      </c>
      <c r="G31" s="130" t="s">
        <v>331</v>
      </c>
      <c r="H31" s="130" t="s">
        <v>332</v>
      </c>
      <c r="I31" s="131" t="s">
        <v>263</v>
      </c>
      <c r="J31" s="131" t="s">
        <v>333</v>
      </c>
    </row>
  </sheetData>
  <mergeCells count="14">
    <mergeCell ref="A2:J2"/>
    <mergeCell ref="A3:E3"/>
    <mergeCell ref="A7:A10"/>
    <mergeCell ref="A11:A15"/>
    <mergeCell ref="A16:A19"/>
    <mergeCell ref="A20:A23"/>
    <mergeCell ref="A24:A27"/>
    <mergeCell ref="A28:A31"/>
    <mergeCell ref="B7:B10"/>
    <mergeCell ref="B11:B15"/>
    <mergeCell ref="B16:B19"/>
    <mergeCell ref="B20:B23"/>
    <mergeCell ref="B24:B27"/>
    <mergeCell ref="B28:B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子持年华</cp:lastModifiedBy>
  <dcterms:created xsi:type="dcterms:W3CDTF">2026-01-23T07:22:00Z</dcterms:created>
  <dcterms:modified xsi:type="dcterms:W3CDTF">2026-02-04T08:47:31Z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D14603C08C8842B49CED8633705C6F83_13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