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45"/>
  </bookViews>
  <sheets>
    <sheet name="汇总" sheetId="1" r:id="rId1"/>
  </sheets>
  <externalReferences>
    <externalReference r:id="rId2"/>
    <externalReference r:id="rId3"/>
  </externalReferences>
  <calcPr calcId="144525" concurrentCalc="0"/>
</workbook>
</file>

<file path=xl/sharedStrings.xml><?xml version="1.0" encoding="utf-8"?>
<sst xmlns="http://schemas.openxmlformats.org/spreadsheetml/2006/main" count="55">
  <si>
    <r>
      <rPr>
        <b/>
        <sz val="10"/>
        <color rgb="FF000000"/>
        <rFont val="宋体"/>
        <charset val="134"/>
      </rPr>
      <t>附表</t>
    </r>
    <r>
      <rPr>
        <sz val="10"/>
        <color rgb="FF000000"/>
        <rFont val="宋体"/>
        <charset val="134"/>
      </rPr>
      <t>1</t>
    </r>
  </si>
  <si>
    <t>2022年云南省州德宏州盈江县“三公”经费支出动态统计表（三季度）</t>
  </si>
  <si>
    <t>填报单位：盈江县财政局</t>
  </si>
  <si>
    <t>单位：万元</t>
  </si>
  <si>
    <t>时序</t>
  </si>
  <si>
    <t>“三公”经费</t>
  </si>
  <si>
    <t>单位因公临时出国
（境）数量</t>
  </si>
  <si>
    <t>单位实有在编在用车辆数</t>
  </si>
  <si>
    <t>单位实际接待数量</t>
  </si>
  <si>
    <t>全口径</t>
  </si>
  <si>
    <t>其中：财政拨款支出</t>
  </si>
  <si>
    <t>因公出国境费用
（支出经济分类科目30212）</t>
  </si>
  <si>
    <t>公务用车购置及运行维护费</t>
  </si>
  <si>
    <t>0.00</t>
  </si>
  <si>
    <t>公务接待费
（支出经济分配科目30217）</t>
  </si>
  <si>
    <t>公务用车运行维护费
（支出经济分配科目30231）</t>
  </si>
  <si>
    <t>公务用车购置费
（支出经济分类科目30913、31013）</t>
  </si>
  <si>
    <t>2022年支出金额合计</t>
  </si>
  <si>
    <t>2021年支出金额合计</t>
  </si>
  <si>
    <t>同比增长（%）</t>
  </si>
  <si>
    <t>2022年支出金额</t>
  </si>
  <si>
    <t>2021年支出金额</t>
  </si>
  <si>
    <t>其他公务用车</t>
  </si>
  <si>
    <t>执法执勤用车</t>
  </si>
  <si>
    <t>2022年支出
金额</t>
  </si>
  <si>
    <t>2021年支出
金额</t>
  </si>
  <si>
    <t>批次</t>
  </si>
  <si>
    <t>人次</t>
  </si>
  <si>
    <t>其他公务
用车</t>
  </si>
  <si>
    <t>1=7+13+37</t>
  </si>
  <si>
    <t>2=8+14+38</t>
  </si>
  <si>
    <t>4=10+16+40</t>
  </si>
  <si>
    <t>5=11+17+41</t>
  </si>
  <si>
    <t>13=19+25</t>
  </si>
  <si>
    <t>14=20+26</t>
  </si>
  <si>
    <t>28=31+34</t>
  </si>
  <si>
    <t>29=32+35</t>
  </si>
  <si>
    <t>1月</t>
  </si>
  <si>
    <t>2月</t>
  </si>
  <si>
    <t>3月</t>
  </si>
  <si>
    <t>1季度合计</t>
  </si>
  <si>
    <t>4月</t>
  </si>
  <si>
    <t>5月</t>
  </si>
  <si>
    <t>6月</t>
  </si>
  <si>
    <t>上半年合计</t>
  </si>
  <si>
    <t>7月</t>
  </si>
  <si>
    <t>8月</t>
  </si>
  <si>
    <t>9月</t>
  </si>
  <si>
    <t>1-3季度合计</t>
  </si>
  <si>
    <t>10月</t>
  </si>
  <si>
    <t>11月</t>
  </si>
  <si>
    <t>12月</t>
  </si>
  <si>
    <t>全年预计合计数（当年11月30日前填报）</t>
  </si>
  <si>
    <t>全年实际合计（次年1月10日前填报）</t>
  </si>
  <si>
    <t>备注：1.一季度合计、上半年合计、1-3季度合计、全年合计同比增长为“正数”的，需要上传增长情况说明才能上传。月度数据为当月发生数。同比增长=（本年度同期发生数-上年度同期发生数）/上年度同期发生数×100%
      2.财政拨款支出是指使用本级一般公共预算资金的因公出国（境）费、公务用车购置及运行费和公务接待费。与决算Z08表口径保持一致。
      3.全口径是指使用一般公共预算财政拨款和其他经费安排的因公出国（境）费、公务用车购置及运行费和公务接待费。与决算Z05表口径保持一致。
      4.因公出国（境）费，反映单位公务出国（境）的国际旅费、国外城市间交通费、住宿费、伙食费、培训费、公杂费等支出。
      5.公务用车购置及运行费，反映单位公务用车购置费及按规定保留的公务用车燃料费、维修费、过路过桥费、保险费、安全奖励费用等支出。其他公务用车指除执法执勤车已以外的公务车辆。                                                                                                                                      
      6.公务接待费，反映单位按规定开支的各类公务接待（含外宾接待）支出。
      7.未产生相关支出“填0”。
      8.本表由各州市财政部门负责填报，统计范围为州（市）本级及所属县区，省直管县由所属州市负责统计。
      9.表内勾稽关系：“单位实有在编在用车辆数”公式为“1季度合计=3月份数据；上半年合计=6月份数据；1-3季度合计=9月份数据；全年实际合计=12月数据”。  “单位因公临时出国（境）数量”“单位实际接待数量”应按对应月份发生数量填列。“全口径”=“因公出国境费用”全口径+“公务用车购置及运行维护费”全口径+“公务接待费”全口径。“其中：财政拨款支出”=“因公出国境费用”财政拨款支出+“公务用车购置及运行维护费”财政拨款支出+“公务接待费”财政拨款支出；“其中：财政拨款支出”小于等于“全口径”。“公务用车购置及运行维护费”=“公务用车运行维护费”+“公务用车购置费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</si>
</sst>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color indexed="8"/>
      <name val="Arial"/>
      <charset val="0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"/>
      <color indexed="8"/>
      <name val="宋体"/>
      <charset val="134"/>
    </font>
    <font>
      <sz val="10"/>
      <color rgb="FF000000"/>
      <name val="黑体"/>
      <charset val="134"/>
    </font>
    <font>
      <b/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0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0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19977;&#20844;&#32463;&#36153;&#32479;&#35745;&#31532;&#20108;&#23395;&#24230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19977;&#20844;&#32463;&#36153;&#32479;&#35745;&#31532;&#19977;&#23395;&#2423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盈江县司法局"/>
      <sheetName val="盈江县统计局2"/>
      <sheetName val="盈江县工商联3"/>
      <sheetName val="盈江县供销社4"/>
      <sheetName val="盈江县科学技术协会5"/>
      <sheetName val="盈江县投资促进局6"/>
      <sheetName val="盈江县人力资源和社会保障局7"/>
      <sheetName val="盈江县史志办8"/>
      <sheetName val="盈江县委政策研究室9"/>
      <sheetName val="盈江县公安局交警大队10"/>
      <sheetName val="盈江县民政局11"/>
      <sheetName val="盈江县侨联12"/>
      <sheetName val="盈江县市场监督管理局13"/>
      <sheetName val="盈江县人民政府办公室14"/>
      <sheetName val="盈江县财政局15"/>
      <sheetName val="盈江县政法委16"/>
      <sheetName val="盈江县教育体育局17"/>
      <sheetName val="经济建设股18"/>
      <sheetName val="盈江县卫生监督大队19"/>
      <sheetName val="盈江县机关事务管理局20"/>
      <sheetName val="盈江县防震减灾局21"/>
      <sheetName val="盈江县卫生健康局22"/>
      <sheetName val="中共盈江县委办公室23"/>
      <sheetName val="盈江县委组织部24"/>
      <sheetName val="盈江县纪委监委25"/>
      <sheetName val="盈江县公安局26"/>
      <sheetName val="盈江县委党校27"/>
      <sheetName val="盈江县外事办公室28"/>
      <sheetName val="盈江县民族宗教事务局29"/>
      <sheetName val="盈江县农业农村局30"/>
      <sheetName val="盈江县文化和旅游局31"/>
      <sheetName val="盈江县委员会宣传部32"/>
      <sheetName val="盈江县红十字会33"/>
      <sheetName val="盈江县融媒体中心34"/>
      <sheetName val="盈江县疾控中心35"/>
      <sheetName val="盈江县残疾联合会36"/>
      <sheetName val="盈江县妇幼保健院37"/>
      <sheetName val="盈江县人大38"/>
      <sheetName val="盈江县自然资源局39"/>
      <sheetName val="盈江县政协40"/>
      <sheetName val="乡镇汇总41"/>
      <sheetName val="盈江县退役军人事务局42"/>
      <sheetName val="盈江县工业园区管理委员会43"/>
      <sheetName val="盈江县医疗保障局44"/>
      <sheetName val="统战部45"/>
      <sheetName val="编办46"/>
      <sheetName val="盈江县团委47"/>
      <sheetName val="政务服务管理局48"/>
      <sheetName val="盈江县总工会49"/>
      <sheetName val="盈县妇联50"/>
      <sheetName val="盈江县林业和草原局51"/>
      <sheetName val="盈江县乡村振兴局52"/>
      <sheetName val="盈江县水利局"/>
    </sheetNames>
    <sheetDataSet>
      <sheetData sheetId="0"/>
      <sheetData sheetId="1">
        <row r="11">
          <cell r="AT11">
            <v>1</v>
          </cell>
          <cell r="AU11">
            <v>2</v>
          </cell>
        </row>
        <row r="12">
          <cell r="AT12">
            <v>1</v>
          </cell>
          <cell r="AU12">
            <v>2</v>
          </cell>
        </row>
        <row r="13">
          <cell r="AT13">
            <v>1</v>
          </cell>
          <cell r="AU13">
            <v>2</v>
          </cell>
        </row>
        <row r="15">
          <cell r="AT15">
            <v>1</v>
          </cell>
          <cell r="AU15">
            <v>2</v>
          </cell>
        </row>
        <row r="16">
          <cell r="AT16">
            <v>1</v>
          </cell>
          <cell r="AU16">
            <v>2</v>
          </cell>
        </row>
        <row r="17">
          <cell r="AT17">
            <v>1</v>
          </cell>
          <cell r="AU17">
            <v>2</v>
          </cell>
        </row>
      </sheetData>
      <sheetData sheetId="2">
        <row r="13">
          <cell r="AL13">
            <v>0.07</v>
          </cell>
        </row>
        <row r="13">
          <cell r="AO13">
            <v>0.07</v>
          </cell>
        </row>
        <row r="13">
          <cell r="AV13">
            <v>1</v>
          </cell>
          <cell r="AW13">
            <v>13</v>
          </cell>
        </row>
        <row r="16">
          <cell r="AL16">
            <v>0.12</v>
          </cell>
        </row>
        <row r="16">
          <cell r="AO16">
            <v>0.12</v>
          </cell>
        </row>
        <row r="16">
          <cell r="AV16">
            <v>2</v>
          </cell>
          <cell r="AW16">
            <v>11</v>
          </cell>
        </row>
      </sheetData>
      <sheetData sheetId="3"/>
      <sheetData sheetId="4"/>
      <sheetData sheetId="5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6">
        <row r="11">
          <cell r="AT11">
            <v>1</v>
          </cell>
        </row>
        <row r="12">
          <cell r="AT12">
            <v>1</v>
          </cell>
        </row>
        <row r="13">
          <cell r="T13">
            <v>0.03</v>
          </cell>
        </row>
        <row r="13">
          <cell r="W13">
            <v>0.03</v>
          </cell>
        </row>
        <row r="13">
          <cell r="AT13">
            <v>1</v>
          </cell>
        </row>
        <row r="15">
          <cell r="T15">
            <v>0.44</v>
          </cell>
        </row>
        <row r="15">
          <cell r="W15">
            <v>0.44</v>
          </cell>
        </row>
        <row r="15">
          <cell r="AL15">
            <v>0.48</v>
          </cell>
        </row>
        <row r="15">
          <cell r="AO15">
            <v>0.48</v>
          </cell>
        </row>
        <row r="15">
          <cell r="AT15">
            <v>1</v>
          </cell>
        </row>
        <row r="15">
          <cell r="AV15">
            <v>4</v>
          </cell>
          <cell r="AW15">
            <v>13</v>
          </cell>
        </row>
        <row r="16">
          <cell r="AT16">
            <v>1</v>
          </cell>
        </row>
        <row r="17">
          <cell r="T17">
            <v>0.03</v>
          </cell>
        </row>
        <row r="17">
          <cell r="W17">
            <v>0.03</v>
          </cell>
        </row>
        <row r="17">
          <cell r="AL17">
            <v>0.09</v>
          </cell>
        </row>
        <row r="17">
          <cell r="AO17">
            <v>0.09</v>
          </cell>
        </row>
        <row r="17">
          <cell r="AT17">
            <v>1</v>
          </cell>
        </row>
        <row r="17">
          <cell r="AV17">
            <v>2</v>
          </cell>
          <cell r="AW17">
            <v>9</v>
          </cell>
        </row>
      </sheetData>
      <sheetData sheetId="7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0.13</v>
          </cell>
        </row>
        <row r="17">
          <cell r="W17">
            <v>0.13</v>
          </cell>
        </row>
        <row r="17">
          <cell r="AL17">
            <v>0.09</v>
          </cell>
        </row>
        <row r="17">
          <cell r="AO17">
            <v>0.09</v>
          </cell>
        </row>
        <row r="17">
          <cell r="AT17">
            <v>1</v>
          </cell>
        </row>
        <row r="17">
          <cell r="AV17">
            <v>2</v>
          </cell>
          <cell r="AW17">
            <v>15</v>
          </cell>
        </row>
      </sheetData>
      <sheetData sheetId="8">
        <row r="15">
          <cell r="AL15">
            <v>0.05</v>
          </cell>
        </row>
        <row r="15">
          <cell r="AO15">
            <v>0.05</v>
          </cell>
        </row>
        <row r="15">
          <cell r="AV15">
            <v>1</v>
          </cell>
          <cell r="AW15">
            <v>4</v>
          </cell>
        </row>
      </sheetData>
      <sheetData sheetId="9"/>
      <sheetData sheetId="10">
        <row r="11">
          <cell r="T11">
            <v>0.03</v>
          </cell>
        </row>
        <row r="11">
          <cell r="AT11">
            <v>1</v>
          </cell>
          <cell r="AU11">
            <v>12</v>
          </cell>
        </row>
        <row r="12">
          <cell r="T12">
            <v>2</v>
          </cell>
        </row>
        <row r="12">
          <cell r="AT12">
            <v>1</v>
          </cell>
          <cell r="AU12">
            <v>12</v>
          </cell>
        </row>
        <row r="13">
          <cell r="T13">
            <v>6.07</v>
          </cell>
        </row>
        <row r="13">
          <cell r="W13">
            <v>6.07</v>
          </cell>
        </row>
        <row r="13">
          <cell r="AT13">
            <v>1</v>
          </cell>
          <cell r="AU13">
            <v>12</v>
          </cell>
        </row>
        <row r="15">
          <cell r="T15">
            <v>2.26</v>
          </cell>
        </row>
        <row r="15">
          <cell r="W15">
            <v>2.26</v>
          </cell>
        </row>
        <row r="15">
          <cell r="AT15">
            <v>1</v>
          </cell>
          <cell r="AU15">
            <v>12</v>
          </cell>
        </row>
        <row r="16">
          <cell r="T16">
            <v>1.07</v>
          </cell>
        </row>
        <row r="16">
          <cell r="W16">
            <v>1.04</v>
          </cell>
        </row>
        <row r="16">
          <cell r="AT16">
            <v>1</v>
          </cell>
          <cell r="AU16">
            <v>12</v>
          </cell>
        </row>
        <row r="17">
          <cell r="T17">
            <v>3.44</v>
          </cell>
        </row>
        <row r="17">
          <cell r="W17">
            <v>3.44</v>
          </cell>
        </row>
        <row r="17">
          <cell r="AT17">
            <v>1</v>
          </cell>
          <cell r="AU17">
            <v>12</v>
          </cell>
        </row>
      </sheetData>
      <sheetData sheetId="11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AT17">
            <v>2</v>
          </cell>
        </row>
      </sheetData>
      <sheetData sheetId="12"/>
      <sheetData sheetId="13">
        <row r="11">
          <cell r="T11">
            <v>2.57</v>
          </cell>
        </row>
        <row r="11">
          <cell r="AT11">
            <v>3</v>
          </cell>
          <cell r="AU11">
            <v>8</v>
          </cell>
        </row>
        <row r="12">
          <cell r="AT12">
            <v>3</v>
          </cell>
          <cell r="AU12">
            <v>8</v>
          </cell>
        </row>
        <row r="13">
          <cell r="T13">
            <v>3</v>
          </cell>
        </row>
        <row r="13">
          <cell r="AT13">
            <v>3</v>
          </cell>
          <cell r="AU13">
            <v>8</v>
          </cell>
        </row>
        <row r="15">
          <cell r="AT15">
            <v>3</v>
          </cell>
          <cell r="AU15">
            <v>10</v>
          </cell>
        </row>
        <row r="16">
          <cell r="AT16">
            <v>3</v>
          </cell>
          <cell r="AU16">
            <v>10</v>
          </cell>
        </row>
        <row r="17">
          <cell r="AT17">
            <v>3</v>
          </cell>
          <cell r="AU17">
            <v>10</v>
          </cell>
        </row>
      </sheetData>
      <sheetData sheetId="14">
        <row r="11">
          <cell r="T11">
            <v>0.56</v>
          </cell>
        </row>
        <row r="11">
          <cell r="W11">
            <v>0.56</v>
          </cell>
        </row>
        <row r="11">
          <cell r="AT11">
            <v>4</v>
          </cell>
        </row>
        <row r="12">
          <cell r="T12">
            <v>0.53</v>
          </cell>
        </row>
        <row r="12">
          <cell r="W12">
            <v>0.53</v>
          </cell>
        </row>
        <row r="12">
          <cell r="AT12">
            <v>4</v>
          </cell>
        </row>
        <row r="13">
          <cell r="T13">
            <v>0.3</v>
          </cell>
        </row>
        <row r="13">
          <cell r="W13">
            <v>0.3</v>
          </cell>
        </row>
        <row r="13">
          <cell r="AL13">
            <v>0.14</v>
          </cell>
        </row>
        <row r="13">
          <cell r="AO13">
            <v>0.14</v>
          </cell>
        </row>
        <row r="13">
          <cell r="AT13">
            <v>4</v>
          </cell>
        </row>
        <row r="13">
          <cell r="AV13">
            <v>1</v>
          </cell>
          <cell r="AW13">
            <v>17</v>
          </cell>
        </row>
        <row r="15">
          <cell r="T15">
            <v>0.44</v>
          </cell>
        </row>
        <row r="15">
          <cell r="W15">
            <v>0.44</v>
          </cell>
        </row>
        <row r="15">
          <cell r="AT15">
            <v>4</v>
          </cell>
        </row>
        <row r="16">
          <cell r="T16">
            <v>0.83</v>
          </cell>
        </row>
        <row r="16">
          <cell r="W16">
            <v>0.83</v>
          </cell>
        </row>
        <row r="16">
          <cell r="AT16">
            <v>4</v>
          </cell>
        </row>
        <row r="17">
          <cell r="T17">
            <v>1.11</v>
          </cell>
        </row>
        <row r="17">
          <cell r="W17">
            <v>1.11</v>
          </cell>
        </row>
        <row r="17">
          <cell r="AT17">
            <v>4</v>
          </cell>
        </row>
      </sheetData>
      <sheetData sheetId="15">
        <row r="11">
          <cell r="AT11">
            <v>2</v>
          </cell>
        </row>
        <row r="12">
          <cell r="AT12">
            <v>2</v>
          </cell>
        </row>
        <row r="13">
          <cell r="T13">
            <v>1</v>
          </cell>
        </row>
        <row r="13">
          <cell r="W13">
            <v>1</v>
          </cell>
        </row>
        <row r="13">
          <cell r="AT13">
            <v>2</v>
          </cell>
        </row>
        <row r="15">
          <cell r="T15">
            <v>0.33</v>
          </cell>
        </row>
        <row r="15">
          <cell r="W15">
            <v>0.33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T17">
            <v>0.57</v>
          </cell>
        </row>
        <row r="17">
          <cell r="W17">
            <v>0.57</v>
          </cell>
        </row>
        <row r="17">
          <cell r="AT17">
            <v>2</v>
          </cell>
        </row>
      </sheetData>
      <sheetData sheetId="1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L15">
            <v>0.49</v>
          </cell>
        </row>
        <row r="15">
          <cell r="AO15">
            <v>0.49</v>
          </cell>
        </row>
        <row r="15">
          <cell r="AT15">
            <v>1</v>
          </cell>
        </row>
        <row r="15">
          <cell r="AV15">
            <v>14</v>
          </cell>
          <cell r="AW15">
            <v>81</v>
          </cell>
        </row>
        <row r="16">
          <cell r="AT16">
            <v>1</v>
          </cell>
        </row>
        <row r="17">
          <cell r="T17">
            <v>1</v>
          </cell>
        </row>
        <row r="17">
          <cell r="W17">
            <v>1</v>
          </cell>
        </row>
        <row r="17">
          <cell r="AT17">
            <v>1</v>
          </cell>
        </row>
      </sheetData>
      <sheetData sheetId="17">
        <row r="11">
          <cell r="AT11">
            <v>22</v>
          </cell>
        </row>
        <row r="12">
          <cell r="AT12">
            <v>22</v>
          </cell>
        </row>
        <row r="13">
          <cell r="T13">
            <v>0.07</v>
          </cell>
        </row>
        <row r="13">
          <cell r="W13">
            <v>0.07</v>
          </cell>
        </row>
        <row r="13">
          <cell r="AT13">
            <v>22</v>
          </cell>
        </row>
        <row r="15">
          <cell r="T15">
            <v>0.02</v>
          </cell>
        </row>
        <row r="15">
          <cell r="W15">
            <v>0.02</v>
          </cell>
        </row>
        <row r="15">
          <cell r="AT15">
            <v>22</v>
          </cell>
        </row>
        <row r="16">
          <cell r="AT16">
            <v>22</v>
          </cell>
        </row>
        <row r="17">
          <cell r="T17">
            <v>0.75</v>
          </cell>
        </row>
        <row r="17">
          <cell r="W17">
            <v>0.75</v>
          </cell>
        </row>
        <row r="17">
          <cell r="AL17">
            <v>0.08</v>
          </cell>
        </row>
        <row r="17">
          <cell r="AO17">
            <v>0.08</v>
          </cell>
        </row>
        <row r="17">
          <cell r="AT17">
            <v>22</v>
          </cell>
        </row>
      </sheetData>
      <sheetData sheetId="18">
        <row r="11">
          <cell r="T11">
            <v>0.52</v>
          </cell>
        </row>
        <row r="11">
          <cell r="AL11">
            <v>0</v>
          </cell>
        </row>
        <row r="11">
          <cell r="AO11">
            <v>0</v>
          </cell>
        </row>
        <row r="11">
          <cell r="AR11">
            <v>0</v>
          </cell>
          <cell r="AS11">
            <v>0</v>
          </cell>
          <cell r="AT11">
            <v>7</v>
          </cell>
          <cell r="AU11">
            <v>0</v>
          </cell>
          <cell r="AV11">
            <v>0</v>
          </cell>
          <cell r="AW11">
            <v>0</v>
          </cell>
        </row>
        <row r="12">
          <cell r="T12">
            <v>0.02</v>
          </cell>
        </row>
        <row r="12">
          <cell r="W12">
            <v>0.02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7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0.04</v>
          </cell>
        </row>
        <row r="13">
          <cell r="W13">
            <v>0.04</v>
          </cell>
        </row>
        <row r="13">
          <cell r="AL13">
            <v>0.54</v>
          </cell>
        </row>
        <row r="13">
          <cell r="AO13">
            <v>0.54</v>
          </cell>
        </row>
        <row r="13">
          <cell r="AR13">
            <v>0</v>
          </cell>
          <cell r="AS13">
            <v>0</v>
          </cell>
          <cell r="AT13">
            <v>7</v>
          </cell>
          <cell r="AU13">
            <v>0</v>
          </cell>
          <cell r="AV13">
            <v>9</v>
          </cell>
          <cell r="AW13">
            <v>64</v>
          </cell>
        </row>
        <row r="15">
          <cell r="T15">
            <v>1.04</v>
          </cell>
        </row>
        <row r="15">
          <cell r="W15">
            <v>1.04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  <cell r="AS15">
            <v>0</v>
          </cell>
          <cell r="AT15">
            <v>7</v>
          </cell>
          <cell r="AU15">
            <v>0</v>
          </cell>
          <cell r="AV15">
            <v>0</v>
          </cell>
          <cell r="AW15">
            <v>0</v>
          </cell>
        </row>
        <row r="16">
          <cell r="T16">
            <v>0.5</v>
          </cell>
        </row>
        <row r="16">
          <cell r="W16">
            <v>0.5</v>
          </cell>
        </row>
        <row r="16">
          <cell r="AL16">
            <v>0.11</v>
          </cell>
        </row>
        <row r="16">
          <cell r="AO16">
            <v>0.11</v>
          </cell>
        </row>
        <row r="16">
          <cell r="AR16">
            <v>0</v>
          </cell>
          <cell r="AS16">
            <v>0</v>
          </cell>
          <cell r="AT16">
            <v>7</v>
          </cell>
          <cell r="AU16">
            <v>0</v>
          </cell>
          <cell r="AV16">
            <v>2</v>
          </cell>
          <cell r="AW16">
            <v>14</v>
          </cell>
        </row>
        <row r="17">
          <cell r="T17">
            <v>2.65</v>
          </cell>
        </row>
        <row r="17">
          <cell r="W17">
            <v>2.65</v>
          </cell>
        </row>
        <row r="17">
          <cell r="AL17">
            <v>0.2</v>
          </cell>
        </row>
        <row r="17">
          <cell r="AO17">
            <v>0.2</v>
          </cell>
        </row>
        <row r="17">
          <cell r="AR17">
            <v>0</v>
          </cell>
          <cell r="AS17">
            <v>0</v>
          </cell>
          <cell r="AT17">
            <v>7</v>
          </cell>
          <cell r="AU17">
            <v>0</v>
          </cell>
          <cell r="AV17">
            <v>2</v>
          </cell>
          <cell r="AW17">
            <v>22</v>
          </cell>
        </row>
      </sheetData>
      <sheetData sheetId="19">
        <row r="16">
          <cell r="AL16">
            <v>0.04</v>
          </cell>
        </row>
        <row r="16">
          <cell r="AO16">
            <v>0.04</v>
          </cell>
        </row>
        <row r="16">
          <cell r="AV16">
            <v>1</v>
          </cell>
          <cell r="AW16">
            <v>6</v>
          </cell>
        </row>
      </sheetData>
      <sheetData sheetId="20">
        <row r="11">
          <cell r="AT11">
            <v>37</v>
          </cell>
          <cell r="AU11">
            <v>4</v>
          </cell>
        </row>
        <row r="12">
          <cell r="T12">
            <v>0.92</v>
          </cell>
        </row>
        <row r="12">
          <cell r="W12">
            <v>0.92</v>
          </cell>
        </row>
        <row r="12">
          <cell r="AL12">
            <v>0.94</v>
          </cell>
        </row>
        <row r="12">
          <cell r="AO12">
            <v>0.94</v>
          </cell>
        </row>
        <row r="12">
          <cell r="AT12">
            <v>37</v>
          </cell>
          <cell r="AU12">
            <v>4</v>
          </cell>
          <cell r="AV12">
            <v>1</v>
          </cell>
          <cell r="AW12">
            <v>16</v>
          </cell>
        </row>
        <row r="13">
          <cell r="T13">
            <v>0.12</v>
          </cell>
        </row>
        <row r="13">
          <cell r="W13">
            <v>0.12</v>
          </cell>
        </row>
        <row r="13">
          <cell r="AT13">
            <v>37</v>
          </cell>
          <cell r="AU13">
            <v>4</v>
          </cell>
        </row>
        <row r="15">
          <cell r="T15">
            <v>4.7</v>
          </cell>
        </row>
        <row r="15">
          <cell r="W15">
            <v>4.7</v>
          </cell>
        </row>
        <row r="15">
          <cell r="AT15">
            <v>35</v>
          </cell>
          <cell r="AU15">
            <v>4</v>
          </cell>
        </row>
        <row r="16">
          <cell r="T16">
            <v>7.06</v>
          </cell>
        </row>
        <row r="16">
          <cell r="W16">
            <v>7.06</v>
          </cell>
        </row>
        <row r="16">
          <cell r="AL16">
            <v>11.82</v>
          </cell>
        </row>
        <row r="16">
          <cell r="AO16">
            <v>11.82</v>
          </cell>
        </row>
        <row r="16">
          <cell r="AT16">
            <v>35</v>
          </cell>
          <cell r="AU16">
            <v>4</v>
          </cell>
          <cell r="AV16">
            <v>121</v>
          </cell>
          <cell r="AW16">
            <v>1477</v>
          </cell>
        </row>
        <row r="17">
          <cell r="AT17">
            <v>35</v>
          </cell>
          <cell r="AU17">
            <v>4</v>
          </cell>
        </row>
      </sheetData>
      <sheetData sheetId="21">
        <row r="11">
          <cell r="AT11">
            <v>1</v>
          </cell>
        </row>
        <row r="12">
          <cell r="AL12">
            <v>0.16</v>
          </cell>
        </row>
        <row r="12">
          <cell r="AO12">
            <v>0.16</v>
          </cell>
        </row>
        <row r="12">
          <cell r="AT12">
            <v>1</v>
          </cell>
        </row>
        <row r="12">
          <cell r="AV12">
            <v>1</v>
          </cell>
          <cell r="AW12">
            <v>3</v>
          </cell>
        </row>
        <row r="13">
          <cell r="T13">
            <v>0.22</v>
          </cell>
        </row>
        <row r="13">
          <cell r="W13">
            <v>0.22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T16">
            <v>0.19</v>
          </cell>
        </row>
        <row r="16">
          <cell r="W16">
            <v>0.19</v>
          </cell>
        </row>
        <row r="16">
          <cell r="AL16">
            <v>0.17</v>
          </cell>
        </row>
        <row r="16">
          <cell r="AO16">
            <v>0.17</v>
          </cell>
        </row>
        <row r="16">
          <cell r="AT16">
            <v>1</v>
          </cell>
        </row>
        <row r="16">
          <cell r="AV16">
            <v>2</v>
          </cell>
          <cell r="AW16">
            <v>7</v>
          </cell>
        </row>
        <row r="17">
          <cell r="AT17">
            <v>1</v>
          </cell>
        </row>
      </sheetData>
      <sheetData sheetId="22">
        <row r="11">
          <cell r="AT11">
            <v>3</v>
          </cell>
        </row>
        <row r="12">
          <cell r="AT12">
            <v>3</v>
          </cell>
        </row>
        <row r="13">
          <cell r="T13">
            <v>0.35</v>
          </cell>
        </row>
        <row r="13">
          <cell r="W13">
            <v>0.35</v>
          </cell>
        </row>
        <row r="13">
          <cell r="AL13">
            <v>0.28</v>
          </cell>
        </row>
        <row r="13">
          <cell r="AO13">
            <v>0.28</v>
          </cell>
        </row>
        <row r="13">
          <cell r="AT13">
            <v>3</v>
          </cell>
        </row>
        <row r="13">
          <cell r="AV13">
            <v>3</v>
          </cell>
          <cell r="AW13">
            <v>30</v>
          </cell>
        </row>
        <row r="15">
          <cell r="T15">
            <v>0.24</v>
          </cell>
        </row>
        <row r="15">
          <cell r="W15">
            <v>0.24</v>
          </cell>
        </row>
        <row r="15">
          <cell r="AT15">
            <v>3</v>
          </cell>
        </row>
        <row r="16">
          <cell r="T16">
            <v>1.85</v>
          </cell>
        </row>
        <row r="16">
          <cell r="W16">
            <v>1.85</v>
          </cell>
        </row>
        <row r="16">
          <cell r="AT16">
            <v>3</v>
          </cell>
        </row>
        <row r="17">
          <cell r="AT17">
            <v>3</v>
          </cell>
        </row>
      </sheetData>
      <sheetData sheetId="23">
        <row r="11">
          <cell r="AT11">
            <v>3</v>
          </cell>
        </row>
        <row r="12">
          <cell r="AT12">
            <v>3</v>
          </cell>
        </row>
        <row r="13">
          <cell r="AL13">
            <v>0.07</v>
          </cell>
        </row>
        <row r="13">
          <cell r="AO13">
            <v>0.07</v>
          </cell>
        </row>
        <row r="13">
          <cell r="AT13">
            <v>3</v>
          </cell>
        </row>
        <row r="13">
          <cell r="AV13">
            <v>1</v>
          </cell>
          <cell r="AW13">
            <v>7</v>
          </cell>
        </row>
        <row r="15">
          <cell r="T15">
            <v>0</v>
          </cell>
        </row>
        <row r="15">
          <cell r="W15">
            <v>0</v>
          </cell>
        </row>
        <row r="15">
          <cell r="AT15">
            <v>3</v>
          </cell>
        </row>
        <row r="16">
          <cell r="T16">
            <v>0.43</v>
          </cell>
        </row>
        <row r="16">
          <cell r="W16">
            <v>0.43</v>
          </cell>
        </row>
        <row r="16">
          <cell r="AT16">
            <v>3</v>
          </cell>
        </row>
        <row r="17">
          <cell r="T17">
            <v>0</v>
          </cell>
        </row>
        <row r="17">
          <cell r="W17">
            <v>0</v>
          </cell>
        </row>
        <row r="17">
          <cell r="AT17">
            <v>3</v>
          </cell>
        </row>
      </sheetData>
      <sheetData sheetId="2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L16">
            <v>0.17</v>
          </cell>
        </row>
        <row r="16">
          <cell r="AO16">
            <v>0.17</v>
          </cell>
        </row>
        <row r="16">
          <cell r="AT16">
            <v>1</v>
          </cell>
        </row>
        <row r="16">
          <cell r="AV16">
            <v>3</v>
          </cell>
          <cell r="AW16">
            <v>12</v>
          </cell>
        </row>
        <row r="17">
          <cell r="T17">
            <v>0.06</v>
          </cell>
        </row>
        <row r="17">
          <cell r="W17">
            <v>0.06</v>
          </cell>
        </row>
        <row r="17">
          <cell r="AT17">
            <v>1</v>
          </cell>
        </row>
      </sheetData>
      <sheetData sheetId="25">
        <row r="11">
          <cell r="AT11">
            <v>2</v>
          </cell>
          <cell r="AU11">
            <v>1</v>
          </cell>
        </row>
        <row r="12">
          <cell r="AT12">
            <v>2</v>
          </cell>
          <cell r="AU12">
            <v>1</v>
          </cell>
        </row>
        <row r="13">
          <cell r="T13">
            <v>0.31</v>
          </cell>
        </row>
        <row r="13">
          <cell r="W13">
            <v>0.31</v>
          </cell>
        </row>
        <row r="13">
          <cell r="AL13">
            <v>0.1</v>
          </cell>
        </row>
        <row r="13">
          <cell r="AO13">
            <v>0.1</v>
          </cell>
        </row>
        <row r="13">
          <cell r="AT13">
            <v>2</v>
          </cell>
          <cell r="AU13">
            <v>1</v>
          </cell>
          <cell r="AV13">
            <v>2</v>
          </cell>
          <cell r="AW13">
            <v>10</v>
          </cell>
        </row>
        <row r="15">
          <cell r="AT15">
            <v>2</v>
          </cell>
          <cell r="AU15">
            <v>1</v>
          </cell>
        </row>
        <row r="16">
          <cell r="T16">
            <v>1.63</v>
          </cell>
        </row>
        <row r="16">
          <cell r="W16">
            <v>1.63</v>
          </cell>
        </row>
        <row r="16">
          <cell r="AL16">
            <v>0.05</v>
          </cell>
        </row>
        <row r="16">
          <cell r="AO16">
            <v>0.05</v>
          </cell>
        </row>
        <row r="16">
          <cell r="AT16">
            <v>2</v>
          </cell>
          <cell r="AU16">
            <v>1</v>
          </cell>
          <cell r="AV16">
            <v>1</v>
          </cell>
          <cell r="AW16">
            <v>8</v>
          </cell>
        </row>
        <row r="17">
          <cell r="T17">
            <v>0.04</v>
          </cell>
        </row>
        <row r="17">
          <cell r="W17">
            <v>0.04</v>
          </cell>
        </row>
        <row r="17">
          <cell r="AT17">
            <v>2</v>
          </cell>
          <cell r="AU17">
            <v>1</v>
          </cell>
        </row>
      </sheetData>
      <sheetData sheetId="26">
        <row r="11">
          <cell r="AT11">
            <v>3</v>
          </cell>
          <cell r="AU11">
            <v>48</v>
          </cell>
        </row>
        <row r="12">
          <cell r="AT12">
            <v>3</v>
          </cell>
          <cell r="AU12">
            <v>48</v>
          </cell>
        </row>
        <row r="13">
          <cell r="AT13">
            <v>3</v>
          </cell>
          <cell r="AU13">
            <v>48</v>
          </cell>
        </row>
        <row r="15">
          <cell r="AT15">
            <v>3</v>
          </cell>
          <cell r="AU15">
            <v>48</v>
          </cell>
        </row>
        <row r="16">
          <cell r="AT16">
            <v>3</v>
          </cell>
          <cell r="AU16">
            <v>48</v>
          </cell>
        </row>
        <row r="17">
          <cell r="T17">
            <v>4.09</v>
          </cell>
        </row>
        <row r="17">
          <cell r="W17">
            <v>4.09</v>
          </cell>
        </row>
        <row r="17">
          <cell r="AT17">
            <v>3</v>
          </cell>
          <cell r="AU17">
            <v>48</v>
          </cell>
        </row>
      </sheetData>
      <sheetData sheetId="27"/>
      <sheetData sheetId="28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AT17">
            <v>2</v>
          </cell>
        </row>
      </sheetData>
      <sheetData sheetId="29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T16">
            <v>1</v>
          </cell>
        </row>
        <row r="16">
          <cell r="W16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30">
        <row r="11">
          <cell r="AO11">
            <v>0</v>
          </cell>
        </row>
        <row r="11">
          <cell r="AT11">
            <v>3</v>
          </cell>
          <cell r="AU11">
            <v>2</v>
          </cell>
        </row>
        <row r="12">
          <cell r="AT12">
            <v>3</v>
          </cell>
          <cell r="AU12">
            <v>2</v>
          </cell>
        </row>
        <row r="13">
          <cell r="AT13">
            <v>3</v>
          </cell>
          <cell r="AU13">
            <v>2</v>
          </cell>
        </row>
        <row r="15">
          <cell r="T15">
            <v>0.22</v>
          </cell>
        </row>
        <row r="15">
          <cell r="W15">
            <v>0.22</v>
          </cell>
        </row>
        <row r="15">
          <cell r="AT15">
            <v>3</v>
          </cell>
          <cell r="AU15">
            <v>2</v>
          </cell>
        </row>
        <row r="16">
          <cell r="T16">
            <v>2</v>
          </cell>
        </row>
        <row r="16">
          <cell r="W16">
            <v>2</v>
          </cell>
        </row>
        <row r="16">
          <cell r="AT16">
            <v>3</v>
          </cell>
          <cell r="AU16">
            <v>2</v>
          </cell>
        </row>
        <row r="17">
          <cell r="T17">
            <v>0.65</v>
          </cell>
        </row>
        <row r="17">
          <cell r="W17">
            <v>0.65</v>
          </cell>
        </row>
        <row r="17">
          <cell r="AT17">
            <v>3</v>
          </cell>
          <cell r="AU17">
            <v>2</v>
          </cell>
        </row>
      </sheetData>
      <sheetData sheetId="31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  <row r="15">
          <cell r="T15">
            <v>0.21</v>
          </cell>
        </row>
        <row r="15">
          <cell r="W15">
            <v>0.21</v>
          </cell>
        </row>
        <row r="15">
          <cell r="AL15">
            <v>0.28</v>
          </cell>
        </row>
        <row r="15">
          <cell r="AO15">
            <v>0.28</v>
          </cell>
        </row>
        <row r="15">
          <cell r="AT15">
            <v>3</v>
          </cell>
        </row>
        <row r="16">
          <cell r="AT16">
            <v>3</v>
          </cell>
        </row>
        <row r="17">
          <cell r="AT17">
            <v>3</v>
          </cell>
        </row>
      </sheetData>
      <sheetData sheetId="3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0.3</v>
          </cell>
        </row>
        <row r="17">
          <cell r="W17">
            <v>0.3</v>
          </cell>
        </row>
        <row r="17">
          <cell r="AT17">
            <v>1</v>
          </cell>
        </row>
      </sheetData>
      <sheetData sheetId="33"/>
      <sheetData sheetId="3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1.1</v>
          </cell>
        </row>
        <row r="17">
          <cell r="W17">
            <v>1.1</v>
          </cell>
        </row>
        <row r="17">
          <cell r="AT17">
            <v>1</v>
          </cell>
        </row>
      </sheetData>
      <sheetData sheetId="35">
        <row r="11">
          <cell r="T11">
            <v>2</v>
          </cell>
        </row>
        <row r="11">
          <cell r="W11">
            <v>2</v>
          </cell>
        </row>
        <row r="11">
          <cell r="AT11">
            <v>8</v>
          </cell>
        </row>
        <row r="12">
          <cell r="AT12">
            <v>8</v>
          </cell>
        </row>
        <row r="13">
          <cell r="AT13">
            <v>8</v>
          </cell>
        </row>
        <row r="15">
          <cell r="AT15">
            <v>8</v>
          </cell>
        </row>
        <row r="16">
          <cell r="AT16">
            <v>8</v>
          </cell>
        </row>
        <row r="17">
          <cell r="T17">
            <v>7.18</v>
          </cell>
        </row>
        <row r="17">
          <cell r="W17">
            <v>6.86</v>
          </cell>
        </row>
        <row r="17">
          <cell r="AT17">
            <v>8</v>
          </cell>
        </row>
      </sheetData>
      <sheetData sheetId="3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0.26</v>
          </cell>
        </row>
        <row r="17">
          <cell r="W17">
            <v>0.26</v>
          </cell>
        </row>
        <row r="17">
          <cell r="AT17">
            <v>1</v>
          </cell>
        </row>
      </sheetData>
      <sheetData sheetId="37">
        <row r="11">
          <cell r="AT11">
            <v>6</v>
          </cell>
        </row>
        <row r="12">
          <cell r="AT12">
            <v>6</v>
          </cell>
        </row>
        <row r="13">
          <cell r="T13">
            <v>0.02</v>
          </cell>
        </row>
        <row r="13">
          <cell r="AT13">
            <v>6</v>
          </cell>
        </row>
        <row r="15">
          <cell r="T15">
            <v>2.75</v>
          </cell>
        </row>
        <row r="15">
          <cell r="AT15">
            <v>6</v>
          </cell>
        </row>
        <row r="16">
          <cell r="T16">
            <v>0.59</v>
          </cell>
        </row>
        <row r="16">
          <cell r="AT16">
            <v>6</v>
          </cell>
        </row>
        <row r="17">
          <cell r="T17">
            <v>1.06</v>
          </cell>
        </row>
        <row r="17">
          <cell r="AT17">
            <v>6</v>
          </cell>
        </row>
      </sheetData>
      <sheetData sheetId="38">
        <row r="11">
          <cell r="T11">
            <v>0.45</v>
          </cell>
        </row>
        <row r="11">
          <cell r="W11">
            <v>0.45</v>
          </cell>
        </row>
        <row r="11">
          <cell r="AT11">
            <v>3</v>
          </cell>
        </row>
        <row r="12">
          <cell r="T12">
            <v>0.21</v>
          </cell>
        </row>
        <row r="12">
          <cell r="W12">
            <v>0.21</v>
          </cell>
        </row>
        <row r="12">
          <cell r="AT12">
            <v>3</v>
          </cell>
        </row>
        <row r="13">
          <cell r="T13">
            <v>0.36</v>
          </cell>
        </row>
        <row r="13">
          <cell r="W13">
            <v>0.36</v>
          </cell>
        </row>
        <row r="13">
          <cell r="AT13">
            <v>3</v>
          </cell>
        </row>
        <row r="15">
          <cell r="T15">
            <v>0.26</v>
          </cell>
        </row>
        <row r="15">
          <cell r="W15">
            <v>0.26</v>
          </cell>
        </row>
        <row r="15">
          <cell r="AT15">
            <v>3</v>
          </cell>
        </row>
        <row r="16">
          <cell r="T16">
            <v>2.25</v>
          </cell>
        </row>
        <row r="16">
          <cell r="W16">
            <v>2.25</v>
          </cell>
        </row>
        <row r="16">
          <cell r="AT16">
            <v>3</v>
          </cell>
        </row>
        <row r="17">
          <cell r="T17">
            <v>0.51</v>
          </cell>
        </row>
        <row r="17">
          <cell r="W17">
            <v>0.51</v>
          </cell>
        </row>
        <row r="17">
          <cell r="AT17">
            <v>3</v>
          </cell>
        </row>
      </sheetData>
      <sheetData sheetId="39">
        <row r="11">
          <cell r="T11">
            <v>0.02</v>
          </cell>
        </row>
        <row r="11">
          <cell r="W11">
            <v>0.02</v>
          </cell>
        </row>
        <row r="11">
          <cell r="AT11">
            <v>2</v>
          </cell>
        </row>
        <row r="12">
          <cell r="T12">
            <v>0.95</v>
          </cell>
        </row>
        <row r="12">
          <cell r="W12">
            <v>0.95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T15">
            <v>0.04</v>
          </cell>
        </row>
        <row r="15">
          <cell r="W15">
            <v>0.04</v>
          </cell>
        </row>
        <row r="15">
          <cell r="AT15">
            <v>2</v>
          </cell>
        </row>
        <row r="16">
          <cell r="T16">
            <v>0.95</v>
          </cell>
        </row>
        <row r="16">
          <cell r="W16">
            <v>0.95</v>
          </cell>
        </row>
        <row r="16">
          <cell r="AT16">
            <v>2</v>
          </cell>
        </row>
        <row r="17">
          <cell r="T17">
            <v>0.04</v>
          </cell>
        </row>
        <row r="17">
          <cell r="W17">
            <v>0.04</v>
          </cell>
        </row>
        <row r="17">
          <cell r="AT17">
            <v>2</v>
          </cell>
        </row>
      </sheetData>
      <sheetData sheetId="40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  <row r="15">
          <cell r="AT15">
            <v>3</v>
          </cell>
        </row>
        <row r="16">
          <cell r="AT16">
            <v>3</v>
          </cell>
        </row>
        <row r="17">
          <cell r="T17">
            <v>0.99</v>
          </cell>
        </row>
        <row r="17">
          <cell r="W17">
            <v>0.99</v>
          </cell>
        </row>
        <row r="17">
          <cell r="AT17">
            <v>3</v>
          </cell>
        </row>
      </sheetData>
      <sheetData sheetId="41">
        <row r="11">
          <cell r="T11">
            <v>0.8</v>
          </cell>
        </row>
        <row r="11">
          <cell r="W11">
            <v>0.8</v>
          </cell>
        </row>
        <row r="11">
          <cell r="AL11">
            <v>0.24</v>
          </cell>
        </row>
        <row r="11">
          <cell r="AO11">
            <v>0.24</v>
          </cell>
        </row>
        <row r="11">
          <cell r="AR11">
            <v>0</v>
          </cell>
          <cell r="AS11">
            <v>0</v>
          </cell>
          <cell r="AT11">
            <v>43</v>
          </cell>
          <cell r="AU11">
            <v>0</v>
          </cell>
          <cell r="AV11">
            <v>3</v>
          </cell>
          <cell r="AW11">
            <v>30</v>
          </cell>
        </row>
        <row r="12">
          <cell r="T12">
            <v>2.2</v>
          </cell>
        </row>
        <row r="12">
          <cell r="W12">
            <v>2.2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43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7.29</v>
          </cell>
        </row>
        <row r="13">
          <cell r="W13">
            <v>5.93</v>
          </cell>
        </row>
        <row r="13">
          <cell r="AL13">
            <v>0</v>
          </cell>
        </row>
        <row r="13">
          <cell r="AO13">
            <v>0</v>
          </cell>
        </row>
        <row r="13">
          <cell r="AR13">
            <v>0</v>
          </cell>
          <cell r="AS13">
            <v>0</v>
          </cell>
          <cell r="AT13">
            <v>44</v>
          </cell>
          <cell r="AU13">
            <v>0</v>
          </cell>
          <cell r="AV13">
            <v>0</v>
          </cell>
          <cell r="AW13">
            <v>0</v>
          </cell>
        </row>
        <row r="15">
          <cell r="T15">
            <v>5.07</v>
          </cell>
        </row>
        <row r="15">
          <cell r="W15">
            <v>5.07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  <cell r="AS15">
            <v>0</v>
          </cell>
          <cell r="AT15">
            <v>44</v>
          </cell>
          <cell r="AU15">
            <v>0</v>
          </cell>
          <cell r="AV15">
            <v>0</v>
          </cell>
          <cell r="AW15">
            <v>0</v>
          </cell>
        </row>
        <row r="16">
          <cell r="T16">
            <v>4.71</v>
          </cell>
        </row>
        <row r="16">
          <cell r="W16">
            <v>3.86</v>
          </cell>
        </row>
        <row r="16">
          <cell r="AL16">
            <v>0</v>
          </cell>
        </row>
        <row r="16">
          <cell r="AO16">
            <v>0</v>
          </cell>
        </row>
        <row r="16">
          <cell r="AR16">
            <v>0</v>
          </cell>
          <cell r="AS16">
            <v>0</v>
          </cell>
          <cell r="AT16">
            <v>45</v>
          </cell>
          <cell r="AU16">
            <v>0</v>
          </cell>
          <cell r="AV16">
            <v>0</v>
          </cell>
          <cell r="AW16">
            <v>0</v>
          </cell>
        </row>
        <row r="17">
          <cell r="T17">
            <v>5.74</v>
          </cell>
        </row>
        <row r="17">
          <cell r="W17">
            <v>1.68</v>
          </cell>
        </row>
        <row r="17">
          <cell r="AL17">
            <v>0</v>
          </cell>
        </row>
        <row r="17">
          <cell r="AO17">
            <v>0</v>
          </cell>
        </row>
        <row r="17">
          <cell r="AR17">
            <v>0</v>
          </cell>
          <cell r="AS17">
            <v>0</v>
          </cell>
          <cell r="AT17">
            <v>45</v>
          </cell>
          <cell r="AU17">
            <v>0</v>
          </cell>
          <cell r="AV17">
            <v>0</v>
          </cell>
          <cell r="AW17">
            <v>0</v>
          </cell>
        </row>
      </sheetData>
      <sheetData sheetId="42"/>
      <sheetData sheetId="43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44">
        <row r="16">
          <cell r="AL16">
            <v>0.08</v>
          </cell>
        </row>
        <row r="16">
          <cell r="AV16">
            <v>2</v>
          </cell>
          <cell r="AW16">
            <v>3</v>
          </cell>
        </row>
      </sheetData>
      <sheetData sheetId="45">
        <row r="16">
          <cell r="AL16">
            <v>0.14</v>
          </cell>
        </row>
        <row r="16">
          <cell r="AO16">
            <v>0.14</v>
          </cell>
        </row>
        <row r="16">
          <cell r="AV16">
            <v>2</v>
          </cell>
          <cell r="AW16">
            <v>12</v>
          </cell>
        </row>
      </sheetData>
      <sheetData sheetId="46">
        <row r="16">
          <cell r="AL16">
            <v>0.05</v>
          </cell>
        </row>
        <row r="16">
          <cell r="AO16">
            <v>0.05</v>
          </cell>
        </row>
        <row r="16">
          <cell r="AV16">
            <v>1</v>
          </cell>
          <cell r="AW16">
            <v>6</v>
          </cell>
        </row>
      </sheetData>
      <sheetData sheetId="47"/>
      <sheetData sheetId="48">
        <row r="17">
          <cell r="AL17">
            <v>0.06</v>
          </cell>
        </row>
        <row r="17">
          <cell r="AO17">
            <v>0.06</v>
          </cell>
        </row>
        <row r="17">
          <cell r="AV17">
            <v>1</v>
          </cell>
          <cell r="AW17">
            <v>7</v>
          </cell>
        </row>
      </sheetData>
      <sheetData sheetId="49">
        <row r="15">
          <cell r="AL15">
            <v>0.06</v>
          </cell>
        </row>
        <row r="15">
          <cell r="AV15">
            <v>1</v>
          </cell>
          <cell r="AW15">
            <v>8</v>
          </cell>
        </row>
        <row r="16">
          <cell r="AL16">
            <v>0.08</v>
          </cell>
        </row>
        <row r="16">
          <cell r="AV16">
            <v>1</v>
          </cell>
          <cell r="AW16">
            <v>11</v>
          </cell>
        </row>
      </sheetData>
      <sheetData sheetId="50"/>
      <sheetData sheetId="51">
        <row r="11">
          <cell r="AT11">
            <v>2</v>
          </cell>
          <cell r="AU11">
            <v>1</v>
          </cell>
        </row>
        <row r="12">
          <cell r="T12">
            <v>0.41</v>
          </cell>
        </row>
        <row r="12">
          <cell r="W12">
            <v>0.41</v>
          </cell>
        </row>
        <row r="12">
          <cell r="AT12">
            <v>2</v>
          </cell>
          <cell r="AU12">
            <v>1</v>
          </cell>
        </row>
        <row r="13">
          <cell r="AT13">
            <v>2</v>
          </cell>
          <cell r="AU13">
            <v>1</v>
          </cell>
        </row>
        <row r="15">
          <cell r="AT15">
            <v>2</v>
          </cell>
          <cell r="AU15">
            <v>1</v>
          </cell>
        </row>
        <row r="16">
          <cell r="AT16">
            <v>2</v>
          </cell>
          <cell r="AU16">
            <v>1</v>
          </cell>
        </row>
        <row r="17">
          <cell r="T17">
            <v>1</v>
          </cell>
        </row>
        <row r="17">
          <cell r="W17">
            <v>1</v>
          </cell>
        </row>
        <row r="17">
          <cell r="AL17">
            <v>0.15</v>
          </cell>
        </row>
        <row r="17">
          <cell r="AT17">
            <v>2</v>
          </cell>
          <cell r="AU17">
            <v>1</v>
          </cell>
        </row>
      </sheetData>
      <sheetData sheetId="5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53">
        <row r="11">
          <cell r="AT11">
            <v>5</v>
          </cell>
        </row>
        <row r="12">
          <cell r="AT12">
            <v>5</v>
          </cell>
        </row>
        <row r="13">
          <cell r="AT13">
            <v>5</v>
          </cell>
        </row>
        <row r="15">
          <cell r="AT15">
            <v>5</v>
          </cell>
        </row>
        <row r="16">
          <cell r="AT16">
            <v>5</v>
          </cell>
        </row>
        <row r="17">
          <cell r="AT17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盈江县司法局"/>
      <sheetName val="盈江县统计局2"/>
      <sheetName val="盈江县工商联3"/>
      <sheetName val="盈江县供销社4"/>
      <sheetName val="盈江县科学技术协会5"/>
      <sheetName val="盈江县投资促进局6"/>
      <sheetName val="盈江县人力资源和社会保障局7"/>
      <sheetName val="盈江县史志办8"/>
      <sheetName val="盈江县委政策研究室9"/>
      <sheetName val="盈江县公安局交警大队10"/>
      <sheetName val="盈江县民政局11"/>
      <sheetName val="盈江县侨联12"/>
      <sheetName val="盈江县市场监督管理局13"/>
      <sheetName val="盈江县人民政府办公室14"/>
      <sheetName val="盈江县财政局15"/>
      <sheetName val="盈江县政法委16"/>
      <sheetName val="盈江县教育体育局17"/>
      <sheetName val="经济建设股18"/>
      <sheetName val="盈江县卫生监督大队19"/>
      <sheetName val="盈江县机关事务管理局20"/>
      <sheetName val="盈江县防震减灾局21"/>
      <sheetName val="盈江县卫生健康局22"/>
      <sheetName val="中共盈江县委办公室23"/>
      <sheetName val="盈江县委组织部24"/>
      <sheetName val="盈江县纪委监委25"/>
      <sheetName val="盈江县公安局26"/>
      <sheetName val="盈江县委党校27"/>
      <sheetName val="盈江县外事办公室28"/>
      <sheetName val="盈江县民族宗教事务局29"/>
      <sheetName val="盈江县农业农村局30"/>
      <sheetName val="盈江县文化和旅游局31"/>
      <sheetName val="盈江县委员会宣传部32"/>
      <sheetName val="盈江县红十字会33"/>
      <sheetName val="盈江县融媒体中心34"/>
      <sheetName val="盈江县疾控中心35"/>
      <sheetName val="盈江县残疾联合会36"/>
      <sheetName val="盈江县妇幼保健院37"/>
      <sheetName val="盈江县人大38"/>
      <sheetName val="盈江县自然资源局39"/>
      <sheetName val="盈江县政协40"/>
      <sheetName val="乡镇汇总41"/>
      <sheetName val="盈江县退役军人事务局42"/>
      <sheetName val="盈江县工业园区管理委员会43"/>
      <sheetName val="盈江县医疗保障局44"/>
      <sheetName val="统战部45"/>
      <sheetName val="编办46"/>
      <sheetName val="盈江县团委47"/>
      <sheetName val="政务服务管理局48"/>
      <sheetName val="盈江县总工会49"/>
      <sheetName val="盈县妇联50"/>
      <sheetName val="盈江县林业和草原局51"/>
      <sheetName val="盈江县乡村振兴局52"/>
      <sheetName val="盈江县水利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1">
          <cell r="AF21">
            <v>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W28"/>
  <sheetViews>
    <sheetView tabSelected="1" view="pageBreakPreview" zoomScaleNormal="100" zoomScaleSheetLayoutView="100" workbookViewId="0">
      <pane xSplit="1" ySplit="10" topLeftCell="B11" activePane="bottomRight" state="frozen"/>
      <selection/>
      <selection pane="topRight"/>
      <selection pane="bottomLeft"/>
      <selection pane="bottomRight" activeCell="A2" sqref="A1:AW2"/>
    </sheetView>
  </sheetViews>
  <sheetFormatPr defaultColWidth="8.87619047619048" defaultRowHeight="12.75"/>
  <cols>
    <col min="1" max="1" width="11.7619047619048" customWidth="1"/>
    <col min="2" max="3" width="12" customWidth="1"/>
    <col min="4" max="4" width="9.36190476190476" customWidth="1"/>
    <col min="5" max="6" width="12.5047619047619" customWidth="1"/>
    <col min="7" max="7" width="9.67619047619048" customWidth="1"/>
    <col min="8" max="10" width="8.53333333333333" customWidth="1"/>
    <col min="11" max="13" width="9.67619047619048" customWidth="1"/>
    <col min="14" max="16" width="8.53333333333333" customWidth="1"/>
    <col min="17" max="19" width="9.67619047619048" customWidth="1"/>
    <col min="20" max="21" width="8.53333333333333" customWidth="1"/>
    <col min="22" max="22" width="9.5047619047619" customWidth="1"/>
    <col min="23" max="25" width="9.36190476190476" customWidth="1"/>
    <col min="26" max="31" width="8.53333333333333" customWidth="1"/>
    <col min="32" max="37" width="9.16190476190476" customWidth="1"/>
    <col min="38" max="40" width="8.53333333333333" customWidth="1"/>
    <col min="41" max="43" width="9.5047619047619" customWidth="1"/>
    <col min="44" max="46" width="9.68571428571429" customWidth="1"/>
  </cols>
  <sheetData>
    <row r="1" ht="30" customHeight="1" spans="1:49">
      <c r="A1" s="2"/>
      <c r="AV1" s="20" t="s">
        <v>0</v>
      </c>
      <c r="AW1" s="24"/>
    </row>
    <row r="2" ht="37" customHeight="1" spans="1:4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ht="23" customHeight="1" spans="1:49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1" t="s">
        <v>3</v>
      </c>
      <c r="AP3" s="21"/>
      <c r="AQ3" s="21"/>
      <c r="AR3" s="21"/>
      <c r="AS3" s="21"/>
      <c r="AT3" s="21"/>
      <c r="AU3" s="21"/>
      <c r="AV3" s="21"/>
      <c r="AW3" s="21"/>
    </row>
    <row r="4" ht="23" customHeight="1" spans="1:4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12" t="s">
        <v>6</v>
      </c>
      <c r="AS4" s="12"/>
      <c r="AT4" s="12" t="s">
        <v>7</v>
      </c>
      <c r="AU4" s="12"/>
      <c r="AV4" s="12" t="s">
        <v>8</v>
      </c>
      <c r="AW4" s="12"/>
    </row>
    <row r="5" ht="41" customHeight="1" spans="1:49">
      <c r="A5" s="6"/>
      <c r="B5" s="8" t="s">
        <v>9</v>
      </c>
      <c r="C5" s="8"/>
      <c r="D5" s="8"/>
      <c r="E5" s="8" t="s">
        <v>10</v>
      </c>
      <c r="F5" s="8"/>
      <c r="G5" s="8"/>
      <c r="H5" s="8" t="s">
        <v>11</v>
      </c>
      <c r="I5" s="8"/>
      <c r="J5" s="8"/>
      <c r="K5" s="8"/>
      <c r="L5" s="8"/>
      <c r="M5" s="8"/>
      <c r="N5" s="8" t="s">
        <v>12</v>
      </c>
      <c r="O5" s="8"/>
      <c r="P5" s="8"/>
      <c r="Q5" s="8"/>
      <c r="R5" s="8"/>
      <c r="S5" s="8"/>
      <c r="T5" s="8" t="s">
        <v>13</v>
      </c>
      <c r="U5" s="8"/>
      <c r="V5" s="8"/>
      <c r="W5" s="8" t="s">
        <v>13</v>
      </c>
      <c r="X5" s="8"/>
      <c r="Y5" s="8"/>
      <c r="Z5" s="8" t="s">
        <v>13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 t="s">
        <v>13</v>
      </c>
      <c r="AL5" s="8" t="s">
        <v>14</v>
      </c>
      <c r="AM5" s="8"/>
      <c r="AN5" s="8"/>
      <c r="AO5" s="8"/>
      <c r="AP5" s="8"/>
      <c r="AQ5" s="8"/>
      <c r="AR5" s="12"/>
      <c r="AS5" s="12"/>
      <c r="AT5" s="12"/>
      <c r="AU5" s="12"/>
      <c r="AV5" s="12"/>
      <c r="AW5" s="12"/>
    </row>
    <row r="6" ht="36" customHeight="1" spans="1:49">
      <c r="A6" s="6"/>
      <c r="B6" s="8"/>
      <c r="C6" s="8"/>
      <c r="D6" s="8"/>
      <c r="E6" s="8"/>
      <c r="F6" s="8"/>
      <c r="G6" s="8"/>
      <c r="H6" s="8" t="s">
        <v>9</v>
      </c>
      <c r="I6" s="8"/>
      <c r="J6" s="8"/>
      <c r="K6" s="8" t="s">
        <v>10</v>
      </c>
      <c r="L6" s="8"/>
      <c r="M6" s="8"/>
      <c r="N6" s="8" t="s">
        <v>9</v>
      </c>
      <c r="O6" s="8"/>
      <c r="P6" s="8"/>
      <c r="Q6" s="8" t="s">
        <v>10</v>
      </c>
      <c r="R6" s="8"/>
      <c r="S6" s="8"/>
      <c r="T6" s="8" t="s">
        <v>15</v>
      </c>
      <c r="U6" s="8"/>
      <c r="V6" s="8"/>
      <c r="W6" s="8"/>
      <c r="X6" s="8"/>
      <c r="Y6" s="8"/>
      <c r="Z6" s="8" t="s">
        <v>16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 t="s">
        <v>9</v>
      </c>
      <c r="AM6" s="8"/>
      <c r="AN6" s="8"/>
      <c r="AO6" s="8" t="s">
        <v>10</v>
      </c>
      <c r="AP6" s="8"/>
      <c r="AQ6" s="8"/>
      <c r="AR6" s="12"/>
      <c r="AS6" s="12"/>
      <c r="AT6" s="12"/>
      <c r="AU6" s="12"/>
      <c r="AV6" s="12"/>
      <c r="AW6" s="12"/>
    </row>
    <row r="7" ht="36" customHeight="1" spans="1:49">
      <c r="A7" s="6"/>
      <c r="B7" s="8" t="s">
        <v>17</v>
      </c>
      <c r="C7" s="9" t="s">
        <v>18</v>
      </c>
      <c r="D7" s="8" t="s">
        <v>19</v>
      </c>
      <c r="E7" s="8" t="s">
        <v>17</v>
      </c>
      <c r="F7" s="9" t="s">
        <v>18</v>
      </c>
      <c r="G7" s="8" t="s">
        <v>19</v>
      </c>
      <c r="H7" s="8" t="s">
        <v>20</v>
      </c>
      <c r="I7" s="8" t="s">
        <v>21</v>
      </c>
      <c r="J7" s="8" t="s">
        <v>19</v>
      </c>
      <c r="K7" s="8" t="s">
        <v>20</v>
      </c>
      <c r="L7" s="8" t="s">
        <v>21</v>
      </c>
      <c r="M7" s="8" t="s">
        <v>19</v>
      </c>
      <c r="N7" s="8" t="s">
        <v>20</v>
      </c>
      <c r="O7" s="8" t="s">
        <v>21</v>
      </c>
      <c r="P7" s="8" t="s">
        <v>19</v>
      </c>
      <c r="Q7" s="8" t="s">
        <v>20</v>
      </c>
      <c r="R7" s="8" t="s">
        <v>21</v>
      </c>
      <c r="S7" s="8" t="s">
        <v>19</v>
      </c>
      <c r="T7" s="8" t="s">
        <v>9</v>
      </c>
      <c r="U7" s="8"/>
      <c r="V7" s="8"/>
      <c r="W7" s="8" t="s">
        <v>10</v>
      </c>
      <c r="X7" s="8"/>
      <c r="Y7" s="8"/>
      <c r="Z7" s="8" t="s">
        <v>9</v>
      </c>
      <c r="AA7" s="8"/>
      <c r="AB7" s="8"/>
      <c r="AC7" s="8" t="s">
        <v>10</v>
      </c>
      <c r="AD7" s="8"/>
      <c r="AE7" s="8"/>
      <c r="AF7" s="8"/>
      <c r="AG7" s="8"/>
      <c r="AH7" s="8"/>
      <c r="AI7" s="8"/>
      <c r="AJ7" s="8"/>
      <c r="AK7" s="8"/>
      <c r="AL7" s="8" t="s">
        <v>20</v>
      </c>
      <c r="AM7" s="8" t="s">
        <v>21</v>
      </c>
      <c r="AN7" s="8" t="s">
        <v>19</v>
      </c>
      <c r="AO7" s="8" t="s">
        <v>20</v>
      </c>
      <c r="AP7" s="8" t="s">
        <v>21</v>
      </c>
      <c r="AQ7" s="8" t="s">
        <v>19</v>
      </c>
      <c r="AR7" s="12"/>
      <c r="AS7" s="12"/>
      <c r="AT7" s="12"/>
      <c r="AU7" s="12"/>
      <c r="AV7" s="12"/>
      <c r="AW7" s="12"/>
    </row>
    <row r="8" ht="36" customHeight="1" spans="1:49">
      <c r="A8" s="6"/>
      <c r="B8" s="8"/>
      <c r="C8" s="10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17</v>
      </c>
      <c r="AD8" s="8" t="s">
        <v>18</v>
      </c>
      <c r="AE8" s="8" t="s">
        <v>19</v>
      </c>
      <c r="AF8" s="8" t="s">
        <v>22</v>
      </c>
      <c r="AG8" s="8"/>
      <c r="AH8" s="8"/>
      <c r="AI8" s="8" t="s">
        <v>23</v>
      </c>
      <c r="AJ8" s="8"/>
      <c r="AK8" s="8"/>
      <c r="AL8" s="8"/>
      <c r="AM8" s="8"/>
      <c r="AN8" s="8"/>
      <c r="AO8" s="8"/>
      <c r="AP8" s="8"/>
      <c r="AQ8" s="8"/>
      <c r="AR8" s="12"/>
      <c r="AS8" s="12"/>
      <c r="AT8" s="12"/>
      <c r="AU8" s="12"/>
      <c r="AV8" s="12"/>
      <c r="AW8" s="12"/>
    </row>
    <row r="9" ht="54" customHeight="1" spans="1:49">
      <c r="A9" s="6"/>
      <c r="B9" s="8"/>
      <c r="C9" s="11"/>
      <c r="D9" s="8"/>
      <c r="E9" s="8"/>
      <c r="F9" s="1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 t="s">
        <v>24</v>
      </c>
      <c r="U9" s="8" t="s">
        <v>25</v>
      </c>
      <c r="V9" s="8" t="s">
        <v>19</v>
      </c>
      <c r="W9" s="8" t="s">
        <v>24</v>
      </c>
      <c r="X9" s="8" t="s">
        <v>25</v>
      </c>
      <c r="Y9" s="8" t="s">
        <v>19</v>
      </c>
      <c r="Z9" s="8" t="s">
        <v>24</v>
      </c>
      <c r="AA9" s="8" t="s">
        <v>25</v>
      </c>
      <c r="AB9" s="8" t="s">
        <v>19</v>
      </c>
      <c r="AC9" s="8"/>
      <c r="AD9" s="8"/>
      <c r="AE9" s="8"/>
      <c r="AF9" s="8" t="s">
        <v>24</v>
      </c>
      <c r="AG9" s="8" t="s">
        <v>25</v>
      </c>
      <c r="AH9" s="8" t="s">
        <v>19</v>
      </c>
      <c r="AI9" s="8" t="s">
        <v>24</v>
      </c>
      <c r="AJ9" s="8" t="s">
        <v>25</v>
      </c>
      <c r="AK9" s="8" t="s">
        <v>19</v>
      </c>
      <c r="AL9" s="8"/>
      <c r="AM9" s="8"/>
      <c r="AN9" s="8"/>
      <c r="AO9" s="8"/>
      <c r="AP9" s="8"/>
      <c r="AQ9" s="8"/>
      <c r="AR9" s="8" t="s">
        <v>26</v>
      </c>
      <c r="AS9" s="12" t="s">
        <v>27</v>
      </c>
      <c r="AT9" s="12" t="s">
        <v>28</v>
      </c>
      <c r="AU9" s="12" t="s">
        <v>23</v>
      </c>
      <c r="AV9" s="12" t="s">
        <v>26</v>
      </c>
      <c r="AW9" s="12" t="s">
        <v>27</v>
      </c>
    </row>
    <row r="10" s="1" customFormat="1" ht="30" customHeight="1" spans="1:49">
      <c r="A10" s="6"/>
      <c r="B10" s="12" t="s">
        <v>29</v>
      </c>
      <c r="C10" s="12" t="s">
        <v>30</v>
      </c>
      <c r="D10" s="12">
        <v>3</v>
      </c>
      <c r="E10" s="12" t="s">
        <v>31</v>
      </c>
      <c r="F10" s="12" t="s">
        <v>32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 t="s">
        <v>33</v>
      </c>
      <c r="O10" s="12" t="s">
        <v>34</v>
      </c>
      <c r="P10" s="12">
        <v>15</v>
      </c>
      <c r="Q10" s="12">
        <v>16</v>
      </c>
      <c r="R10" s="12">
        <v>17</v>
      </c>
      <c r="S10" s="12">
        <v>18</v>
      </c>
      <c r="T10" s="12">
        <v>19</v>
      </c>
      <c r="U10" s="12">
        <v>20</v>
      </c>
      <c r="V10" s="12">
        <v>21</v>
      </c>
      <c r="W10" s="12">
        <v>22</v>
      </c>
      <c r="X10" s="12">
        <v>23</v>
      </c>
      <c r="Y10" s="12">
        <v>24</v>
      </c>
      <c r="Z10" s="12">
        <v>25</v>
      </c>
      <c r="AA10" s="12">
        <v>26</v>
      </c>
      <c r="AB10" s="12">
        <v>27</v>
      </c>
      <c r="AC10" s="12" t="s">
        <v>35</v>
      </c>
      <c r="AD10" s="12" t="s">
        <v>36</v>
      </c>
      <c r="AE10" s="12">
        <v>30</v>
      </c>
      <c r="AF10" s="12">
        <v>31</v>
      </c>
      <c r="AG10" s="12">
        <v>32</v>
      </c>
      <c r="AH10" s="12">
        <v>33</v>
      </c>
      <c r="AI10" s="12">
        <v>34</v>
      </c>
      <c r="AJ10" s="12">
        <v>35</v>
      </c>
      <c r="AK10" s="12">
        <v>36</v>
      </c>
      <c r="AL10" s="12">
        <v>37</v>
      </c>
      <c r="AM10" s="12">
        <v>38</v>
      </c>
      <c r="AN10" s="12">
        <v>39</v>
      </c>
      <c r="AO10" s="12">
        <v>40</v>
      </c>
      <c r="AP10" s="12">
        <v>41</v>
      </c>
      <c r="AQ10" s="12">
        <v>42</v>
      </c>
      <c r="AR10" s="12">
        <v>43</v>
      </c>
      <c r="AS10" s="12">
        <v>44</v>
      </c>
      <c r="AT10" s="12">
        <v>45</v>
      </c>
      <c r="AU10" s="12">
        <v>46</v>
      </c>
      <c r="AV10" s="12">
        <v>47</v>
      </c>
      <c r="AW10" s="12">
        <v>48</v>
      </c>
    </row>
    <row r="11" ht="35" customHeight="1" spans="1:49">
      <c r="A11" s="13" t="s">
        <v>37</v>
      </c>
      <c r="B11" s="14">
        <f t="shared" ref="B11:F11" si="0">SUM(H11,N11,AL11)</f>
        <v>7.19</v>
      </c>
      <c r="C11" s="14">
        <f t="shared" si="0"/>
        <v>8.31</v>
      </c>
      <c r="D11" s="15">
        <f t="shared" ref="D11:D27" si="1">B11/C11-1</f>
        <v>-0.134777376654633</v>
      </c>
      <c r="E11" s="14">
        <f t="shared" si="0"/>
        <v>4.07</v>
      </c>
      <c r="F11" s="14">
        <f t="shared" si="0"/>
        <v>8.31</v>
      </c>
      <c r="G11" s="15">
        <f t="shared" ref="G11:G27" si="2">E11/F11-1</f>
        <v>-0.510228640192539</v>
      </c>
      <c r="H11" s="14">
        <f>SUM([1]盈江县司法局:盈江县水利局!H11:H11)</f>
        <v>0</v>
      </c>
      <c r="I11" s="14">
        <f>SUM([1]盈江县司法局:盈江县水利局!I11:I11)</f>
        <v>0</v>
      </c>
      <c r="J11" s="15" t="e">
        <f t="shared" ref="J11:J27" si="3">H11/I11-1</f>
        <v>#DIV/0!</v>
      </c>
      <c r="K11" s="14">
        <f>SUM([1]盈江县司法局:盈江县水利局!K11:K11)</f>
        <v>0</v>
      </c>
      <c r="L11" s="14">
        <f>SUM([1]盈江县司法局:盈江县水利局!L11:L11)</f>
        <v>0</v>
      </c>
      <c r="M11" s="15" t="e">
        <f t="shared" ref="M11:M27" si="4">K11/L11-1</f>
        <v>#DIV/0!</v>
      </c>
      <c r="N11" s="14">
        <f t="shared" ref="N11:R11" si="5">SUM(T11,Z11)</f>
        <v>6.95</v>
      </c>
      <c r="O11" s="14">
        <f t="shared" si="5"/>
        <v>7.82</v>
      </c>
      <c r="P11" s="15">
        <f t="shared" ref="P11:P27" si="6">N11/O11-1</f>
        <v>-0.111253196930946</v>
      </c>
      <c r="Q11" s="14">
        <f t="shared" si="5"/>
        <v>3.83</v>
      </c>
      <c r="R11" s="14">
        <f t="shared" si="5"/>
        <v>7.82</v>
      </c>
      <c r="S11" s="15">
        <f t="shared" ref="S11:S27" si="7">Q11/R11-1</f>
        <v>-0.510230179028133</v>
      </c>
      <c r="T11" s="14">
        <f>SUM([1]盈江县司法局:盈江县水利局!T11:T11)</f>
        <v>6.95</v>
      </c>
      <c r="U11" s="14">
        <v>7.82</v>
      </c>
      <c r="V11" s="15">
        <f t="shared" ref="V11:V27" si="8">T11/U11-1</f>
        <v>-0.111253196930946</v>
      </c>
      <c r="W11" s="14">
        <f>SUM([1]盈江县司法局:盈江县水利局!W11:W11)</f>
        <v>3.83</v>
      </c>
      <c r="X11" s="14">
        <v>7.82</v>
      </c>
      <c r="Y11" s="15">
        <f t="shared" ref="Y11:Y27" si="9">W11/X11-1</f>
        <v>-0.510230179028133</v>
      </c>
      <c r="Z11" s="14">
        <f>SUM([1]盈江县司法局:盈江县水利局!Z11:Z11)</f>
        <v>0</v>
      </c>
      <c r="AA11" s="14">
        <v>0</v>
      </c>
      <c r="AB11" s="15" t="e">
        <f t="shared" ref="AB11:AB27" si="10">Z11/AA11-1</f>
        <v>#DIV/0!</v>
      </c>
      <c r="AC11" s="14">
        <f t="shared" ref="AC11:AC13" si="11">SUM(AF11,AI11)</f>
        <v>0</v>
      </c>
      <c r="AD11" s="14">
        <f t="shared" ref="AD11:AD13" si="12">SUM(AG11+AJ11)</f>
        <v>0</v>
      </c>
      <c r="AE11" s="15" t="e">
        <f t="shared" ref="AE11:AE27" si="13">AC11/AD11-1</f>
        <v>#DIV/0!</v>
      </c>
      <c r="AF11" s="14">
        <f>SUM([1]盈江县司法局:盈江县水利局!AF11:AF11)</f>
        <v>0</v>
      </c>
      <c r="AG11" s="14">
        <v>0</v>
      </c>
      <c r="AH11" s="15" t="e">
        <f t="shared" ref="AH11:AH27" si="14">AF11/AG11-1</f>
        <v>#DIV/0!</v>
      </c>
      <c r="AI11" s="14">
        <f>SUM([1]盈江县司法局:盈江县水利局!AI11:AI11)</f>
        <v>0</v>
      </c>
      <c r="AJ11" s="14">
        <v>0</v>
      </c>
      <c r="AK11" s="15" t="e">
        <f t="shared" ref="AK11:AK27" si="15">AI11/AJ11-1</f>
        <v>#DIV/0!</v>
      </c>
      <c r="AL11" s="14">
        <f>SUM([1]盈江县司法局:盈江县水利局!AL11:AL11)</f>
        <v>0.24</v>
      </c>
      <c r="AM11" s="14">
        <v>0.49</v>
      </c>
      <c r="AN11" s="15">
        <f t="shared" ref="AN11:AN27" si="16">AL11/AM11-1</f>
        <v>-0.510204081632653</v>
      </c>
      <c r="AO11" s="14">
        <f>SUM([1]盈江县司法局:盈江县水利局!AO11:AO11)</f>
        <v>0.24</v>
      </c>
      <c r="AP11" s="14">
        <v>0.49</v>
      </c>
      <c r="AQ11" s="15">
        <f t="shared" ref="AQ11:AQ27" si="17">AO11/AP11-1</f>
        <v>-0.510204081632653</v>
      </c>
      <c r="AR11" s="22">
        <f>SUM([1]盈江县司法局:盈江县水利局!AR11:AR11)</f>
        <v>0</v>
      </c>
      <c r="AS11" s="22">
        <f>SUM([1]盈江县司法局:盈江县水利局!AS11:AS11)</f>
        <v>0</v>
      </c>
      <c r="AT11" s="22">
        <f>SUM([1]盈江县司法局:盈江县水利局!AT11:AT11)</f>
        <v>182</v>
      </c>
      <c r="AU11" s="22">
        <f>SUM([1]盈江县司法局:盈江县水利局!AU11:AU11)</f>
        <v>78</v>
      </c>
      <c r="AV11" s="22">
        <f>SUM([1]盈江县司法局:盈江县水利局!AV11:AV11)</f>
        <v>3</v>
      </c>
      <c r="AW11" s="22">
        <f>SUM([1]盈江县司法局:盈江县水利局!AW11:AW11)</f>
        <v>30</v>
      </c>
    </row>
    <row r="12" ht="35" customHeight="1" spans="1:49">
      <c r="A12" s="13" t="s">
        <v>38</v>
      </c>
      <c r="B12" s="14">
        <f t="shared" ref="B12:F12" si="18">SUM(H12,N12,AL12)</f>
        <v>8.34</v>
      </c>
      <c r="C12" s="14">
        <f t="shared" si="18"/>
        <v>29.48</v>
      </c>
      <c r="D12" s="15">
        <f t="shared" si="1"/>
        <v>-0.717096336499322</v>
      </c>
      <c r="E12" s="14">
        <f t="shared" si="18"/>
        <v>6.34</v>
      </c>
      <c r="F12" s="14">
        <f t="shared" si="18"/>
        <v>28.71</v>
      </c>
      <c r="G12" s="15">
        <f t="shared" si="2"/>
        <v>-0.779171020550331</v>
      </c>
      <c r="H12" s="14">
        <f>SUM([1]盈江县司法局:盈江县水利局!H12:H12)</f>
        <v>0</v>
      </c>
      <c r="I12" s="14">
        <f>SUM([1]盈江县司法局:盈江县水利局!I12:I12)</f>
        <v>0</v>
      </c>
      <c r="J12" s="15" t="e">
        <f t="shared" si="3"/>
        <v>#DIV/0!</v>
      </c>
      <c r="K12" s="14">
        <f>SUM([1]盈江县司法局:盈江县水利局!K12:K12)</f>
        <v>0</v>
      </c>
      <c r="L12" s="14">
        <f>SUM([1]盈江县司法局:盈江县水利局!L12:L12)</f>
        <v>0</v>
      </c>
      <c r="M12" s="15" t="e">
        <f t="shared" si="4"/>
        <v>#DIV/0!</v>
      </c>
      <c r="N12" s="14">
        <f t="shared" ref="N12:R12" si="19">SUM(T12,Z12)</f>
        <v>7.24</v>
      </c>
      <c r="O12" s="14">
        <f t="shared" si="19"/>
        <v>24.59</v>
      </c>
      <c r="P12" s="15">
        <f t="shared" si="6"/>
        <v>-0.705571370475803</v>
      </c>
      <c r="Q12" s="14">
        <f t="shared" si="19"/>
        <v>5.24</v>
      </c>
      <c r="R12" s="14">
        <f t="shared" si="19"/>
        <v>24.59</v>
      </c>
      <c r="S12" s="15">
        <f t="shared" si="7"/>
        <v>-0.786905246034974</v>
      </c>
      <c r="T12" s="14">
        <f>SUM([1]盈江县司法局:盈江县水利局!T12:T12)</f>
        <v>7.24</v>
      </c>
      <c r="U12" s="14">
        <v>12.74</v>
      </c>
      <c r="V12" s="15">
        <f t="shared" si="8"/>
        <v>-0.43171114599686</v>
      </c>
      <c r="W12" s="14">
        <f>SUM([1]盈江县司法局:盈江县水利局!W12:W12)</f>
        <v>5.24</v>
      </c>
      <c r="X12" s="14">
        <v>12.74</v>
      </c>
      <c r="Y12" s="15">
        <f t="shared" si="9"/>
        <v>-0.588697017268446</v>
      </c>
      <c r="Z12" s="14">
        <f>SUM([1]盈江县司法局:盈江县水利局!Z12:Z12)</f>
        <v>0</v>
      </c>
      <c r="AA12" s="14">
        <v>11.85</v>
      </c>
      <c r="AB12" s="15">
        <f t="shared" si="10"/>
        <v>-1</v>
      </c>
      <c r="AC12" s="14">
        <f t="shared" si="11"/>
        <v>0</v>
      </c>
      <c r="AD12" s="14">
        <f t="shared" si="12"/>
        <v>11.85</v>
      </c>
      <c r="AE12" s="15">
        <f t="shared" si="13"/>
        <v>-1</v>
      </c>
      <c r="AF12" s="14">
        <f>SUM([1]盈江县司法局:盈江县水利局!AF12:AF12)</f>
        <v>0</v>
      </c>
      <c r="AG12" s="14">
        <v>11.85</v>
      </c>
      <c r="AH12" s="15">
        <f t="shared" si="14"/>
        <v>-1</v>
      </c>
      <c r="AI12" s="14">
        <f>SUM([1]盈江县司法局:盈江县水利局!AI12:AI12)</f>
        <v>0</v>
      </c>
      <c r="AJ12" s="14">
        <v>0</v>
      </c>
      <c r="AK12" s="15" t="e">
        <f t="shared" si="15"/>
        <v>#DIV/0!</v>
      </c>
      <c r="AL12" s="14">
        <f>SUM([1]盈江县司法局:盈江县水利局!AL12:AL12)</f>
        <v>1.1</v>
      </c>
      <c r="AM12" s="14">
        <v>4.89</v>
      </c>
      <c r="AN12" s="15">
        <f t="shared" si="16"/>
        <v>-0.775051124744376</v>
      </c>
      <c r="AO12" s="14">
        <f>SUM([1]盈江县司法局:盈江县水利局!AO12:AO12)</f>
        <v>1.1</v>
      </c>
      <c r="AP12" s="14">
        <v>4.12</v>
      </c>
      <c r="AQ12" s="15">
        <f t="shared" si="17"/>
        <v>-0.733009708737864</v>
      </c>
      <c r="AR12" s="22">
        <f>SUM([1]盈江县司法局:盈江县水利局!AR12:AR12)</f>
        <v>0</v>
      </c>
      <c r="AS12" s="22">
        <f>SUM([1]盈江县司法局:盈江县水利局!AS12:AS12)</f>
        <v>0</v>
      </c>
      <c r="AT12" s="22">
        <f>SUM([1]盈江县司法局:盈江县水利局!AT12:AT12)</f>
        <v>182</v>
      </c>
      <c r="AU12" s="22">
        <f>SUM([1]盈江县司法局:盈江县水利局!AU12:AU12)</f>
        <v>78</v>
      </c>
      <c r="AV12" s="22">
        <f>SUM([1]盈江县司法局:盈江县水利局!AV12:AV12)</f>
        <v>2</v>
      </c>
      <c r="AW12" s="22">
        <f>SUM([1]盈江县司法局:盈江县水利局!AW12:AW12)</f>
        <v>19</v>
      </c>
    </row>
    <row r="13" ht="35" customHeight="1" spans="1:49">
      <c r="A13" s="13" t="s">
        <v>39</v>
      </c>
      <c r="B13" s="14">
        <f t="shared" ref="B13:F13" si="20">SUM(H13,N13,AL13)</f>
        <v>20.38</v>
      </c>
      <c r="C13" s="14">
        <f t="shared" si="20"/>
        <v>54.77</v>
      </c>
      <c r="D13" s="15">
        <f t="shared" si="1"/>
        <v>-0.627898484571846</v>
      </c>
      <c r="E13" s="14">
        <f t="shared" si="20"/>
        <v>16</v>
      </c>
      <c r="F13" s="14">
        <f t="shared" si="20"/>
        <v>52.55</v>
      </c>
      <c r="G13" s="15">
        <f t="shared" si="2"/>
        <v>-0.695528068506185</v>
      </c>
      <c r="H13" s="14">
        <f>SUM([1]盈江县司法局:盈江县水利局!H13:H13)</f>
        <v>0</v>
      </c>
      <c r="I13" s="14">
        <f>SUM([1]盈江县司法局:盈江县水利局!I13:I13)</f>
        <v>0</v>
      </c>
      <c r="J13" s="15" t="e">
        <f t="shared" si="3"/>
        <v>#DIV/0!</v>
      </c>
      <c r="K13" s="14">
        <f>SUM([1]盈江县司法局:盈江县水利局!K13:K13)</f>
        <v>0</v>
      </c>
      <c r="L13" s="14">
        <f>SUM([1]盈江县司法局:盈江县水利局!L13:L13)</f>
        <v>0</v>
      </c>
      <c r="M13" s="15" t="e">
        <f t="shared" si="4"/>
        <v>#DIV/0!</v>
      </c>
      <c r="N13" s="14">
        <f t="shared" ref="N13:R13" si="21">SUM(T13,Z13)</f>
        <v>19.18</v>
      </c>
      <c r="O13" s="14">
        <f t="shared" si="21"/>
        <v>51.05</v>
      </c>
      <c r="P13" s="15">
        <f t="shared" si="6"/>
        <v>-0.624289911851126</v>
      </c>
      <c r="Q13" s="14">
        <f t="shared" si="21"/>
        <v>14.8</v>
      </c>
      <c r="R13" s="14">
        <f t="shared" si="21"/>
        <v>48.83</v>
      </c>
      <c r="S13" s="15">
        <f t="shared" si="7"/>
        <v>-0.696907638746672</v>
      </c>
      <c r="T13" s="14">
        <f>SUM([1]盈江县司法局:盈江县水利局!T13:T13)</f>
        <v>19.18</v>
      </c>
      <c r="U13" s="14">
        <v>23.16</v>
      </c>
      <c r="V13" s="15">
        <f t="shared" si="8"/>
        <v>-0.171848013816926</v>
      </c>
      <c r="W13" s="14">
        <f>SUM([1]盈江县司法局:盈江县水利局!W13:W13)</f>
        <v>14.8</v>
      </c>
      <c r="X13" s="14">
        <v>20.94</v>
      </c>
      <c r="Y13" s="15">
        <f t="shared" si="9"/>
        <v>-0.293218720152818</v>
      </c>
      <c r="Z13" s="14">
        <f>SUM([1]盈江县司法局:盈江县水利局!Z13:Z13)</f>
        <v>0</v>
      </c>
      <c r="AA13" s="14">
        <v>27.89</v>
      </c>
      <c r="AB13" s="15">
        <f t="shared" si="10"/>
        <v>-1</v>
      </c>
      <c r="AC13" s="14">
        <f t="shared" si="11"/>
        <v>0</v>
      </c>
      <c r="AD13" s="14">
        <f t="shared" si="12"/>
        <v>27.89</v>
      </c>
      <c r="AE13" s="15">
        <f t="shared" si="13"/>
        <v>-1</v>
      </c>
      <c r="AF13" s="14">
        <f>SUM([1]盈江县司法局:盈江县水利局!AF13:AF13)</f>
        <v>0</v>
      </c>
      <c r="AG13" s="14">
        <v>0</v>
      </c>
      <c r="AH13" s="15" t="e">
        <f t="shared" si="14"/>
        <v>#DIV/0!</v>
      </c>
      <c r="AI13" s="14">
        <f>SUM([1]盈江县司法局:盈江县水利局!AI13:AI13)</f>
        <v>0</v>
      </c>
      <c r="AJ13" s="14">
        <v>27.89</v>
      </c>
      <c r="AK13" s="15">
        <f t="shared" si="15"/>
        <v>-1</v>
      </c>
      <c r="AL13" s="14">
        <f>SUM([1]盈江县司法局:盈江县水利局!AL13:AL13)</f>
        <v>1.2</v>
      </c>
      <c r="AM13" s="14">
        <v>3.72</v>
      </c>
      <c r="AN13" s="15">
        <f t="shared" si="16"/>
        <v>-0.67741935483871</v>
      </c>
      <c r="AO13" s="14">
        <f>SUM([1]盈江县司法局:盈江县水利局!AO13:AO13)</f>
        <v>1.2</v>
      </c>
      <c r="AP13" s="14">
        <v>3.72</v>
      </c>
      <c r="AQ13" s="15">
        <f t="shared" si="17"/>
        <v>-0.67741935483871</v>
      </c>
      <c r="AR13" s="22">
        <f>SUM([1]盈江县司法局:盈江县水利局!AR13:AR13)</f>
        <v>0</v>
      </c>
      <c r="AS13" s="22">
        <f>SUM([1]盈江县司法局:盈江县水利局!AS13:AS13)</f>
        <v>0</v>
      </c>
      <c r="AT13" s="22">
        <f>SUM([1]盈江县司法局:盈江县水利局!AT13:AT13)</f>
        <v>183</v>
      </c>
      <c r="AU13" s="22">
        <f>SUM([1]盈江县司法局:盈江县水利局!AU13:AU13)</f>
        <v>78</v>
      </c>
      <c r="AV13" s="22">
        <f>SUM([1]盈江县司法局:盈江县水利局!AV13:AV13)</f>
        <v>17</v>
      </c>
      <c r="AW13" s="22">
        <f>SUM([1]盈江县司法局:盈江县水利局!AW13:AW13)</f>
        <v>141</v>
      </c>
    </row>
    <row r="14" ht="35" customHeight="1" spans="1:49">
      <c r="A14" s="16" t="s">
        <v>40</v>
      </c>
      <c r="B14" s="17">
        <f t="shared" ref="B14:F14" si="22">SUM(B11:B13)</f>
        <v>35.91</v>
      </c>
      <c r="C14" s="17">
        <f t="shared" si="22"/>
        <v>92.56</v>
      </c>
      <c r="D14" s="15">
        <f t="shared" si="1"/>
        <v>-0.612035436473639</v>
      </c>
      <c r="E14" s="17">
        <f t="shared" si="22"/>
        <v>26.41</v>
      </c>
      <c r="F14" s="17">
        <f t="shared" si="22"/>
        <v>89.57</v>
      </c>
      <c r="G14" s="15">
        <f t="shared" si="2"/>
        <v>-0.705146812548844</v>
      </c>
      <c r="H14" s="17">
        <f t="shared" ref="H14:L14" si="23">SUM(H11:H13)</f>
        <v>0</v>
      </c>
      <c r="I14" s="17">
        <f t="shared" si="23"/>
        <v>0</v>
      </c>
      <c r="J14" s="15" t="e">
        <f t="shared" si="3"/>
        <v>#DIV/0!</v>
      </c>
      <c r="K14" s="17">
        <f t="shared" si="23"/>
        <v>0</v>
      </c>
      <c r="L14" s="17">
        <f t="shared" si="23"/>
        <v>0</v>
      </c>
      <c r="M14" s="15" t="e">
        <f t="shared" si="4"/>
        <v>#DIV/0!</v>
      </c>
      <c r="N14" s="17">
        <f t="shared" ref="N14:R14" si="24">SUM(N11:N13)</f>
        <v>33.37</v>
      </c>
      <c r="O14" s="17">
        <f t="shared" si="24"/>
        <v>83.46</v>
      </c>
      <c r="P14" s="15">
        <f t="shared" si="6"/>
        <v>-0.600167745027558</v>
      </c>
      <c r="Q14" s="17">
        <f t="shared" si="24"/>
        <v>23.87</v>
      </c>
      <c r="R14" s="17">
        <f t="shared" si="24"/>
        <v>81.24</v>
      </c>
      <c r="S14" s="15">
        <f t="shared" si="7"/>
        <v>-0.706179222058099</v>
      </c>
      <c r="T14" s="17">
        <f t="shared" ref="T14:X14" si="25">SUM(T11:T13)</f>
        <v>33.37</v>
      </c>
      <c r="U14" s="17">
        <f t="shared" si="25"/>
        <v>43.72</v>
      </c>
      <c r="V14" s="15">
        <f t="shared" si="8"/>
        <v>-0.236733760292772</v>
      </c>
      <c r="W14" s="17">
        <f t="shared" si="25"/>
        <v>23.87</v>
      </c>
      <c r="X14" s="17">
        <f t="shared" si="25"/>
        <v>41.5</v>
      </c>
      <c r="Y14" s="15">
        <f t="shared" si="9"/>
        <v>-0.424819277108434</v>
      </c>
      <c r="Z14" s="17">
        <f t="shared" ref="Z14:AD14" si="26">SUM(Z11:Z13)</f>
        <v>0</v>
      </c>
      <c r="AA14" s="17">
        <f t="shared" si="26"/>
        <v>39.74</v>
      </c>
      <c r="AB14" s="15">
        <f t="shared" si="10"/>
        <v>-1</v>
      </c>
      <c r="AC14" s="17">
        <f t="shared" si="26"/>
        <v>0</v>
      </c>
      <c r="AD14" s="17">
        <f t="shared" si="26"/>
        <v>39.74</v>
      </c>
      <c r="AE14" s="15">
        <f t="shared" si="13"/>
        <v>-1</v>
      </c>
      <c r="AF14" s="17">
        <f t="shared" ref="AF14:AJ14" si="27">SUM(AF11:AF13)</f>
        <v>0</v>
      </c>
      <c r="AG14" s="17">
        <f t="shared" si="27"/>
        <v>11.85</v>
      </c>
      <c r="AH14" s="15">
        <f t="shared" si="14"/>
        <v>-1</v>
      </c>
      <c r="AI14" s="17">
        <f t="shared" si="27"/>
        <v>0</v>
      </c>
      <c r="AJ14" s="17">
        <f t="shared" si="27"/>
        <v>27.89</v>
      </c>
      <c r="AK14" s="15">
        <f t="shared" si="15"/>
        <v>-1</v>
      </c>
      <c r="AL14" s="17">
        <f t="shared" ref="AL14:AP14" si="28">SUM(AL11:AL13)</f>
        <v>2.54</v>
      </c>
      <c r="AM14" s="17">
        <f t="shared" si="28"/>
        <v>9.1</v>
      </c>
      <c r="AN14" s="15">
        <f t="shared" si="16"/>
        <v>-0.720879120879121</v>
      </c>
      <c r="AO14" s="17">
        <f t="shared" si="28"/>
        <v>2.54</v>
      </c>
      <c r="AP14" s="17">
        <f t="shared" si="28"/>
        <v>8.33</v>
      </c>
      <c r="AQ14" s="15">
        <f t="shared" si="17"/>
        <v>-0.695078031212485</v>
      </c>
      <c r="AR14" s="22">
        <f t="shared" ref="AR14:AW14" si="29">SUM(AR11:AR13)</f>
        <v>0</v>
      </c>
      <c r="AS14" s="22">
        <f t="shared" si="29"/>
        <v>0</v>
      </c>
      <c r="AT14" s="22">
        <f>AT13</f>
        <v>183</v>
      </c>
      <c r="AU14" s="22">
        <f>AU13</f>
        <v>78</v>
      </c>
      <c r="AV14" s="22">
        <f t="shared" si="29"/>
        <v>22</v>
      </c>
      <c r="AW14" s="22">
        <f t="shared" si="29"/>
        <v>190</v>
      </c>
    </row>
    <row r="15" ht="35" customHeight="1" spans="1:49">
      <c r="A15" s="13" t="s">
        <v>41</v>
      </c>
      <c r="B15" s="14">
        <f t="shared" ref="B15:F15" si="30">SUM(H15,N15,AL15)</f>
        <v>19.38</v>
      </c>
      <c r="C15" s="14">
        <f t="shared" si="30"/>
        <v>45.82</v>
      </c>
      <c r="D15" s="15">
        <f t="shared" si="1"/>
        <v>-0.577040593627237</v>
      </c>
      <c r="E15" s="14">
        <f t="shared" si="30"/>
        <v>16.57</v>
      </c>
      <c r="F15" s="14">
        <f t="shared" si="30"/>
        <v>41.18</v>
      </c>
      <c r="G15" s="15">
        <f t="shared" si="2"/>
        <v>-0.597620203982516</v>
      </c>
      <c r="H15" s="14">
        <f>SUM([1]盈江县司法局:盈江县水利局!H15:H15)</f>
        <v>0</v>
      </c>
      <c r="I15" s="14">
        <f>SUM([1]盈江县司法局:盈江县水利局!I15:I15)</f>
        <v>0</v>
      </c>
      <c r="J15" s="15" t="e">
        <f t="shared" si="3"/>
        <v>#DIV/0!</v>
      </c>
      <c r="K15" s="14">
        <f>SUM([1]盈江县司法局:盈江县水利局!K15:K15)</f>
        <v>0</v>
      </c>
      <c r="L15" s="14">
        <f>SUM([1]盈江县司法局:盈江县水利局!L15:L15)</f>
        <v>0</v>
      </c>
      <c r="M15" s="15" t="e">
        <f t="shared" si="4"/>
        <v>#DIV/0!</v>
      </c>
      <c r="N15" s="14">
        <f t="shared" ref="N15:R15" si="31">SUM(T15,Z15)</f>
        <v>18.02</v>
      </c>
      <c r="O15" s="14">
        <f t="shared" si="31"/>
        <v>35.55</v>
      </c>
      <c r="P15" s="15">
        <f t="shared" si="6"/>
        <v>-0.493108298171589</v>
      </c>
      <c r="Q15" s="14">
        <f t="shared" si="31"/>
        <v>15.27</v>
      </c>
      <c r="R15" s="14">
        <f t="shared" si="31"/>
        <v>31.3</v>
      </c>
      <c r="S15" s="15">
        <f t="shared" si="7"/>
        <v>-0.512140575079872</v>
      </c>
      <c r="T15" s="14">
        <f>SUM([1]盈江县司法局:盈江县水利局!T15:T15)</f>
        <v>18.02</v>
      </c>
      <c r="U15" s="14">
        <v>27.05</v>
      </c>
      <c r="V15" s="15">
        <f t="shared" si="8"/>
        <v>-0.333826247689464</v>
      </c>
      <c r="W15" s="14">
        <f>SUM([1]盈江县司法局:盈江县水利局!W15:W15)</f>
        <v>15.27</v>
      </c>
      <c r="X15" s="14">
        <v>22.8</v>
      </c>
      <c r="Y15" s="15">
        <f t="shared" si="9"/>
        <v>-0.330263157894737</v>
      </c>
      <c r="Z15" s="14">
        <f>SUM([1]盈江县司法局:盈江县水利局!Z15:Z15)</f>
        <v>0</v>
      </c>
      <c r="AA15" s="14">
        <v>8.5</v>
      </c>
      <c r="AB15" s="15">
        <f t="shared" si="10"/>
        <v>-1</v>
      </c>
      <c r="AC15" s="14">
        <f t="shared" ref="AC15:AC17" si="32">SUM(AF15,AI15)</f>
        <v>0</v>
      </c>
      <c r="AD15" s="14">
        <f t="shared" ref="AD15:AD17" si="33">SUM(AG15+AJ15)</f>
        <v>8.5</v>
      </c>
      <c r="AE15" s="15">
        <f t="shared" si="13"/>
        <v>-1</v>
      </c>
      <c r="AF15" s="14">
        <f>SUM([1]盈江县司法局:盈江县水利局!AF15:AF15)</f>
        <v>0</v>
      </c>
      <c r="AG15" s="14">
        <v>8.5</v>
      </c>
      <c r="AH15" s="15">
        <f t="shared" si="14"/>
        <v>-1</v>
      </c>
      <c r="AI15" s="14">
        <f>SUM([1]盈江县司法局:盈江县水利局!AI15:AI15)</f>
        <v>0</v>
      </c>
      <c r="AJ15" s="14">
        <f>SUM([1]盈江县司法局:盈江县水利局!AJ15:AJ15)</f>
        <v>0</v>
      </c>
      <c r="AK15" s="15" t="e">
        <f t="shared" si="15"/>
        <v>#DIV/0!</v>
      </c>
      <c r="AL15" s="14">
        <f>SUM([1]盈江县司法局:盈江县水利局!AL15:AL15)</f>
        <v>1.36</v>
      </c>
      <c r="AM15" s="14">
        <v>10.27</v>
      </c>
      <c r="AN15" s="15">
        <f t="shared" si="16"/>
        <v>-0.867575462512171</v>
      </c>
      <c r="AO15" s="14">
        <f>SUM([1]盈江县司法局:盈江县水利局!AO15:AO15)</f>
        <v>1.3</v>
      </c>
      <c r="AP15" s="14">
        <v>9.88</v>
      </c>
      <c r="AQ15" s="15">
        <f t="shared" si="17"/>
        <v>-0.868421052631579</v>
      </c>
      <c r="AR15" s="22">
        <f>SUM([1]盈江县司法局:盈江县水利局!AR15:AR15)</f>
        <v>0</v>
      </c>
      <c r="AS15" s="22">
        <f>SUM([1]盈江县司法局:盈江县水利局!AS15:AS15)</f>
        <v>0</v>
      </c>
      <c r="AT15" s="22">
        <f>SUM([1]盈江县司法局:盈江县水利局!AT15:AT15)</f>
        <v>181</v>
      </c>
      <c r="AU15" s="22">
        <f>SUM([1]盈江县司法局:盈江县水利局!AU15:AU15)</f>
        <v>80</v>
      </c>
      <c r="AV15" s="22">
        <f>SUM([1]盈江县司法局:盈江县水利局!AV15:AV15)</f>
        <v>20</v>
      </c>
      <c r="AW15" s="22">
        <f>SUM([1]盈江县司法局:盈江县水利局!AW15:AW15)</f>
        <v>106</v>
      </c>
    </row>
    <row r="16" ht="35" customHeight="1" spans="1:49">
      <c r="A16" s="13" t="s">
        <v>42</v>
      </c>
      <c r="B16" s="14">
        <f t="shared" ref="B16:F16" si="34">SUM(H16,N16,AL16)</f>
        <v>37.89</v>
      </c>
      <c r="C16" s="14">
        <f t="shared" si="34"/>
        <v>68.39</v>
      </c>
      <c r="D16" s="15">
        <f t="shared" si="1"/>
        <v>-0.445971633279719</v>
      </c>
      <c r="E16" s="14">
        <f t="shared" si="34"/>
        <v>36.26</v>
      </c>
      <c r="F16" s="14">
        <f t="shared" si="34"/>
        <v>66.96</v>
      </c>
      <c r="G16" s="15">
        <f t="shared" si="2"/>
        <v>-0.458482676224612</v>
      </c>
      <c r="H16" s="14">
        <f>SUM([1]盈江县司法局:盈江县水利局!H16:H16)</f>
        <v>0</v>
      </c>
      <c r="I16" s="14">
        <f>SUM([1]盈江县司法局:盈江县水利局!I16:I16)</f>
        <v>0</v>
      </c>
      <c r="J16" s="15" t="e">
        <f t="shared" si="3"/>
        <v>#DIV/0!</v>
      </c>
      <c r="K16" s="14">
        <f>SUM([1]盈江县司法局:盈江县水利局!K16:K16)</f>
        <v>0</v>
      </c>
      <c r="L16" s="14">
        <f>SUM([1]盈江县司法局:盈江县水利局!L16:L16)</f>
        <v>0</v>
      </c>
      <c r="M16" s="15" t="e">
        <f t="shared" si="4"/>
        <v>#DIV/0!</v>
      </c>
      <c r="N16" s="14">
        <f t="shared" ref="N16:R16" si="35">SUM(T16,Z16)</f>
        <v>25.06</v>
      </c>
      <c r="O16" s="14">
        <f t="shared" si="35"/>
        <v>67.5</v>
      </c>
      <c r="P16" s="15">
        <f t="shared" si="6"/>
        <v>-0.628740740740741</v>
      </c>
      <c r="Q16" s="14">
        <f t="shared" si="35"/>
        <v>23.59</v>
      </c>
      <c r="R16" s="14">
        <f t="shared" si="35"/>
        <v>66.28</v>
      </c>
      <c r="S16" s="15">
        <f t="shared" si="7"/>
        <v>-0.644085697042849</v>
      </c>
      <c r="T16" s="14">
        <f>SUM([1]盈江县司法局:盈江县水利局!T16:T16)</f>
        <v>25.06</v>
      </c>
      <c r="U16" s="14">
        <v>50.11</v>
      </c>
      <c r="V16" s="15">
        <f t="shared" si="8"/>
        <v>-0.499900219517062</v>
      </c>
      <c r="W16" s="14">
        <f>SUM([1]盈江县司法局:盈江县水利局!W16:W16)</f>
        <v>23.59</v>
      </c>
      <c r="X16" s="14">
        <v>48.89</v>
      </c>
      <c r="Y16" s="15">
        <f t="shared" si="9"/>
        <v>-0.517488238903661</v>
      </c>
      <c r="Z16" s="14">
        <f>SUM([1]盈江县司法局:盈江县水利局!Z16:Z16)</f>
        <v>0</v>
      </c>
      <c r="AA16" s="14">
        <v>17.39</v>
      </c>
      <c r="AB16" s="15">
        <f t="shared" si="10"/>
        <v>-1</v>
      </c>
      <c r="AC16" s="14">
        <f t="shared" si="32"/>
        <v>0</v>
      </c>
      <c r="AD16" s="14">
        <f t="shared" si="33"/>
        <v>17.39</v>
      </c>
      <c r="AE16" s="15">
        <f t="shared" si="13"/>
        <v>-1</v>
      </c>
      <c r="AF16" s="14">
        <f>SUM([1]盈江县司法局:盈江县水利局!AF16:AF16)</f>
        <v>0</v>
      </c>
      <c r="AG16" s="14">
        <v>17.39</v>
      </c>
      <c r="AH16" s="15">
        <f t="shared" si="14"/>
        <v>-1</v>
      </c>
      <c r="AI16" s="14">
        <f>SUM([1]盈江县司法局:盈江县水利局!AI16:AI16)</f>
        <v>0</v>
      </c>
      <c r="AJ16" s="14">
        <f>SUM([1]盈江县司法局:盈江县水利局!AJ16:AJ16)</f>
        <v>0</v>
      </c>
      <c r="AK16" s="15" t="e">
        <f t="shared" si="15"/>
        <v>#DIV/0!</v>
      </c>
      <c r="AL16" s="14">
        <f>SUM([1]盈江县司法局:盈江县水利局!AL16:AL16)</f>
        <v>12.83</v>
      </c>
      <c r="AM16" s="14">
        <v>0.89</v>
      </c>
      <c r="AN16" s="15">
        <f t="shared" si="16"/>
        <v>13.4157303370787</v>
      </c>
      <c r="AO16" s="14">
        <f>SUM([1]盈江县司法局:盈江县水利局!AO16:AO16)</f>
        <v>12.67</v>
      </c>
      <c r="AP16" s="14">
        <v>0.68</v>
      </c>
      <c r="AQ16" s="15">
        <f t="shared" si="17"/>
        <v>17.6323529411765</v>
      </c>
      <c r="AR16" s="22">
        <f>SUM([1]盈江县司法局:盈江县水利局!AR16:AR16)</f>
        <v>0</v>
      </c>
      <c r="AS16" s="22">
        <f>SUM([1]盈江县司法局:盈江县水利局!AS16:AS16)</f>
        <v>0</v>
      </c>
      <c r="AT16" s="22">
        <f>SUM([1]盈江县司法局:盈江县水利局!AT16:AT16)</f>
        <v>182</v>
      </c>
      <c r="AU16" s="22">
        <f>SUM([1]盈江县司法局:盈江县水利局!AU16:AU16)</f>
        <v>80</v>
      </c>
      <c r="AV16" s="22">
        <f>SUM([1]盈江县司法局:盈江县水利局!AV16:AV16)</f>
        <v>138</v>
      </c>
      <c r="AW16" s="22">
        <f>SUM([1]盈江县司法局:盈江县水利局!AW16:AW16)</f>
        <v>1567</v>
      </c>
    </row>
    <row r="17" ht="35" customHeight="1" spans="1:49">
      <c r="A17" s="13" t="s">
        <v>43</v>
      </c>
      <c r="B17" s="14">
        <f t="shared" ref="B17:F17" si="36">SUM(H17,N17,AL17)</f>
        <v>33.37</v>
      </c>
      <c r="C17" s="14">
        <f t="shared" si="36"/>
        <v>30.02</v>
      </c>
      <c r="D17" s="15">
        <f t="shared" si="1"/>
        <v>0.111592271818788</v>
      </c>
      <c r="E17" s="14">
        <f t="shared" si="36"/>
        <v>27.78</v>
      </c>
      <c r="F17" s="14">
        <f t="shared" si="36"/>
        <v>29.97</v>
      </c>
      <c r="G17" s="15">
        <f t="shared" si="2"/>
        <v>-0.073073073073073</v>
      </c>
      <c r="H17" s="14">
        <f>SUM([1]盈江县司法局:盈江县水利局!H17:H17)</f>
        <v>0</v>
      </c>
      <c r="I17" s="14">
        <f>SUM([1]盈江县司法局:盈江县水利局!I17:I17)</f>
        <v>0</v>
      </c>
      <c r="J17" s="15" t="e">
        <f t="shared" si="3"/>
        <v>#DIV/0!</v>
      </c>
      <c r="K17" s="14">
        <f>SUM([1]盈江县司法局:盈江县水利局!K17:K17)</f>
        <v>0</v>
      </c>
      <c r="L17" s="14">
        <f>SUM([1]盈江县司法局:盈江县水利局!L17:L17)</f>
        <v>0</v>
      </c>
      <c r="M17" s="15" t="e">
        <f t="shared" si="4"/>
        <v>#DIV/0!</v>
      </c>
      <c r="N17" s="14">
        <f t="shared" ref="N17:R17" si="37">SUM(T17,Z17)</f>
        <v>32.7</v>
      </c>
      <c r="O17" s="14">
        <f t="shared" si="37"/>
        <v>20.07</v>
      </c>
      <c r="P17" s="15">
        <f t="shared" si="6"/>
        <v>0.629297458893872</v>
      </c>
      <c r="Q17" s="14">
        <f t="shared" si="37"/>
        <v>27.26</v>
      </c>
      <c r="R17" s="14">
        <f t="shared" si="37"/>
        <v>20.05</v>
      </c>
      <c r="S17" s="15">
        <f t="shared" si="7"/>
        <v>0.359600997506234</v>
      </c>
      <c r="T17" s="14">
        <f>SUM([1]盈江县司法局:盈江县水利局!T17:T17)</f>
        <v>32.7</v>
      </c>
      <c r="U17" s="14">
        <v>18.21</v>
      </c>
      <c r="V17" s="15">
        <f t="shared" si="8"/>
        <v>0.795716639209226</v>
      </c>
      <c r="W17" s="14">
        <f>SUM([1]盈江县司法局:盈江县水利局!W17:W17)</f>
        <v>27.26</v>
      </c>
      <c r="X17" s="14">
        <v>18.19</v>
      </c>
      <c r="Y17" s="15">
        <f t="shared" si="9"/>
        <v>0.498625618471688</v>
      </c>
      <c r="Z17" s="14">
        <f>SUM([1]盈江县司法局:盈江县水利局!Z17:Z17)</f>
        <v>0</v>
      </c>
      <c r="AA17" s="14">
        <v>1.86</v>
      </c>
      <c r="AB17" s="15">
        <f t="shared" si="10"/>
        <v>-1</v>
      </c>
      <c r="AC17" s="14">
        <f t="shared" si="32"/>
        <v>0</v>
      </c>
      <c r="AD17" s="14">
        <f t="shared" si="33"/>
        <v>1.86</v>
      </c>
      <c r="AE17" s="15">
        <f t="shared" si="13"/>
        <v>-1</v>
      </c>
      <c r="AF17" s="14">
        <f>SUM([1]盈江县司法局:盈江县水利局!AF17:AF17)</f>
        <v>0</v>
      </c>
      <c r="AG17" s="14">
        <v>1.86</v>
      </c>
      <c r="AH17" s="15">
        <f t="shared" si="14"/>
        <v>-1</v>
      </c>
      <c r="AI17" s="14">
        <f>SUM([1]盈江县司法局:盈江县水利局!AI17:AI17)</f>
        <v>0</v>
      </c>
      <c r="AJ17" s="14">
        <f>SUM([1]盈江县司法局:盈江县水利局!AJ17:AJ17)</f>
        <v>0</v>
      </c>
      <c r="AK17" s="15" t="e">
        <f t="shared" si="15"/>
        <v>#DIV/0!</v>
      </c>
      <c r="AL17" s="14">
        <f>SUM([1]盈江县司法局:盈江县水利局!AL17:AL17)</f>
        <v>0.67</v>
      </c>
      <c r="AM17" s="14">
        <v>9.95</v>
      </c>
      <c r="AN17" s="15">
        <f t="shared" si="16"/>
        <v>-0.932663316582915</v>
      </c>
      <c r="AO17" s="14">
        <f>SUM([1]盈江县司法局:盈江县水利局!AO17:AO17)</f>
        <v>0.52</v>
      </c>
      <c r="AP17" s="14">
        <v>9.92</v>
      </c>
      <c r="AQ17" s="15">
        <f t="shared" si="17"/>
        <v>-0.94758064516129</v>
      </c>
      <c r="AR17" s="22">
        <f>SUM([1]盈江县司法局:盈江县水利局!AR17:AR17)</f>
        <v>0</v>
      </c>
      <c r="AS17" s="22">
        <f>SUM([1]盈江县司法局:盈江县水利局!AS17:AS17)</f>
        <v>0</v>
      </c>
      <c r="AT17" s="22">
        <f>SUM([1]盈江县司法局:盈江县水利局!AT17:AT17)</f>
        <v>182</v>
      </c>
      <c r="AU17" s="22">
        <f>SUM([1]盈江县司法局:盈江县水利局!AU17:AU17)</f>
        <v>80</v>
      </c>
      <c r="AV17" s="22">
        <f>SUM([1]盈江县司法局:盈江县水利局!AV17:AV17)</f>
        <v>7</v>
      </c>
      <c r="AW17" s="22">
        <f>SUM([1]盈江县司法局:盈江县水利局!AW17:AW17)</f>
        <v>53</v>
      </c>
    </row>
    <row r="18" ht="35" customHeight="1" spans="1:49">
      <c r="A18" s="16" t="s">
        <v>44</v>
      </c>
      <c r="B18" s="14">
        <f t="shared" ref="B18:F18" si="38">SUM(B14:B17)</f>
        <v>126.55</v>
      </c>
      <c r="C18" s="14">
        <f t="shared" si="38"/>
        <v>236.79</v>
      </c>
      <c r="D18" s="15">
        <f t="shared" si="1"/>
        <v>-0.465560201022003</v>
      </c>
      <c r="E18" s="14">
        <f t="shared" si="38"/>
        <v>107.02</v>
      </c>
      <c r="F18" s="14">
        <f t="shared" si="38"/>
        <v>227.68</v>
      </c>
      <c r="G18" s="15">
        <f t="shared" si="2"/>
        <v>-0.529954321855235</v>
      </c>
      <c r="H18" s="14">
        <f t="shared" ref="H18:L18" si="39">SUM(H14:H17)</f>
        <v>0</v>
      </c>
      <c r="I18" s="14">
        <f t="shared" si="39"/>
        <v>0</v>
      </c>
      <c r="J18" s="15" t="e">
        <f t="shared" si="3"/>
        <v>#DIV/0!</v>
      </c>
      <c r="K18" s="14">
        <f t="shared" si="39"/>
        <v>0</v>
      </c>
      <c r="L18" s="14">
        <f t="shared" si="39"/>
        <v>0</v>
      </c>
      <c r="M18" s="15" t="e">
        <f t="shared" si="4"/>
        <v>#DIV/0!</v>
      </c>
      <c r="N18" s="14">
        <f t="shared" ref="N18:R18" si="40">SUM(N14:N17)</f>
        <v>109.15</v>
      </c>
      <c r="O18" s="14">
        <f t="shared" si="40"/>
        <v>206.58</v>
      </c>
      <c r="P18" s="15">
        <f t="shared" si="6"/>
        <v>-0.471633265562978</v>
      </c>
      <c r="Q18" s="14">
        <f t="shared" si="40"/>
        <v>89.99</v>
      </c>
      <c r="R18" s="14">
        <f t="shared" si="40"/>
        <v>198.87</v>
      </c>
      <c r="S18" s="15">
        <f t="shared" si="7"/>
        <v>-0.547493337356062</v>
      </c>
      <c r="T18" s="14">
        <f t="shared" ref="T18:X18" si="41">SUM(T14:T17)</f>
        <v>109.15</v>
      </c>
      <c r="U18" s="14">
        <f t="shared" si="41"/>
        <v>139.09</v>
      </c>
      <c r="V18" s="15">
        <f t="shared" si="8"/>
        <v>-0.215256308864764</v>
      </c>
      <c r="W18" s="14">
        <f t="shared" si="41"/>
        <v>89.99</v>
      </c>
      <c r="X18" s="14">
        <f t="shared" si="41"/>
        <v>131.38</v>
      </c>
      <c r="Y18" s="15">
        <f t="shared" si="9"/>
        <v>-0.315040340995585</v>
      </c>
      <c r="Z18" s="14">
        <f t="shared" ref="Z18:AD18" si="42">SUM(Z14:Z17)</f>
        <v>0</v>
      </c>
      <c r="AA18" s="14">
        <f t="shared" si="42"/>
        <v>67.49</v>
      </c>
      <c r="AB18" s="15">
        <f t="shared" si="10"/>
        <v>-1</v>
      </c>
      <c r="AC18" s="14">
        <f t="shared" si="42"/>
        <v>0</v>
      </c>
      <c r="AD18" s="14">
        <f t="shared" si="42"/>
        <v>67.49</v>
      </c>
      <c r="AE18" s="15">
        <f t="shared" si="13"/>
        <v>-1</v>
      </c>
      <c r="AF18" s="14">
        <f t="shared" ref="AF18:AJ18" si="43">SUM(AF14:AF17)</f>
        <v>0</v>
      </c>
      <c r="AG18" s="14">
        <f t="shared" si="43"/>
        <v>39.6</v>
      </c>
      <c r="AH18" s="15">
        <f t="shared" si="14"/>
        <v>-1</v>
      </c>
      <c r="AI18" s="14">
        <f t="shared" si="43"/>
        <v>0</v>
      </c>
      <c r="AJ18" s="14">
        <f t="shared" si="43"/>
        <v>27.89</v>
      </c>
      <c r="AK18" s="15">
        <f t="shared" si="15"/>
        <v>-1</v>
      </c>
      <c r="AL18" s="14">
        <f t="shared" ref="AL18:AP18" si="44">SUM(AL14:AL17)</f>
        <v>17.4</v>
      </c>
      <c r="AM18" s="14">
        <f t="shared" si="44"/>
        <v>30.21</v>
      </c>
      <c r="AN18" s="15">
        <f t="shared" si="16"/>
        <v>-0.4240317775571</v>
      </c>
      <c r="AO18" s="14">
        <f t="shared" si="44"/>
        <v>17.03</v>
      </c>
      <c r="AP18" s="14">
        <f t="shared" si="44"/>
        <v>28.81</v>
      </c>
      <c r="AQ18" s="15">
        <f t="shared" si="17"/>
        <v>-0.408885803540437</v>
      </c>
      <c r="AR18" s="22">
        <f t="shared" ref="AR18:AW18" si="45">SUM(AR14:AR17)</f>
        <v>0</v>
      </c>
      <c r="AS18" s="22">
        <f t="shared" si="45"/>
        <v>0</v>
      </c>
      <c r="AT18" s="22">
        <f>AT17</f>
        <v>182</v>
      </c>
      <c r="AU18" s="22">
        <f>AU17</f>
        <v>80</v>
      </c>
      <c r="AV18" s="22">
        <f t="shared" si="45"/>
        <v>187</v>
      </c>
      <c r="AW18" s="22">
        <f t="shared" si="45"/>
        <v>1916</v>
      </c>
    </row>
    <row r="19" ht="35" customHeight="1" spans="1:49">
      <c r="A19" s="13" t="s">
        <v>45</v>
      </c>
      <c r="B19" s="14">
        <f t="shared" ref="B19:F19" si="46">SUM(H19,N19,AL19)</f>
        <v>38.88</v>
      </c>
      <c r="C19" s="14">
        <f t="shared" si="46"/>
        <v>44.59</v>
      </c>
      <c r="D19" s="15">
        <f t="shared" si="1"/>
        <v>-0.128055617851536</v>
      </c>
      <c r="E19" s="14">
        <f t="shared" si="46"/>
        <v>39.19</v>
      </c>
      <c r="F19" s="14">
        <f t="shared" si="46"/>
        <v>42.06</v>
      </c>
      <c r="G19" s="15">
        <f t="shared" si="2"/>
        <v>-0.0682358535425583</v>
      </c>
      <c r="H19" s="14"/>
      <c r="I19" s="14"/>
      <c r="J19" s="15" t="e">
        <f t="shared" si="3"/>
        <v>#DIV/0!</v>
      </c>
      <c r="K19" s="14"/>
      <c r="L19" s="14"/>
      <c r="M19" s="15" t="e">
        <f t="shared" si="4"/>
        <v>#DIV/0!</v>
      </c>
      <c r="N19" s="14">
        <f t="shared" ref="N19:R19" si="47">SUM(T19,Z19)</f>
        <v>33.34</v>
      </c>
      <c r="O19" s="14">
        <f t="shared" si="47"/>
        <v>39.61</v>
      </c>
      <c r="P19" s="15">
        <f t="shared" si="6"/>
        <v>-0.15829336026256</v>
      </c>
      <c r="Q19" s="14">
        <f t="shared" si="47"/>
        <v>34.21</v>
      </c>
      <c r="R19" s="14">
        <f t="shared" si="47"/>
        <v>37.5</v>
      </c>
      <c r="S19" s="15">
        <f t="shared" si="7"/>
        <v>-0.0877333333333333</v>
      </c>
      <c r="T19" s="14">
        <v>33.34</v>
      </c>
      <c r="U19" s="14">
        <v>39.61</v>
      </c>
      <c r="V19" s="15">
        <f t="shared" si="8"/>
        <v>-0.15829336026256</v>
      </c>
      <c r="W19" s="14">
        <v>34.21</v>
      </c>
      <c r="X19" s="14">
        <v>37.5</v>
      </c>
      <c r="Y19" s="15">
        <f t="shared" si="9"/>
        <v>-0.0877333333333333</v>
      </c>
      <c r="Z19" s="14">
        <v>0</v>
      </c>
      <c r="AA19" s="14">
        <v>0</v>
      </c>
      <c r="AB19" s="15" t="e">
        <f t="shared" si="10"/>
        <v>#DIV/0!</v>
      </c>
      <c r="AC19" s="14">
        <f t="shared" ref="AC19:AC21" si="48">SUM(AF19,AI19)</f>
        <v>0</v>
      </c>
      <c r="AD19" s="14">
        <f t="shared" ref="AD19:AD21" si="49">SUM(AG19+AJ19)</f>
        <v>0</v>
      </c>
      <c r="AE19" s="15" t="e">
        <f t="shared" si="13"/>
        <v>#DIV/0!</v>
      </c>
      <c r="AF19" s="14">
        <f>SUM([2]盈江县司法局:盈江县水利局!AF19:AF19)</f>
        <v>0</v>
      </c>
      <c r="AG19" s="14">
        <v>0</v>
      </c>
      <c r="AH19" s="15" t="e">
        <f t="shared" si="14"/>
        <v>#DIV/0!</v>
      </c>
      <c r="AI19" s="14"/>
      <c r="AJ19" s="14">
        <v>0</v>
      </c>
      <c r="AK19" s="15" t="e">
        <f t="shared" si="15"/>
        <v>#DIV/0!</v>
      </c>
      <c r="AL19" s="14">
        <v>5.54</v>
      </c>
      <c r="AM19" s="14">
        <v>4.98</v>
      </c>
      <c r="AN19" s="15">
        <f t="shared" si="16"/>
        <v>0.112449799196787</v>
      </c>
      <c r="AO19" s="14">
        <v>4.98</v>
      </c>
      <c r="AP19" s="14">
        <v>4.56</v>
      </c>
      <c r="AQ19" s="15">
        <f t="shared" si="17"/>
        <v>0.0921052631578949</v>
      </c>
      <c r="AR19" s="22">
        <v>0</v>
      </c>
      <c r="AS19" s="22">
        <v>0</v>
      </c>
      <c r="AT19" s="22">
        <v>183</v>
      </c>
      <c r="AU19" s="23">
        <v>78</v>
      </c>
      <c r="AV19" s="23">
        <v>21</v>
      </c>
      <c r="AW19" s="23">
        <v>188</v>
      </c>
    </row>
    <row r="20" ht="35" customHeight="1" spans="1:49">
      <c r="A20" s="13" t="s">
        <v>46</v>
      </c>
      <c r="B20" s="14">
        <f t="shared" ref="B20:F20" si="50">SUM(H20,N20,AL20)</f>
        <v>58.5</v>
      </c>
      <c r="C20" s="14">
        <f t="shared" si="50"/>
        <v>57.21</v>
      </c>
      <c r="D20" s="15">
        <f t="shared" si="1"/>
        <v>0.0225485055060306</v>
      </c>
      <c r="E20" s="14">
        <f t="shared" si="50"/>
        <v>50.59</v>
      </c>
      <c r="F20" s="14">
        <f t="shared" si="50"/>
        <v>56.74</v>
      </c>
      <c r="G20" s="15">
        <f t="shared" si="2"/>
        <v>-0.108389143461403</v>
      </c>
      <c r="H20" s="14"/>
      <c r="I20" s="14"/>
      <c r="J20" s="15" t="e">
        <f t="shared" si="3"/>
        <v>#DIV/0!</v>
      </c>
      <c r="K20" s="14"/>
      <c r="L20" s="14"/>
      <c r="M20" s="15" t="e">
        <f t="shared" si="4"/>
        <v>#DIV/0!</v>
      </c>
      <c r="N20" s="14">
        <f t="shared" ref="N20:R20" si="51">SUM(T20,Z20)</f>
        <v>51.85</v>
      </c>
      <c r="O20" s="14">
        <f t="shared" si="51"/>
        <v>52.05</v>
      </c>
      <c r="P20" s="15">
        <f t="shared" si="6"/>
        <v>-0.00384245917387116</v>
      </c>
      <c r="Q20" s="14">
        <f t="shared" si="51"/>
        <v>44.18</v>
      </c>
      <c r="R20" s="14">
        <f t="shared" si="51"/>
        <v>51.58</v>
      </c>
      <c r="S20" s="15">
        <f t="shared" si="7"/>
        <v>-0.143466459868166</v>
      </c>
      <c r="T20" s="14">
        <v>51.85</v>
      </c>
      <c r="U20" s="14">
        <v>29.29</v>
      </c>
      <c r="V20" s="15">
        <f t="shared" si="8"/>
        <v>0.770228747012632</v>
      </c>
      <c r="W20" s="14">
        <v>44.18</v>
      </c>
      <c r="X20" s="14">
        <v>28.82</v>
      </c>
      <c r="Y20" s="15">
        <f t="shared" si="9"/>
        <v>0.532963219986121</v>
      </c>
      <c r="Z20" s="14">
        <v>0</v>
      </c>
      <c r="AA20" s="14">
        <v>22.76</v>
      </c>
      <c r="AB20" s="15">
        <f t="shared" si="10"/>
        <v>-1</v>
      </c>
      <c r="AC20" s="14">
        <f t="shared" si="48"/>
        <v>0</v>
      </c>
      <c r="AD20" s="14">
        <f t="shared" si="49"/>
        <v>22.76</v>
      </c>
      <c r="AE20" s="15">
        <f t="shared" si="13"/>
        <v>-1</v>
      </c>
      <c r="AF20" s="14">
        <f>SUM([2]盈江县司法局:盈江县水利局!AF20:AF20)</f>
        <v>0</v>
      </c>
      <c r="AG20" s="14">
        <v>0</v>
      </c>
      <c r="AH20" s="15" t="e">
        <f t="shared" si="14"/>
        <v>#DIV/0!</v>
      </c>
      <c r="AI20" s="14"/>
      <c r="AJ20" s="14">
        <v>22.76</v>
      </c>
      <c r="AK20" s="15">
        <f t="shared" si="15"/>
        <v>-1</v>
      </c>
      <c r="AL20" s="14">
        <v>6.65</v>
      </c>
      <c r="AM20" s="14">
        <v>5.16</v>
      </c>
      <c r="AN20" s="15">
        <f t="shared" si="16"/>
        <v>0.288759689922481</v>
      </c>
      <c r="AO20" s="14">
        <v>6.41</v>
      </c>
      <c r="AP20" s="14">
        <v>5.16</v>
      </c>
      <c r="AQ20" s="15">
        <f t="shared" si="17"/>
        <v>0.242248062015504</v>
      </c>
      <c r="AR20" s="22">
        <v>0</v>
      </c>
      <c r="AS20" s="22">
        <v>0</v>
      </c>
      <c r="AT20" s="22">
        <v>183</v>
      </c>
      <c r="AU20" s="23">
        <v>78</v>
      </c>
      <c r="AV20" s="23">
        <v>40</v>
      </c>
      <c r="AW20" s="23">
        <v>355</v>
      </c>
    </row>
    <row r="21" ht="35" customHeight="1" spans="1:49">
      <c r="A21" s="13" t="s">
        <v>47</v>
      </c>
      <c r="B21" s="14">
        <f t="shared" ref="B21:F21" si="52">SUM(H21,N21,AL21)</f>
        <v>34.15</v>
      </c>
      <c r="C21" s="14">
        <f t="shared" si="52"/>
        <v>36.36</v>
      </c>
      <c r="D21" s="15">
        <f t="shared" si="1"/>
        <v>-0.0607810781078109</v>
      </c>
      <c r="E21" s="14">
        <f t="shared" si="52"/>
        <v>33.68</v>
      </c>
      <c r="F21" s="14">
        <f t="shared" si="52"/>
        <v>32.85</v>
      </c>
      <c r="G21" s="15">
        <f t="shared" si="2"/>
        <v>0.0252663622526637</v>
      </c>
      <c r="H21" s="14"/>
      <c r="I21" s="14"/>
      <c r="J21" s="15" t="e">
        <f t="shared" si="3"/>
        <v>#DIV/0!</v>
      </c>
      <c r="K21" s="14"/>
      <c r="L21" s="14"/>
      <c r="M21" s="15" t="e">
        <f t="shared" si="4"/>
        <v>#DIV/0!</v>
      </c>
      <c r="N21" s="14">
        <f t="shared" ref="N21:R21" si="53">SUM(T21,Z21)</f>
        <v>31.42</v>
      </c>
      <c r="O21" s="14">
        <f t="shared" si="53"/>
        <v>33.83</v>
      </c>
      <c r="P21" s="15">
        <f t="shared" si="6"/>
        <v>-0.071238545669524</v>
      </c>
      <c r="Q21" s="14">
        <f t="shared" si="53"/>
        <v>31.14</v>
      </c>
      <c r="R21" s="14">
        <f t="shared" si="53"/>
        <v>31.32</v>
      </c>
      <c r="S21" s="15">
        <f t="shared" si="7"/>
        <v>-0.00574712643678155</v>
      </c>
      <c r="T21" s="14">
        <v>22.42</v>
      </c>
      <c r="U21" s="14">
        <v>26.4</v>
      </c>
      <c r="V21" s="15">
        <f t="shared" si="8"/>
        <v>-0.150757575757576</v>
      </c>
      <c r="W21" s="14">
        <v>22.14</v>
      </c>
      <c r="X21" s="14">
        <v>23.89</v>
      </c>
      <c r="Y21" s="15">
        <f t="shared" si="9"/>
        <v>-0.0732524068647969</v>
      </c>
      <c r="Z21" s="14">
        <v>9</v>
      </c>
      <c r="AA21" s="14">
        <v>7.43</v>
      </c>
      <c r="AB21" s="15">
        <f t="shared" si="10"/>
        <v>0.211305518169583</v>
      </c>
      <c r="AC21" s="14">
        <f t="shared" si="48"/>
        <v>9</v>
      </c>
      <c r="AD21" s="14">
        <f t="shared" si="49"/>
        <v>7.43</v>
      </c>
      <c r="AE21" s="15">
        <f t="shared" si="13"/>
        <v>0.211305518169583</v>
      </c>
      <c r="AF21" s="14">
        <f>SUM([2]盈江县司法局:盈江县水利局!AF21:AF21)</f>
        <v>9</v>
      </c>
      <c r="AG21" s="14">
        <v>7.43</v>
      </c>
      <c r="AH21" s="15">
        <f t="shared" si="14"/>
        <v>0.211305518169583</v>
      </c>
      <c r="AI21" s="14"/>
      <c r="AJ21" s="14">
        <v>0</v>
      </c>
      <c r="AK21" s="15" t="e">
        <f t="shared" si="15"/>
        <v>#DIV/0!</v>
      </c>
      <c r="AL21" s="14">
        <v>2.73</v>
      </c>
      <c r="AM21" s="14">
        <v>2.53</v>
      </c>
      <c r="AN21" s="15">
        <f t="shared" si="16"/>
        <v>0.0790513833992095</v>
      </c>
      <c r="AO21" s="14">
        <v>2.54</v>
      </c>
      <c r="AP21" s="14">
        <v>1.53</v>
      </c>
      <c r="AQ21" s="15">
        <f t="shared" si="17"/>
        <v>0.660130718954248</v>
      </c>
      <c r="AR21" s="22">
        <v>0</v>
      </c>
      <c r="AS21" s="22">
        <v>0</v>
      </c>
      <c r="AT21" s="22">
        <v>183</v>
      </c>
      <c r="AU21" s="23">
        <v>78</v>
      </c>
      <c r="AV21" s="23">
        <v>5</v>
      </c>
      <c r="AW21" s="23">
        <v>46</v>
      </c>
    </row>
    <row r="22" ht="35" customHeight="1" spans="1:49">
      <c r="A22" s="16" t="s">
        <v>48</v>
      </c>
      <c r="B22" s="14">
        <f t="shared" ref="B22:F22" si="54">SUM(B18:B21)</f>
        <v>258.08</v>
      </c>
      <c r="C22" s="14">
        <f t="shared" si="54"/>
        <v>374.95</v>
      </c>
      <c r="D22" s="15">
        <f t="shared" si="1"/>
        <v>-0.311694892652354</v>
      </c>
      <c r="E22" s="14">
        <f t="shared" si="54"/>
        <v>230.48</v>
      </c>
      <c r="F22" s="14">
        <f t="shared" si="54"/>
        <v>359.33</v>
      </c>
      <c r="G22" s="15">
        <f t="shared" si="2"/>
        <v>-0.358584031391757</v>
      </c>
      <c r="H22" s="14">
        <f t="shared" ref="H22:L22" si="55">SUM(H18:H21)</f>
        <v>0</v>
      </c>
      <c r="I22" s="14">
        <f t="shared" si="55"/>
        <v>0</v>
      </c>
      <c r="J22" s="15" t="e">
        <f t="shared" si="3"/>
        <v>#DIV/0!</v>
      </c>
      <c r="K22" s="14">
        <f t="shared" si="55"/>
        <v>0</v>
      </c>
      <c r="L22" s="14">
        <f t="shared" si="55"/>
        <v>0</v>
      </c>
      <c r="M22" s="15" t="e">
        <f t="shared" si="4"/>
        <v>#DIV/0!</v>
      </c>
      <c r="N22" s="14">
        <f t="shared" ref="N22:R22" si="56">SUM(N18:N21)</f>
        <v>225.76</v>
      </c>
      <c r="O22" s="14">
        <f t="shared" si="56"/>
        <v>332.07</v>
      </c>
      <c r="P22" s="15">
        <f t="shared" si="6"/>
        <v>-0.320143343270997</v>
      </c>
      <c r="Q22" s="14">
        <f t="shared" si="56"/>
        <v>199.52</v>
      </c>
      <c r="R22" s="14">
        <f t="shared" si="56"/>
        <v>319.27</v>
      </c>
      <c r="S22" s="15">
        <f t="shared" si="7"/>
        <v>-0.375074388448648</v>
      </c>
      <c r="T22" s="14">
        <f t="shared" ref="T22:X22" si="57">SUM(T18:T21)</f>
        <v>216.76</v>
      </c>
      <c r="U22" s="14">
        <f t="shared" si="57"/>
        <v>234.39</v>
      </c>
      <c r="V22" s="15">
        <f t="shared" si="8"/>
        <v>-0.0752165194760869</v>
      </c>
      <c r="W22" s="14">
        <f t="shared" si="57"/>
        <v>190.52</v>
      </c>
      <c r="X22" s="14">
        <f t="shared" si="57"/>
        <v>221.59</v>
      </c>
      <c r="Y22" s="15">
        <f t="shared" si="9"/>
        <v>-0.140213908569881</v>
      </c>
      <c r="Z22" s="14">
        <f t="shared" ref="Z22:AD22" si="58">SUM(Z18:Z21)</f>
        <v>9</v>
      </c>
      <c r="AA22" s="14">
        <f t="shared" si="58"/>
        <v>97.68</v>
      </c>
      <c r="AB22" s="15">
        <f t="shared" si="10"/>
        <v>-0.907862407862408</v>
      </c>
      <c r="AC22" s="14">
        <f t="shared" si="58"/>
        <v>9</v>
      </c>
      <c r="AD22" s="14">
        <f t="shared" si="58"/>
        <v>97.68</v>
      </c>
      <c r="AE22" s="15">
        <f t="shared" si="13"/>
        <v>-0.907862407862408</v>
      </c>
      <c r="AF22" s="14">
        <f t="shared" ref="AF22:AJ22" si="59">SUM(AF18:AF21)</f>
        <v>9</v>
      </c>
      <c r="AG22" s="14">
        <f t="shared" si="59"/>
        <v>47.03</v>
      </c>
      <c r="AH22" s="15">
        <f t="shared" si="14"/>
        <v>-0.808632787582394</v>
      </c>
      <c r="AI22" s="14">
        <f t="shared" si="59"/>
        <v>0</v>
      </c>
      <c r="AJ22" s="14">
        <f t="shared" si="59"/>
        <v>50.65</v>
      </c>
      <c r="AK22" s="15">
        <f t="shared" si="15"/>
        <v>-1</v>
      </c>
      <c r="AL22" s="14">
        <f t="shared" ref="AL22:AP22" si="60">SUM(AL18:AL21)</f>
        <v>32.32</v>
      </c>
      <c r="AM22" s="14">
        <f t="shared" si="60"/>
        <v>42.88</v>
      </c>
      <c r="AN22" s="15">
        <f t="shared" si="16"/>
        <v>-0.246268656716418</v>
      </c>
      <c r="AO22" s="14">
        <f t="shared" si="60"/>
        <v>30.96</v>
      </c>
      <c r="AP22" s="14">
        <f t="shared" si="60"/>
        <v>40.06</v>
      </c>
      <c r="AQ22" s="15">
        <f t="shared" si="17"/>
        <v>-0.227159261108338</v>
      </c>
      <c r="AR22" s="22">
        <f t="shared" ref="AR22:AW22" si="61">SUM(AR18:AR21)</f>
        <v>0</v>
      </c>
      <c r="AS22" s="22">
        <f t="shared" si="61"/>
        <v>0</v>
      </c>
      <c r="AT22" s="22">
        <f>AT21</f>
        <v>183</v>
      </c>
      <c r="AU22" s="22">
        <f>AU21</f>
        <v>78</v>
      </c>
      <c r="AV22" s="22">
        <f t="shared" si="61"/>
        <v>253</v>
      </c>
      <c r="AW22" s="22">
        <f t="shared" si="61"/>
        <v>2505</v>
      </c>
    </row>
    <row r="23" ht="35" customHeight="1" spans="1:49">
      <c r="A23" s="13" t="s">
        <v>49</v>
      </c>
      <c r="B23" s="14">
        <f t="shared" ref="B23:F23" si="62">SUM(H23,N23,AL23)</f>
        <v>0</v>
      </c>
      <c r="C23" s="14">
        <f t="shared" si="62"/>
        <v>0</v>
      </c>
      <c r="D23" s="15" t="e">
        <f t="shared" si="1"/>
        <v>#DIV/0!</v>
      </c>
      <c r="E23" s="14">
        <f t="shared" si="62"/>
        <v>0</v>
      </c>
      <c r="F23" s="14">
        <f t="shared" si="62"/>
        <v>0</v>
      </c>
      <c r="G23" s="15" t="e">
        <f t="shared" si="2"/>
        <v>#DIV/0!</v>
      </c>
      <c r="H23" s="14"/>
      <c r="I23" s="14"/>
      <c r="J23" s="15" t="e">
        <f t="shared" si="3"/>
        <v>#DIV/0!</v>
      </c>
      <c r="K23" s="14"/>
      <c r="L23" s="14"/>
      <c r="M23" s="15" t="e">
        <f t="shared" si="4"/>
        <v>#DIV/0!</v>
      </c>
      <c r="N23" s="14">
        <f t="shared" ref="N23:R23" si="63">SUM(T23,Z23)</f>
        <v>0</v>
      </c>
      <c r="O23" s="14">
        <f t="shared" si="63"/>
        <v>0</v>
      </c>
      <c r="P23" s="15" t="e">
        <f t="shared" si="6"/>
        <v>#DIV/0!</v>
      </c>
      <c r="Q23" s="14">
        <f t="shared" si="63"/>
        <v>0</v>
      </c>
      <c r="R23" s="14">
        <f t="shared" si="63"/>
        <v>0</v>
      </c>
      <c r="S23" s="15" t="e">
        <f t="shared" si="7"/>
        <v>#DIV/0!</v>
      </c>
      <c r="T23" s="14"/>
      <c r="U23" s="14"/>
      <c r="V23" s="15" t="e">
        <f t="shared" si="8"/>
        <v>#DIV/0!</v>
      </c>
      <c r="W23" s="14"/>
      <c r="X23" s="14"/>
      <c r="Y23" s="15" t="e">
        <f t="shared" si="9"/>
        <v>#DIV/0!</v>
      </c>
      <c r="Z23" s="14"/>
      <c r="AA23" s="14"/>
      <c r="AB23" s="15" t="e">
        <f t="shared" si="10"/>
        <v>#DIV/0!</v>
      </c>
      <c r="AC23" s="14">
        <f t="shared" ref="AC23:AC25" si="64">SUM(AF23,AI23)</f>
        <v>0</v>
      </c>
      <c r="AD23" s="14">
        <f t="shared" ref="AD23:AD25" si="65">SUM(AG23+AJ23)</f>
        <v>0</v>
      </c>
      <c r="AE23" s="15" t="e">
        <f t="shared" si="13"/>
        <v>#DIV/0!</v>
      </c>
      <c r="AF23" s="14"/>
      <c r="AG23" s="14"/>
      <c r="AH23" s="15" t="e">
        <f t="shared" si="14"/>
        <v>#DIV/0!</v>
      </c>
      <c r="AI23" s="14"/>
      <c r="AJ23" s="14"/>
      <c r="AK23" s="15" t="e">
        <f t="shared" si="15"/>
        <v>#DIV/0!</v>
      </c>
      <c r="AL23" s="14"/>
      <c r="AM23" s="14"/>
      <c r="AN23" s="15" t="e">
        <f t="shared" si="16"/>
        <v>#DIV/0!</v>
      </c>
      <c r="AO23" s="14"/>
      <c r="AP23" s="14"/>
      <c r="AQ23" s="15" t="e">
        <f t="shared" si="17"/>
        <v>#DIV/0!</v>
      </c>
      <c r="AR23" s="22"/>
      <c r="AS23" s="22"/>
      <c r="AT23" s="22"/>
      <c r="AU23" s="23"/>
      <c r="AV23" s="23"/>
      <c r="AW23" s="23"/>
    </row>
    <row r="24" ht="35" customHeight="1" spans="1:49">
      <c r="A24" s="13" t="s">
        <v>50</v>
      </c>
      <c r="B24" s="14">
        <f t="shared" ref="B24:F24" si="66">SUM(H24,N24,AL24)</f>
        <v>0</v>
      </c>
      <c r="C24" s="14">
        <f t="shared" si="66"/>
        <v>0</v>
      </c>
      <c r="D24" s="15" t="e">
        <f t="shared" si="1"/>
        <v>#DIV/0!</v>
      </c>
      <c r="E24" s="14">
        <f t="shared" si="66"/>
        <v>0</v>
      </c>
      <c r="F24" s="14">
        <f t="shared" si="66"/>
        <v>0</v>
      </c>
      <c r="G24" s="15" t="e">
        <f t="shared" si="2"/>
        <v>#DIV/0!</v>
      </c>
      <c r="H24" s="14"/>
      <c r="I24" s="14"/>
      <c r="J24" s="15" t="e">
        <f t="shared" si="3"/>
        <v>#DIV/0!</v>
      </c>
      <c r="K24" s="14"/>
      <c r="L24" s="14"/>
      <c r="M24" s="15" t="e">
        <f t="shared" si="4"/>
        <v>#DIV/0!</v>
      </c>
      <c r="N24" s="14">
        <f t="shared" ref="N24:R24" si="67">SUM(T24,Z24)</f>
        <v>0</v>
      </c>
      <c r="O24" s="14">
        <f t="shared" si="67"/>
        <v>0</v>
      </c>
      <c r="P24" s="15" t="e">
        <f t="shared" si="6"/>
        <v>#DIV/0!</v>
      </c>
      <c r="Q24" s="14">
        <f t="shared" si="67"/>
        <v>0</v>
      </c>
      <c r="R24" s="14">
        <f t="shared" si="67"/>
        <v>0</v>
      </c>
      <c r="S24" s="15" t="e">
        <f t="shared" si="7"/>
        <v>#DIV/0!</v>
      </c>
      <c r="T24" s="14"/>
      <c r="U24" s="14"/>
      <c r="V24" s="15" t="e">
        <f t="shared" si="8"/>
        <v>#DIV/0!</v>
      </c>
      <c r="W24" s="14"/>
      <c r="X24" s="14"/>
      <c r="Y24" s="15" t="e">
        <f t="shared" si="9"/>
        <v>#DIV/0!</v>
      </c>
      <c r="Z24" s="14"/>
      <c r="AA24" s="14"/>
      <c r="AB24" s="15" t="e">
        <f t="shared" si="10"/>
        <v>#DIV/0!</v>
      </c>
      <c r="AC24" s="14">
        <f t="shared" si="64"/>
        <v>0</v>
      </c>
      <c r="AD24" s="14">
        <f t="shared" si="65"/>
        <v>0</v>
      </c>
      <c r="AE24" s="15" t="e">
        <f t="shared" si="13"/>
        <v>#DIV/0!</v>
      </c>
      <c r="AF24" s="14"/>
      <c r="AG24" s="14"/>
      <c r="AH24" s="15" t="e">
        <f t="shared" si="14"/>
        <v>#DIV/0!</v>
      </c>
      <c r="AI24" s="14"/>
      <c r="AJ24" s="14"/>
      <c r="AK24" s="15" t="e">
        <f t="shared" si="15"/>
        <v>#DIV/0!</v>
      </c>
      <c r="AL24" s="14"/>
      <c r="AM24" s="14"/>
      <c r="AN24" s="15" t="e">
        <f t="shared" si="16"/>
        <v>#DIV/0!</v>
      </c>
      <c r="AO24" s="14"/>
      <c r="AP24" s="14"/>
      <c r="AQ24" s="15" t="e">
        <f t="shared" si="17"/>
        <v>#DIV/0!</v>
      </c>
      <c r="AR24" s="22"/>
      <c r="AS24" s="22"/>
      <c r="AT24" s="22"/>
      <c r="AU24" s="23"/>
      <c r="AV24" s="23"/>
      <c r="AW24" s="23"/>
    </row>
    <row r="25" ht="35" customHeight="1" spans="1:49">
      <c r="A25" s="13" t="s">
        <v>51</v>
      </c>
      <c r="B25" s="14">
        <f t="shared" ref="B25:F25" si="68">SUM(H25,N25,AL25)</f>
        <v>0</v>
      </c>
      <c r="C25" s="14">
        <f t="shared" si="68"/>
        <v>0</v>
      </c>
      <c r="D25" s="15" t="e">
        <f t="shared" si="1"/>
        <v>#DIV/0!</v>
      </c>
      <c r="E25" s="14">
        <f t="shared" si="68"/>
        <v>0</v>
      </c>
      <c r="F25" s="14">
        <f t="shared" si="68"/>
        <v>0</v>
      </c>
      <c r="G25" s="15" t="e">
        <f t="shared" si="2"/>
        <v>#DIV/0!</v>
      </c>
      <c r="H25" s="14"/>
      <c r="I25" s="14"/>
      <c r="J25" s="15" t="e">
        <f t="shared" si="3"/>
        <v>#DIV/0!</v>
      </c>
      <c r="K25" s="14"/>
      <c r="L25" s="14"/>
      <c r="M25" s="15" t="e">
        <f t="shared" si="4"/>
        <v>#DIV/0!</v>
      </c>
      <c r="N25" s="14">
        <f t="shared" ref="N25:R25" si="69">SUM(T25,Z25)</f>
        <v>0</v>
      </c>
      <c r="O25" s="14">
        <f t="shared" si="69"/>
        <v>0</v>
      </c>
      <c r="P25" s="15" t="e">
        <f t="shared" si="6"/>
        <v>#DIV/0!</v>
      </c>
      <c r="Q25" s="14">
        <f t="shared" si="69"/>
        <v>0</v>
      </c>
      <c r="R25" s="14">
        <f t="shared" si="69"/>
        <v>0</v>
      </c>
      <c r="S25" s="15" t="e">
        <f t="shared" si="7"/>
        <v>#DIV/0!</v>
      </c>
      <c r="T25" s="14"/>
      <c r="U25" s="14"/>
      <c r="V25" s="15" t="e">
        <f t="shared" si="8"/>
        <v>#DIV/0!</v>
      </c>
      <c r="W25" s="14"/>
      <c r="X25" s="14"/>
      <c r="Y25" s="15" t="e">
        <f t="shared" si="9"/>
        <v>#DIV/0!</v>
      </c>
      <c r="Z25" s="14"/>
      <c r="AA25" s="14"/>
      <c r="AB25" s="15" t="e">
        <f t="shared" si="10"/>
        <v>#DIV/0!</v>
      </c>
      <c r="AC25" s="14">
        <f t="shared" si="64"/>
        <v>0</v>
      </c>
      <c r="AD25" s="14">
        <f t="shared" si="65"/>
        <v>0</v>
      </c>
      <c r="AE25" s="15" t="e">
        <f t="shared" si="13"/>
        <v>#DIV/0!</v>
      </c>
      <c r="AF25" s="14"/>
      <c r="AG25" s="14"/>
      <c r="AH25" s="15" t="e">
        <f t="shared" si="14"/>
        <v>#DIV/0!</v>
      </c>
      <c r="AI25" s="14"/>
      <c r="AJ25" s="14"/>
      <c r="AK25" s="15" t="e">
        <f t="shared" si="15"/>
        <v>#DIV/0!</v>
      </c>
      <c r="AL25" s="14"/>
      <c r="AM25" s="14"/>
      <c r="AN25" s="15" t="e">
        <f t="shared" si="16"/>
        <v>#DIV/0!</v>
      </c>
      <c r="AO25" s="14"/>
      <c r="AP25" s="14"/>
      <c r="AQ25" s="15" t="e">
        <f t="shared" si="17"/>
        <v>#DIV/0!</v>
      </c>
      <c r="AR25" s="22"/>
      <c r="AS25" s="22"/>
      <c r="AT25" s="22"/>
      <c r="AU25" s="23"/>
      <c r="AV25" s="23"/>
      <c r="AW25" s="23"/>
    </row>
    <row r="26" ht="55" customHeight="1" spans="1:49">
      <c r="A26" s="18" t="s">
        <v>52</v>
      </c>
      <c r="B26" s="14">
        <f t="shared" ref="B26:F26" si="70">SUM(B22:B25)</f>
        <v>258.08</v>
      </c>
      <c r="C26" s="14">
        <f t="shared" si="70"/>
        <v>374.95</v>
      </c>
      <c r="D26" s="15">
        <f t="shared" si="1"/>
        <v>-0.311694892652354</v>
      </c>
      <c r="E26" s="14">
        <f t="shared" si="70"/>
        <v>230.48</v>
      </c>
      <c r="F26" s="14">
        <f t="shared" si="70"/>
        <v>359.33</v>
      </c>
      <c r="G26" s="15">
        <f t="shared" si="2"/>
        <v>-0.358584031391757</v>
      </c>
      <c r="H26" s="14">
        <f t="shared" ref="H26:L26" si="71">SUM(H22:H25)</f>
        <v>0</v>
      </c>
      <c r="I26" s="14">
        <f t="shared" si="71"/>
        <v>0</v>
      </c>
      <c r="J26" s="15" t="e">
        <f t="shared" si="3"/>
        <v>#DIV/0!</v>
      </c>
      <c r="K26" s="14">
        <f t="shared" si="71"/>
        <v>0</v>
      </c>
      <c r="L26" s="14">
        <f t="shared" si="71"/>
        <v>0</v>
      </c>
      <c r="M26" s="15" t="e">
        <f t="shared" si="4"/>
        <v>#DIV/0!</v>
      </c>
      <c r="N26" s="14">
        <f t="shared" ref="N26:R26" si="72">SUM(N22:N25)</f>
        <v>225.76</v>
      </c>
      <c r="O26" s="14">
        <f t="shared" si="72"/>
        <v>332.07</v>
      </c>
      <c r="P26" s="15">
        <f t="shared" si="6"/>
        <v>-0.320143343270997</v>
      </c>
      <c r="Q26" s="14">
        <f t="shared" si="72"/>
        <v>199.52</v>
      </c>
      <c r="R26" s="14">
        <f t="shared" si="72"/>
        <v>319.27</v>
      </c>
      <c r="S26" s="15">
        <f t="shared" si="7"/>
        <v>-0.375074388448648</v>
      </c>
      <c r="T26" s="14">
        <f t="shared" ref="T26:X26" si="73">SUM(T22:T25)</f>
        <v>216.76</v>
      </c>
      <c r="U26" s="14">
        <f t="shared" si="73"/>
        <v>234.39</v>
      </c>
      <c r="V26" s="15">
        <f t="shared" si="8"/>
        <v>-0.0752165194760869</v>
      </c>
      <c r="W26" s="14">
        <f t="shared" si="73"/>
        <v>190.52</v>
      </c>
      <c r="X26" s="14">
        <f t="shared" si="73"/>
        <v>221.59</v>
      </c>
      <c r="Y26" s="15">
        <f t="shared" si="9"/>
        <v>-0.140213908569881</v>
      </c>
      <c r="Z26" s="14">
        <f t="shared" ref="Z26:AD26" si="74">SUM(Z22:Z25)</f>
        <v>9</v>
      </c>
      <c r="AA26" s="14">
        <f t="shared" si="74"/>
        <v>97.68</v>
      </c>
      <c r="AB26" s="15">
        <f t="shared" si="10"/>
        <v>-0.907862407862408</v>
      </c>
      <c r="AC26" s="14">
        <f t="shared" si="74"/>
        <v>9</v>
      </c>
      <c r="AD26" s="14">
        <f t="shared" si="74"/>
        <v>97.68</v>
      </c>
      <c r="AE26" s="15">
        <f t="shared" si="13"/>
        <v>-0.907862407862408</v>
      </c>
      <c r="AF26" s="14">
        <f t="shared" ref="AF26:AJ26" si="75">SUM(AF22:AF25)</f>
        <v>9</v>
      </c>
      <c r="AG26" s="14">
        <f t="shared" si="75"/>
        <v>47.03</v>
      </c>
      <c r="AH26" s="15">
        <f t="shared" si="14"/>
        <v>-0.808632787582394</v>
      </c>
      <c r="AI26" s="14">
        <f t="shared" si="75"/>
        <v>0</v>
      </c>
      <c r="AJ26" s="14">
        <f t="shared" si="75"/>
        <v>50.65</v>
      </c>
      <c r="AK26" s="15">
        <f t="shared" si="15"/>
        <v>-1</v>
      </c>
      <c r="AL26" s="14">
        <f t="shared" ref="AL26:AP26" si="76">SUM(AL22:AL25)</f>
        <v>32.32</v>
      </c>
      <c r="AM26" s="14">
        <f t="shared" si="76"/>
        <v>42.88</v>
      </c>
      <c r="AN26" s="15">
        <f t="shared" si="16"/>
        <v>-0.246268656716418</v>
      </c>
      <c r="AO26" s="14">
        <f t="shared" si="76"/>
        <v>30.96</v>
      </c>
      <c r="AP26" s="14">
        <f t="shared" si="76"/>
        <v>40.06</v>
      </c>
      <c r="AQ26" s="15">
        <f t="shared" si="17"/>
        <v>-0.227159261108338</v>
      </c>
      <c r="AR26" s="22">
        <f t="shared" ref="AR26:AW26" si="77">SUM(AR22:AR25)</f>
        <v>0</v>
      </c>
      <c r="AS26" s="22">
        <f t="shared" si="77"/>
        <v>0</v>
      </c>
      <c r="AT26" s="22">
        <f>AT25</f>
        <v>0</v>
      </c>
      <c r="AU26" s="22">
        <f>AU25</f>
        <v>0</v>
      </c>
      <c r="AV26" s="22">
        <f t="shared" si="77"/>
        <v>253</v>
      </c>
      <c r="AW26" s="22">
        <f t="shared" si="77"/>
        <v>2505</v>
      </c>
    </row>
    <row r="27" ht="54" customHeight="1" spans="1:49">
      <c r="A27" s="18" t="s">
        <v>53</v>
      </c>
      <c r="B27" s="14">
        <f t="shared" ref="B27:F27" si="78">SUM(H27,N27,AL27)</f>
        <v>0</v>
      </c>
      <c r="C27" s="14">
        <f t="shared" si="78"/>
        <v>0</v>
      </c>
      <c r="D27" s="15" t="e">
        <f t="shared" si="1"/>
        <v>#DIV/0!</v>
      </c>
      <c r="E27" s="14">
        <f t="shared" si="78"/>
        <v>0</v>
      </c>
      <c r="F27" s="14">
        <f t="shared" si="78"/>
        <v>0</v>
      </c>
      <c r="G27" s="15" t="e">
        <f t="shared" si="2"/>
        <v>#DIV/0!</v>
      </c>
      <c r="H27" s="14"/>
      <c r="I27" s="14"/>
      <c r="J27" s="15" t="e">
        <f t="shared" si="3"/>
        <v>#DIV/0!</v>
      </c>
      <c r="K27" s="14"/>
      <c r="L27" s="14"/>
      <c r="M27" s="15" t="e">
        <f t="shared" si="4"/>
        <v>#DIV/0!</v>
      </c>
      <c r="N27" s="14">
        <f t="shared" ref="N27:R27" si="79">SUM(T27,Z27)</f>
        <v>0</v>
      </c>
      <c r="O27" s="14">
        <f t="shared" si="79"/>
        <v>0</v>
      </c>
      <c r="P27" s="15" t="e">
        <f t="shared" si="6"/>
        <v>#DIV/0!</v>
      </c>
      <c r="Q27" s="14">
        <f t="shared" si="79"/>
        <v>0</v>
      </c>
      <c r="R27" s="14">
        <f t="shared" si="79"/>
        <v>0</v>
      </c>
      <c r="S27" s="15" t="e">
        <f t="shared" si="7"/>
        <v>#DIV/0!</v>
      </c>
      <c r="T27" s="14"/>
      <c r="U27" s="14"/>
      <c r="V27" s="15" t="e">
        <f t="shared" si="8"/>
        <v>#DIV/0!</v>
      </c>
      <c r="W27" s="14"/>
      <c r="X27" s="14"/>
      <c r="Y27" s="15" t="e">
        <f t="shared" si="9"/>
        <v>#DIV/0!</v>
      </c>
      <c r="Z27" s="14"/>
      <c r="AA27" s="14"/>
      <c r="AB27" s="15" t="e">
        <f t="shared" si="10"/>
        <v>#DIV/0!</v>
      </c>
      <c r="AC27" s="14"/>
      <c r="AD27" s="14"/>
      <c r="AE27" s="15" t="e">
        <f t="shared" si="13"/>
        <v>#DIV/0!</v>
      </c>
      <c r="AF27" s="14"/>
      <c r="AG27" s="14"/>
      <c r="AH27" s="15" t="e">
        <f t="shared" si="14"/>
        <v>#DIV/0!</v>
      </c>
      <c r="AI27" s="14"/>
      <c r="AJ27" s="14"/>
      <c r="AK27" s="15" t="e">
        <f t="shared" si="15"/>
        <v>#DIV/0!</v>
      </c>
      <c r="AL27" s="14"/>
      <c r="AM27" s="14"/>
      <c r="AN27" s="15" t="e">
        <f t="shared" si="16"/>
        <v>#DIV/0!</v>
      </c>
      <c r="AO27" s="14"/>
      <c r="AP27" s="14"/>
      <c r="AQ27" s="15" t="e">
        <f t="shared" si="17"/>
        <v>#DIV/0!</v>
      </c>
      <c r="AR27" s="22"/>
      <c r="AS27" s="22"/>
      <c r="AT27" s="22"/>
      <c r="AU27" s="23"/>
      <c r="AV27" s="23"/>
      <c r="AW27" s="23"/>
    </row>
    <row r="28" ht="154" customHeight="1" spans="1:49">
      <c r="A28" s="19" t="s">
        <v>54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</sheetData>
  <mergeCells count="56">
    <mergeCell ref="AV1:AW1"/>
    <mergeCell ref="A2:AW2"/>
    <mergeCell ref="A3:E3"/>
    <mergeCell ref="AO3:AW3"/>
    <mergeCell ref="B4:AQ4"/>
    <mergeCell ref="H5:M5"/>
    <mergeCell ref="N5:AK5"/>
    <mergeCell ref="AL5:AQ5"/>
    <mergeCell ref="H6:J6"/>
    <mergeCell ref="K6:M6"/>
    <mergeCell ref="N6:P6"/>
    <mergeCell ref="Q6:S6"/>
    <mergeCell ref="T6:Y6"/>
    <mergeCell ref="Z6:AK6"/>
    <mergeCell ref="AL6:AN6"/>
    <mergeCell ref="AO6:AQ6"/>
    <mergeCell ref="AC7:AK7"/>
    <mergeCell ref="AF8:AH8"/>
    <mergeCell ref="AI8:AK8"/>
    <mergeCell ref="A28:AW28"/>
    <mergeCell ref="A4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AC8:AC9"/>
    <mergeCell ref="AD8:AD9"/>
    <mergeCell ref="AE8:AE9"/>
    <mergeCell ref="AL7:AL9"/>
    <mergeCell ref="AM7:AM9"/>
    <mergeCell ref="AN7:AN9"/>
    <mergeCell ref="AO7:AO9"/>
    <mergeCell ref="AP7:AP9"/>
    <mergeCell ref="AQ7:AQ9"/>
    <mergeCell ref="AR4:AS8"/>
    <mergeCell ref="AT4:AU8"/>
    <mergeCell ref="AV4:AW8"/>
    <mergeCell ref="B5:D6"/>
    <mergeCell ref="E5:G6"/>
    <mergeCell ref="T7:V8"/>
    <mergeCell ref="W7:Y8"/>
    <mergeCell ref="Z7:AB8"/>
  </mergeCells>
  <printOptions horizontalCentered="1"/>
  <pageMargins left="0.0388888888888889" right="0.159027777777778" top="1" bottom="1" header="0.509027777777778" footer="0.509027777777778"/>
  <pageSetup paperSize="8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2022-07-14T01:20:00Z</dcterms:created>
  <dcterms:modified xsi:type="dcterms:W3CDTF">2022-11-25T09:34:20Z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