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04" tabRatio="865" activeTab="1"/>
  </bookViews>
  <sheets>
    <sheet name="封面" sheetId="1" r:id="rId1"/>
    <sheet name="目录" sheetId="2" r:id="rId2"/>
    <sheet name="表一一般公共预算预算" sheetId="3" r:id="rId3"/>
    <sheet name="表二政府性基金预算" sheetId="9" r:id="rId4"/>
    <sheet name="表三国有资本经营预算预算" sheetId="12" r:id="rId5"/>
    <sheet name="表四社会保险基金预算" sheetId="11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2" hidden="1">表一一般公共预算预算!$A$4:$H$98</definedName>
    <definedName name="_xlnm._FilterDatabase" hidden="1">#REF!</definedName>
    <definedName name="_Order1" hidden="1">255</definedName>
    <definedName name="_Order2" hidden="1">255</definedName>
    <definedName name="a">#REF!</definedName>
    <definedName name="aaaa">#REF!</definedName>
    <definedName name="AccessDatabase" hidden="1">"D:\文_件\省长专项\2000省长专项审批.mdb"</definedName>
    <definedName name="bbb">#REF!</definedName>
    <definedName name="ccc">#REF!</definedName>
    <definedName name="Database" hidden="1">#REF!</definedName>
    <definedName name="database2">#REF!</definedName>
    <definedName name="database3">#REF!</definedName>
    <definedName name="fg">#REF!</definedName>
    <definedName name="gxxe2003">'[1]P1012001'!$A$6:$E$117</definedName>
    <definedName name="gxxe20032">'[2]P1012001'!$A$6:$E$117</definedName>
    <definedName name="hhhh">#REF!</definedName>
    <definedName name="kkkk">#REF!</definedName>
    <definedName name="_xlnm.Print_Area" hidden="1">#REF!</definedName>
    <definedName name="Print_Area_MI">#REF!</definedName>
    <definedName name="_xlnm.Print_Titles" localSheetId="5">表四社会保险基金预算!$2:$4</definedName>
    <definedName name="_xlnm.Print_Titles" localSheetId="4">表三国有资本经营预算预算!$2:$4</definedName>
    <definedName name="_xlnm.Print_Titles" localSheetId="3">表二政府性基金预算!$2:$4</definedName>
    <definedName name="_xlnm.Print_Titles" localSheetId="2">表一一般公共预算预算!$1:$4</definedName>
    <definedName name="zhe">#REF!</definedName>
    <definedName name="表4">#REF!</definedName>
    <definedName name="城维费">#REF!</definedName>
    <definedName name="大调动">#REF!</definedName>
    <definedName name="地区名称">#REF!</definedName>
    <definedName name="鹅eee">#REF!</definedName>
    <definedName name="饿">#REF!</definedName>
    <definedName name="汇率">#REF!</definedName>
    <definedName name="胶">#REF!</definedName>
    <definedName name="结构">#REF!</definedName>
    <definedName name="经7">#REF!</definedName>
    <definedName name="经二7">#REF!</definedName>
    <definedName name="经二8">#REF!</definedName>
    <definedName name="经一7">#REF!</definedName>
    <definedName name="全额差额比例">'[3]C01-1'!#REF!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是">#REF!</definedName>
    <definedName name="脱钩">#REF!</definedName>
    <definedName name="位次d">[4]四月份月报!#REF!</definedName>
    <definedName name="先征后返徐2">#REF!</definedName>
    <definedName name="预备费分项目">#REF!</definedName>
    <definedName name="综合">#REF!</definedName>
    <definedName name="综核">#REF!</definedName>
    <definedName name="전">#REF!</definedName>
    <definedName name="주택사업본부">#REF!</definedName>
    <definedName name="철구사업본부">#REF!</definedName>
    <definedName name="_xlnm.Print_Titles" hidden="1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李国青</author>
  </authors>
  <commentList>
    <comment ref="B3" authorId="0">
      <text>
        <r>
          <rPr>
            <b/>
            <sz val="9"/>
            <rFont val="宋体"/>
            <charset val="134"/>
          </rPr>
          <t>李国青:</t>
        </r>
        <r>
          <rPr>
            <sz val="9"/>
            <rFont val="宋体"/>
            <charset val="134"/>
          </rPr>
          <t xml:space="preserve">
请输入报告年度。
××××</t>
        </r>
      </text>
    </comment>
  </commentList>
</comments>
</file>

<file path=xl/comments2.xml><?xml version="1.0" encoding="utf-8"?>
<comments xmlns="http://schemas.openxmlformats.org/spreadsheetml/2006/main">
  <authors>
    <author>HP</author>
  </authors>
  <commentList>
    <comment ref="C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非税国土测算</t>
        </r>
      </text>
    </comment>
    <comment ref="C1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债务测算</t>
        </r>
      </text>
    </comment>
    <comment ref="C2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接收上级指标基金</t>
        </r>
      </text>
    </comment>
    <comment ref="G24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C8*10%*35%</t>
        </r>
      </text>
    </comment>
    <comment ref="C25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结算单</t>
        </r>
      </text>
    </comment>
    <comment ref="C28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债务测算</t>
        </r>
      </text>
    </comment>
  </commentList>
</comments>
</file>

<file path=xl/sharedStrings.xml><?xml version="1.0" encoding="utf-8"?>
<sst xmlns="http://schemas.openxmlformats.org/spreadsheetml/2006/main" count="293" uniqueCount="260">
  <si>
    <t>盈  江  县</t>
  </si>
  <si>
    <t xml:space="preserve">2025年度县财政预算调整方案                        </t>
  </si>
  <si>
    <t>盈  江  县  财  政  局</t>
  </si>
  <si>
    <t>二  O  二  五  年  十 一 月</t>
  </si>
  <si>
    <r>
      <rPr>
        <sz val="20"/>
        <rFont val="华文中宋"/>
        <charset val="134"/>
      </rPr>
      <t>目</t>
    </r>
    <r>
      <rPr>
        <sz val="20"/>
        <rFont val="Times New Roman"/>
        <charset val="134"/>
      </rPr>
      <t xml:space="preserve">      </t>
    </r>
    <r>
      <rPr>
        <sz val="20"/>
        <rFont val="华文中宋"/>
        <charset val="134"/>
      </rPr>
      <t>录</t>
    </r>
  </si>
  <si>
    <t>表一</t>
  </si>
  <si>
    <t xml:space="preserve">2025年度盈江县一般公共预算收支安排调整表　　　　　　　　　　　　　　　　     　　　   </t>
  </si>
  <si>
    <t>表二</t>
  </si>
  <si>
    <t>2025年度盈江县政府性基金预算收支安排调整表　　　　　　　　　　　　　　　</t>
  </si>
  <si>
    <t>表三</t>
  </si>
  <si>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年度盈江县国有资本经营预算收支安排调整表</t>
    </r>
  </si>
  <si>
    <t>表四</t>
  </si>
  <si>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年度盈江县社会保险基金预算收支安排调整表</t>
    </r>
  </si>
  <si>
    <r>
      <rPr>
        <sz val="22"/>
        <rFont val="Times New Roman"/>
        <charset val="134"/>
      </rPr>
      <t>2025</t>
    </r>
    <r>
      <rPr>
        <sz val="22"/>
        <rFont val="华文中宋"/>
        <charset val="134"/>
      </rPr>
      <t>年度盈江县一般公共预算收支安排调整表</t>
    </r>
  </si>
  <si>
    <t>单位：万元</t>
  </si>
  <si>
    <r>
      <rPr>
        <b/>
        <sz val="12"/>
        <rFont val="宋体"/>
        <charset val="134"/>
      </rPr>
      <t>收</t>
    </r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入</t>
    </r>
  </si>
  <si>
    <t>年初预算数</t>
  </si>
  <si>
    <t>调整预算数</t>
  </si>
  <si>
    <r>
      <rPr>
        <b/>
        <sz val="11"/>
        <rFont val="宋体"/>
        <charset val="134"/>
      </rPr>
      <t>调整预算数较年初预算数</t>
    </r>
    <r>
      <rPr>
        <b/>
        <sz val="11"/>
        <rFont val="Times New Roman"/>
        <charset val="134"/>
      </rPr>
      <t>±</t>
    </r>
  </si>
  <si>
    <r>
      <rPr>
        <b/>
        <sz val="12"/>
        <rFont val="宋体"/>
        <charset val="134"/>
      </rPr>
      <t>支</t>
    </r>
    <r>
      <rPr>
        <b/>
        <sz val="12"/>
        <rFont val="Times New Roman"/>
        <charset val="134"/>
      </rPr>
      <t xml:space="preserve">   </t>
    </r>
    <r>
      <rPr>
        <b/>
        <sz val="12"/>
        <rFont val="宋体"/>
        <charset val="134"/>
      </rPr>
      <t>出</t>
    </r>
  </si>
  <si>
    <r>
      <rPr>
        <b/>
        <sz val="12"/>
        <rFont val="Times New Roman"/>
        <charset val="134"/>
      </rPr>
      <t xml:space="preserve">101 </t>
    </r>
    <r>
      <rPr>
        <b/>
        <sz val="12"/>
        <rFont val="宋体"/>
        <charset val="134"/>
      </rPr>
      <t>税收收入</t>
    </r>
  </si>
  <si>
    <r>
      <rPr>
        <sz val="12"/>
        <rFont val="Times New Roman"/>
        <charset val="134"/>
      </rPr>
      <t xml:space="preserve">201 </t>
    </r>
    <r>
      <rPr>
        <sz val="12"/>
        <rFont val="宋体"/>
        <charset val="134"/>
      </rPr>
      <t>一般公共服务支出</t>
    </r>
  </si>
  <si>
    <r>
      <rPr>
        <sz val="12"/>
        <rFont val="Times New Roman"/>
        <charset val="134"/>
      </rPr>
      <t xml:space="preserve">10101 </t>
    </r>
    <r>
      <rPr>
        <sz val="12"/>
        <rFont val="宋体"/>
        <charset val="134"/>
      </rPr>
      <t>增值税</t>
    </r>
  </si>
  <si>
    <r>
      <rPr>
        <sz val="12"/>
        <rFont val="Times New Roman"/>
        <charset val="134"/>
      </rPr>
      <t xml:space="preserve">203 </t>
    </r>
    <r>
      <rPr>
        <sz val="12"/>
        <rFont val="宋体"/>
        <charset val="134"/>
      </rPr>
      <t>国防支出</t>
    </r>
  </si>
  <si>
    <r>
      <rPr>
        <sz val="12"/>
        <rFont val="Times New Roman"/>
        <charset val="134"/>
      </rPr>
      <t xml:space="preserve">10102 </t>
    </r>
    <r>
      <rPr>
        <sz val="12"/>
        <rFont val="宋体"/>
        <charset val="134"/>
      </rPr>
      <t>消费税</t>
    </r>
  </si>
  <si>
    <r>
      <rPr>
        <sz val="12"/>
        <rFont val="Times New Roman"/>
        <charset val="134"/>
      </rPr>
      <t xml:space="preserve">204 </t>
    </r>
    <r>
      <rPr>
        <sz val="12"/>
        <rFont val="宋体"/>
        <charset val="134"/>
      </rPr>
      <t>公共安全支出</t>
    </r>
  </si>
  <si>
    <r>
      <rPr>
        <sz val="12"/>
        <rFont val="Times New Roman"/>
        <charset val="134"/>
      </rPr>
      <t xml:space="preserve">10104 </t>
    </r>
    <r>
      <rPr>
        <sz val="12"/>
        <rFont val="宋体"/>
        <charset val="134"/>
      </rPr>
      <t>企业所得税</t>
    </r>
  </si>
  <si>
    <r>
      <rPr>
        <sz val="12"/>
        <rFont val="Times New Roman"/>
        <charset val="134"/>
      </rPr>
      <t xml:space="preserve">205 </t>
    </r>
    <r>
      <rPr>
        <sz val="12"/>
        <rFont val="宋体"/>
        <charset val="134"/>
      </rPr>
      <t>教育支出</t>
    </r>
  </si>
  <si>
    <r>
      <rPr>
        <sz val="12"/>
        <rFont val="Times New Roman"/>
        <charset val="134"/>
      </rPr>
      <t xml:space="preserve">10105 </t>
    </r>
    <r>
      <rPr>
        <sz val="12"/>
        <rFont val="宋体"/>
        <charset val="134"/>
      </rPr>
      <t>企业所得税退税</t>
    </r>
  </si>
  <si>
    <r>
      <rPr>
        <sz val="12"/>
        <rFont val="Times New Roman"/>
        <charset val="134"/>
      </rPr>
      <t xml:space="preserve">206 </t>
    </r>
    <r>
      <rPr>
        <sz val="12"/>
        <rFont val="宋体"/>
        <charset val="134"/>
      </rPr>
      <t>科学技术支出</t>
    </r>
  </si>
  <si>
    <r>
      <rPr>
        <sz val="12"/>
        <rFont val="Times New Roman"/>
        <charset val="134"/>
      </rPr>
      <t xml:space="preserve">10106 </t>
    </r>
    <r>
      <rPr>
        <sz val="12"/>
        <rFont val="宋体"/>
        <charset val="134"/>
      </rPr>
      <t>个人所得税</t>
    </r>
  </si>
  <si>
    <r>
      <rPr>
        <sz val="12"/>
        <rFont val="Times New Roman"/>
        <charset val="134"/>
      </rPr>
      <t xml:space="preserve">207 </t>
    </r>
    <r>
      <rPr>
        <sz val="12"/>
        <rFont val="宋体"/>
        <charset val="134"/>
      </rPr>
      <t>文化旅游体育与传媒支出</t>
    </r>
  </si>
  <si>
    <r>
      <rPr>
        <sz val="12"/>
        <rFont val="Times New Roman"/>
        <charset val="134"/>
      </rPr>
      <t xml:space="preserve">10107 </t>
    </r>
    <r>
      <rPr>
        <sz val="12"/>
        <rFont val="宋体"/>
        <charset val="134"/>
      </rPr>
      <t>资源税</t>
    </r>
  </si>
  <si>
    <r>
      <rPr>
        <sz val="12"/>
        <rFont val="Times New Roman"/>
        <charset val="134"/>
      </rPr>
      <t xml:space="preserve">208 </t>
    </r>
    <r>
      <rPr>
        <sz val="12"/>
        <rFont val="宋体"/>
        <charset val="134"/>
      </rPr>
      <t>社会保障和就业支出</t>
    </r>
  </si>
  <si>
    <r>
      <rPr>
        <sz val="12"/>
        <rFont val="Times New Roman"/>
        <charset val="134"/>
      </rPr>
      <t xml:space="preserve">10109 </t>
    </r>
    <r>
      <rPr>
        <sz val="12"/>
        <rFont val="宋体"/>
        <charset val="134"/>
      </rPr>
      <t>城市维护建设税</t>
    </r>
  </si>
  <si>
    <r>
      <rPr>
        <sz val="12"/>
        <rFont val="Times New Roman"/>
        <charset val="134"/>
      </rPr>
      <t xml:space="preserve">210 </t>
    </r>
    <r>
      <rPr>
        <sz val="12"/>
        <rFont val="宋体"/>
        <charset val="134"/>
      </rPr>
      <t>卫生健康支出</t>
    </r>
  </si>
  <si>
    <r>
      <rPr>
        <sz val="12"/>
        <rFont val="Times New Roman"/>
        <charset val="134"/>
      </rPr>
      <t xml:space="preserve">10110 </t>
    </r>
    <r>
      <rPr>
        <sz val="12"/>
        <rFont val="宋体"/>
        <charset val="134"/>
      </rPr>
      <t>房产税</t>
    </r>
  </si>
  <si>
    <r>
      <rPr>
        <sz val="12"/>
        <rFont val="Times New Roman"/>
        <charset val="134"/>
      </rPr>
      <t xml:space="preserve">211 </t>
    </r>
    <r>
      <rPr>
        <sz val="12"/>
        <rFont val="宋体"/>
        <charset val="134"/>
      </rPr>
      <t>节能环保支出</t>
    </r>
  </si>
  <si>
    <r>
      <rPr>
        <sz val="12"/>
        <rFont val="Times New Roman"/>
        <charset val="134"/>
      </rPr>
      <t xml:space="preserve">10111 </t>
    </r>
    <r>
      <rPr>
        <sz val="12"/>
        <rFont val="宋体"/>
        <charset val="134"/>
      </rPr>
      <t>印花税</t>
    </r>
  </si>
  <si>
    <r>
      <rPr>
        <sz val="12"/>
        <rFont val="Times New Roman"/>
        <charset val="134"/>
      </rPr>
      <t xml:space="preserve">212 </t>
    </r>
    <r>
      <rPr>
        <sz val="12"/>
        <rFont val="宋体"/>
        <charset val="134"/>
      </rPr>
      <t>城乡社区支出</t>
    </r>
  </si>
  <si>
    <r>
      <rPr>
        <sz val="12"/>
        <rFont val="Times New Roman"/>
        <charset val="134"/>
      </rPr>
      <t xml:space="preserve">10112 </t>
    </r>
    <r>
      <rPr>
        <sz val="12"/>
        <rFont val="宋体"/>
        <charset val="134"/>
      </rPr>
      <t>城镇土地使用税</t>
    </r>
  </si>
  <si>
    <r>
      <rPr>
        <sz val="12"/>
        <rFont val="Times New Roman"/>
        <charset val="134"/>
      </rPr>
      <t xml:space="preserve">213 </t>
    </r>
    <r>
      <rPr>
        <sz val="12"/>
        <rFont val="宋体"/>
        <charset val="134"/>
      </rPr>
      <t>农林水支出</t>
    </r>
  </si>
  <si>
    <r>
      <rPr>
        <sz val="12"/>
        <rFont val="Times New Roman"/>
        <charset val="134"/>
      </rPr>
      <t xml:space="preserve">10113 </t>
    </r>
    <r>
      <rPr>
        <sz val="12"/>
        <rFont val="宋体"/>
        <charset val="134"/>
      </rPr>
      <t>土地增值税</t>
    </r>
  </si>
  <si>
    <r>
      <rPr>
        <sz val="12"/>
        <rFont val="Times New Roman"/>
        <charset val="134"/>
      </rPr>
      <t xml:space="preserve">214 </t>
    </r>
    <r>
      <rPr>
        <sz val="12"/>
        <rFont val="宋体"/>
        <charset val="134"/>
      </rPr>
      <t>交通运输支出</t>
    </r>
  </si>
  <si>
    <r>
      <rPr>
        <sz val="12"/>
        <rFont val="Times New Roman"/>
        <charset val="134"/>
      </rPr>
      <t xml:space="preserve">10114 </t>
    </r>
    <r>
      <rPr>
        <sz val="12"/>
        <rFont val="宋体"/>
        <charset val="134"/>
      </rPr>
      <t>车船税</t>
    </r>
  </si>
  <si>
    <r>
      <rPr>
        <sz val="12"/>
        <rFont val="Times New Roman"/>
        <charset val="134"/>
      </rPr>
      <t xml:space="preserve">215 </t>
    </r>
    <r>
      <rPr>
        <sz val="12"/>
        <rFont val="宋体"/>
        <charset val="134"/>
      </rPr>
      <t>资源勘探信息等支出</t>
    </r>
  </si>
  <si>
    <r>
      <rPr>
        <sz val="12"/>
        <rFont val="Times New Roman"/>
        <charset val="134"/>
      </rPr>
      <t xml:space="preserve">10118 </t>
    </r>
    <r>
      <rPr>
        <sz val="12"/>
        <rFont val="宋体"/>
        <charset val="134"/>
      </rPr>
      <t>耕地占用税</t>
    </r>
  </si>
  <si>
    <r>
      <rPr>
        <sz val="12"/>
        <rFont val="Times New Roman"/>
        <charset val="134"/>
      </rPr>
      <t xml:space="preserve">216 </t>
    </r>
    <r>
      <rPr>
        <sz val="12"/>
        <rFont val="宋体"/>
        <charset val="134"/>
      </rPr>
      <t>商业服务业等支出</t>
    </r>
  </si>
  <si>
    <r>
      <rPr>
        <sz val="12"/>
        <rFont val="Times New Roman"/>
        <charset val="134"/>
      </rPr>
      <t xml:space="preserve">10119 </t>
    </r>
    <r>
      <rPr>
        <sz val="12"/>
        <rFont val="宋体"/>
        <charset val="134"/>
      </rPr>
      <t>契税</t>
    </r>
  </si>
  <si>
    <r>
      <rPr>
        <sz val="12"/>
        <rFont val="Times New Roman"/>
        <charset val="134"/>
      </rPr>
      <t xml:space="preserve">217 </t>
    </r>
    <r>
      <rPr>
        <sz val="12"/>
        <rFont val="宋体"/>
        <charset val="134"/>
      </rPr>
      <t>金融支出</t>
    </r>
  </si>
  <si>
    <r>
      <rPr>
        <sz val="12"/>
        <rFont val="Times New Roman"/>
        <charset val="134"/>
      </rPr>
      <t xml:space="preserve">10120 </t>
    </r>
    <r>
      <rPr>
        <sz val="12"/>
        <rFont val="宋体"/>
        <charset val="134"/>
      </rPr>
      <t>烟叶税</t>
    </r>
  </si>
  <si>
    <r>
      <rPr>
        <sz val="12"/>
        <rFont val="Times New Roman"/>
        <charset val="134"/>
      </rPr>
      <t xml:space="preserve">220 </t>
    </r>
    <r>
      <rPr>
        <sz val="12"/>
        <rFont val="宋体"/>
        <charset val="134"/>
      </rPr>
      <t>自然资源海洋气象等支出</t>
    </r>
  </si>
  <si>
    <r>
      <rPr>
        <sz val="12"/>
        <rFont val="Times New Roman"/>
        <charset val="134"/>
      </rPr>
      <t xml:space="preserve">10121 </t>
    </r>
    <r>
      <rPr>
        <sz val="12"/>
        <rFont val="宋体"/>
        <charset val="134"/>
      </rPr>
      <t>环境保护税</t>
    </r>
  </si>
  <si>
    <r>
      <rPr>
        <sz val="12"/>
        <rFont val="Times New Roman"/>
        <charset val="134"/>
      </rPr>
      <t xml:space="preserve">221 </t>
    </r>
    <r>
      <rPr>
        <sz val="12"/>
        <rFont val="宋体"/>
        <charset val="134"/>
      </rPr>
      <t>住房保障支出</t>
    </r>
  </si>
  <si>
    <r>
      <rPr>
        <sz val="12"/>
        <rFont val="Times New Roman"/>
        <charset val="134"/>
      </rPr>
      <t xml:space="preserve">10199 </t>
    </r>
    <r>
      <rPr>
        <sz val="12"/>
        <rFont val="宋体"/>
        <charset val="134"/>
      </rPr>
      <t>其他税收收入</t>
    </r>
  </si>
  <si>
    <r>
      <rPr>
        <sz val="12"/>
        <rFont val="Times New Roman"/>
        <charset val="134"/>
      </rPr>
      <t xml:space="preserve">222 </t>
    </r>
    <r>
      <rPr>
        <sz val="12"/>
        <rFont val="宋体"/>
        <charset val="134"/>
      </rPr>
      <t>粮油物资储备支出</t>
    </r>
  </si>
  <si>
    <r>
      <rPr>
        <b/>
        <sz val="12"/>
        <rFont val="Times New Roman"/>
        <charset val="134"/>
      </rPr>
      <t xml:space="preserve">103 </t>
    </r>
    <r>
      <rPr>
        <b/>
        <sz val="12"/>
        <rFont val="宋体"/>
        <charset val="134"/>
      </rPr>
      <t>非税收入</t>
    </r>
  </si>
  <si>
    <r>
      <rPr>
        <sz val="12"/>
        <rFont val="Times New Roman"/>
        <charset val="134"/>
      </rPr>
      <t xml:space="preserve">224 </t>
    </r>
    <r>
      <rPr>
        <sz val="12"/>
        <rFont val="宋体"/>
        <charset val="134"/>
      </rPr>
      <t>灾害防治及应急管理支出</t>
    </r>
  </si>
  <si>
    <r>
      <rPr>
        <sz val="12"/>
        <rFont val="Times New Roman"/>
        <charset val="134"/>
      </rPr>
      <t xml:space="preserve">10302 </t>
    </r>
    <r>
      <rPr>
        <sz val="12"/>
        <rFont val="宋体"/>
        <charset val="134"/>
      </rPr>
      <t>专项收入</t>
    </r>
  </si>
  <si>
    <r>
      <rPr>
        <sz val="12"/>
        <rFont val="Times New Roman"/>
        <charset val="134"/>
      </rPr>
      <t xml:space="preserve">227 </t>
    </r>
    <r>
      <rPr>
        <sz val="12"/>
        <rFont val="宋体"/>
        <charset val="134"/>
      </rPr>
      <t>预备费</t>
    </r>
  </si>
  <si>
    <r>
      <rPr>
        <sz val="12"/>
        <rFont val="Times New Roman"/>
        <charset val="134"/>
      </rPr>
      <t xml:space="preserve">10304 </t>
    </r>
    <r>
      <rPr>
        <sz val="12"/>
        <rFont val="宋体"/>
        <charset val="134"/>
      </rPr>
      <t>行政事业性收费收入</t>
    </r>
  </si>
  <si>
    <r>
      <rPr>
        <sz val="12"/>
        <rFont val="Times New Roman"/>
        <charset val="134"/>
      </rPr>
      <t xml:space="preserve">229 </t>
    </r>
    <r>
      <rPr>
        <sz val="12"/>
        <rFont val="宋体"/>
        <charset val="134"/>
      </rPr>
      <t>其他支出</t>
    </r>
  </si>
  <si>
    <r>
      <rPr>
        <sz val="12"/>
        <rFont val="Times New Roman"/>
        <charset val="134"/>
      </rPr>
      <t xml:space="preserve">10305 </t>
    </r>
    <r>
      <rPr>
        <sz val="12"/>
        <rFont val="宋体"/>
        <charset val="134"/>
      </rPr>
      <t>罚没收入</t>
    </r>
  </si>
  <si>
    <r>
      <rPr>
        <sz val="12"/>
        <rFont val="Times New Roman"/>
        <charset val="134"/>
      </rPr>
      <t xml:space="preserve">232 </t>
    </r>
    <r>
      <rPr>
        <sz val="12"/>
        <rFont val="宋体"/>
        <charset val="134"/>
      </rPr>
      <t>债务付息支出</t>
    </r>
  </si>
  <si>
    <r>
      <rPr>
        <sz val="12"/>
        <rFont val="Times New Roman"/>
        <charset val="134"/>
      </rPr>
      <t xml:space="preserve">10306 </t>
    </r>
    <r>
      <rPr>
        <sz val="12"/>
        <rFont val="宋体"/>
        <charset val="134"/>
      </rPr>
      <t>国有资本经营收入</t>
    </r>
  </si>
  <si>
    <r>
      <rPr>
        <sz val="12"/>
        <rFont val="Times New Roman"/>
        <charset val="134"/>
      </rPr>
      <t xml:space="preserve">233 </t>
    </r>
    <r>
      <rPr>
        <sz val="12"/>
        <rFont val="宋体"/>
        <charset val="134"/>
      </rPr>
      <t>债务发行费用支出</t>
    </r>
  </si>
  <si>
    <r>
      <rPr>
        <sz val="12"/>
        <rFont val="Times New Roman"/>
        <charset val="134"/>
      </rPr>
      <t xml:space="preserve">10307 </t>
    </r>
    <r>
      <rPr>
        <sz val="12"/>
        <rFont val="宋体"/>
        <charset val="134"/>
      </rPr>
      <t>国有资源（资产）有偿使用收入</t>
    </r>
  </si>
  <si>
    <r>
      <rPr>
        <sz val="12"/>
        <rFont val="Times New Roman"/>
        <charset val="134"/>
      </rPr>
      <t xml:space="preserve">10308 </t>
    </r>
    <r>
      <rPr>
        <sz val="12"/>
        <rFont val="宋体"/>
        <charset val="134"/>
      </rPr>
      <t>捐赠收入</t>
    </r>
  </si>
  <si>
    <r>
      <rPr>
        <sz val="12"/>
        <rFont val="Times New Roman"/>
        <charset val="134"/>
      </rPr>
      <t xml:space="preserve">10309 </t>
    </r>
    <r>
      <rPr>
        <sz val="12"/>
        <rFont val="宋体"/>
        <charset val="134"/>
      </rPr>
      <t>政府住房基金收入</t>
    </r>
  </si>
  <si>
    <r>
      <rPr>
        <sz val="12"/>
        <rFont val="Times New Roman"/>
        <charset val="134"/>
      </rPr>
      <t xml:space="preserve">10399 </t>
    </r>
    <r>
      <rPr>
        <sz val="12"/>
        <rFont val="宋体"/>
        <charset val="134"/>
      </rPr>
      <t>其他收入</t>
    </r>
  </si>
  <si>
    <t xml:space="preserve"> </t>
  </si>
  <si>
    <t>本年收入小计</t>
  </si>
  <si>
    <t>本年支出小计</t>
  </si>
  <si>
    <r>
      <rPr>
        <b/>
        <sz val="12"/>
        <rFont val="Times New Roman"/>
        <charset val="134"/>
      </rPr>
      <t xml:space="preserve">110 </t>
    </r>
    <r>
      <rPr>
        <b/>
        <sz val="12"/>
        <rFont val="宋体"/>
        <charset val="134"/>
      </rPr>
      <t>转移性收入</t>
    </r>
  </si>
  <si>
    <r>
      <rPr>
        <b/>
        <sz val="12"/>
        <rFont val="Times New Roman"/>
        <charset val="134"/>
      </rPr>
      <t xml:space="preserve">230 </t>
    </r>
    <r>
      <rPr>
        <b/>
        <sz val="12"/>
        <rFont val="宋体"/>
        <charset val="134"/>
      </rPr>
      <t>转移性支出</t>
    </r>
  </si>
  <si>
    <r>
      <rPr>
        <sz val="12"/>
        <rFont val="Times New Roman"/>
        <charset val="134"/>
      </rPr>
      <t xml:space="preserve">  11001 </t>
    </r>
    <r>
      <rPr>
        <sz val="12"/>
        <rFont val="宋体"/>
        <charset val="134"/>
      </rPr>
      <t>返还性收入</t>
    </r>
  </si>
  <si>
    <r>
      <rPr>
        <sz val="12"/>
        <rFont val="Times New Roman"/>
        <charset val="134"/>
      </rPr>
      <t xml:space="preserve">   23003 </t>
    </r>
    <r>
      <rPr>
        <sz val="12"/>
        <rFont val="宋体"/>
        <charset val="134"/>
      </rPr>
      <t>专项转移支付</t>
    </r>
  </si>
  <si>
    <r>
      <rPr>
        <sz val="12"/>
        <rFont val="Times New Roman"/>
        <charset val="134"/>
      </rPr>
      <t xml:space="preserve">    1100102  </t>
    </r>
    <r>
      <rPr>
        <sz val="12"/>
        <rFont val="宋体"/>
        <charset val="134"/>
      </rPr>
      <t>所得税基数返还收入</t>
    </r>
  </si>
  <si>
    <r>
      <rPr>
        <sz val="12"/>
        <rFont val="Times New Roman"/>
        <charset val="134"/>
      </rPr>
      <t xml:space="preserve">    1100104   </t>
    </r>
    <r>
      <rPr>
        <sz val="12"/>
        <rFont val="宋体"/>
        <charset val="134"/>
      </rPr>
      <t>增值税税收返还收入</t>
    </r>
  </si>
  <si>
    <r>
      <rPr>
        <sz val="12"/>
        <rFont val="Times New Roman"/>
        <charset val="134"/>
      </rPr>
      <t xml:space="preserve">    1100105   </t>
    </r>
    <r>
      <rPr>
        <sz val="12"/>
        <rFont val="宋体"/>
        <charset val="134"/>
      </rPr>
      <t>消费税税收返还收入</t>
    </r>
  </si>
  <si>
    <r>
      <rPr>
        <sz val="12"/>
        <rFont val="Times New Roman"/>
        <charset val="134"/>
      </rPr>
      <t xml:space="preserve">   23006 </t>
    </r>
    <r>
      <rPr>
        <sz val="12"/>
        <rFont val="宋体"/>
        <charset val="134"/>
      </rPr>
      <t>上解支出</t>
    </r>
  </si>
  <si>
    <r>
      <rPr>
        <sz val="12"/>
        <rFont val="Times New Roman"/>
        <charset val="134"/>
      </rPr>
      <t xml:space="preserve">    1100106  </t>
    </r>
    <r>
      <rPr>
        <sz val="12"/>
        <rFont val="宋体"/>
        <charset val="134"/>
      </rPr>
      <t>增值税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五五分享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税收返还收入</t>
    </r>
  </si>
  <si>
    <r>
      <rPr>
        <sz val="12"/>
        <rFont val="Times New Roman"/>
        <charset val="134"/>
      </rPr>
      <t xml:space="preserve">       2300601 </t>
    </r>
    <r>
      <rPr>
        <sz val="12"/>
        <rFont val="宋体"/>
        <charset val="134"/>
      </rPr>
      <t>体制上解支出</t>
    </r>
  </si>
  <si>
    <r>
      <rPr>
        <sz val="12"/>
        <rFont val="Times New Roman"/>
        <charset val="134"/>
      </rPr>
      <t xml:space="preserve">    1100199  </t>
    </r>
    <r>
      <rPr>
        <sz val="12"/>
        <rFont val="宋体"/>
        <charset val="134"/>
      </rPr>
      <t>其他返还性收入</t>
    </r>
  </si>
  <si>
    <r>
      <rPr>
        <sz val="12"/>
        <rFont val="Times New Roman"/>
        <charset val="134"/>
      </rPr>
      <t xml:space="preserve">       2300602 </t>
    </r>
    <r>
      <rPr>
        <sz val="12"/>
        <rFont val="宋体"/>
        <charset val="134"/>
      </rPr>
      <t>专项上解支出</t>
    </r>
  </si>
  <si>
    <r>
      <rPr>
        <sz val="12"/>
        <rFont val="Times New Roman"/>
        <charset val="134"/>
      </rPr>
      <t xml:space="preserve">  11002 </t>
    </r>
    <r>
      <rPr>
        <sz val="12"/>
        <rFont val="宋体"/>
        <charset val="134"/>
      </rPr>
      <t>一般性转移支付收入</t>
    </r>
  </si>
  <si>
    <r>
      <rPr>
        <sz val="12"/>
        <rFont val="Times New Roman"/>
        <charset val="134"/>
      </rPr>
      <t xml:space="preserve">    1100201</t>
    </r>
    <r>
      <rPr>
        <sz val="12"/>
        <rFont val="宋体"/>
        <charset val="134"/>
      </rPr>
      <t>　体制补助收入　</t>
    </r>
  </si>
  <si>
    <r>
      <rPr>
        <sz val="12"/>
        <rFont val="Times New Roman"/>
        <charset val="134"/>
      </rPr>
      <t xml:space="preserve">    1100202</t>
    </r>
    <r>
      <rPr>
        <sz val="12"/>
        <rFont val="宋体"/>
        <charset val="134"/>
      </rPr>
      <t>　均衡性转移支付收入</t>
    </r>
  </si>
  <si>
    <r>
      <rPr>
        <sz val="12"/>
        <rFont val="Times New Roman"/>
        <charset val="134"/>
      </rPr>
      <t xml:space="preserve">    1100207 </t>
    </r>
    <r>
      <rPr>
        <sz val="12"/>
        <rFont val="宋体"/>
        <charset val="134"/>
      </rPr>
      <t>县级基本财力保障机制奖补资金收入</t>
    </r>
  </si>
  <si>
    <r>
      <rPr>
        <sz val="12"/>
        <rFont val="Times New Roman"/>
        <charset val="134"/>
      </rPr>
      <t xml:space="preserve">    1100208  </t>
    </r>
    <r>
      <rPr>
        <sz val="12"/>
        <rFont val="宋体"/>
        <charset val="134"/>
      </rPr>
      <t>结算补助收入</t>
    </r>
  </si>
  <si>
    <r>
      <rPr>
        <sz val="12"/>
        <rFont val="Times New Roman"/>
        <charset val="134"/>
      </rPr>
      <t xml:space="preserve">    1100214  </t>
    </r>
    <r>
      <rPr>
        <sz val="12"/>
        <rFont val="宋体"/>
        <charset val="134"/>
      </rPr>
      <t>企业事业单位划转补助收入</t>
    </r>
  </si>
  <si>
    <r>
      <rPr>
        <sz val="12"/>
        <rFont val="Times New Roman"/>
        <charset val="134"/>
      </rPr>
      <t xml:space="preserve">    1100225  </t>
    </r>
    <r>
      <rPr>
        <sz val="12"/>
        <rFont val="宋体"/>
        <charset val="134"/>
      </rPr>
      <t>产粮（油）大县奖励资金收入</t>
    </r>
  </si>
  <si>
    <r>
      <rPr>
        <sz val="12"/>
        <rFont val="Times New Roman"/>
        <charset val="134"/>
      </rPr>
      <t xml:space="preserve">    1100226  </t>
    </r>
    <r>
      <rPr>
        <sz val="12"/>
        <rFont val="宋体"/>
        <charset val="134"/>
      </rPr>
      <t>重点生态功能区转移支付收入</t>
    </r>
  </si>
  <si>
    <r>
      <rPr>
        <sz val="12"/>
        <rFont val="Times New Roman"/>
        <charset val="134"/>
      </rPr>
      <t xml:space="preserve">    1100227  </t>
    </r>
    <r>
      <rPr>
        <sz val="12"/>
        <rFont val="宋体"/>
        <charset val="134"/>
      </rPr>
      <t>固定数额补助收入</t>
    </r>
  </si>
  <si>
    <r>
      <rPr>
        <sz val="12"/>
        <rFont val="Times New Roman"/>
        <charset val="134"/>
      </rPr>
      <t xml:space="preserve">    1100229  </t>
    </r>
    <r>
      <rPr>
        <sz val="12"/>
        <rFont val="宋体"/>
        <charset val="134"/>
      </rPr>
      <t>民族地区转移支付收入</t>
    </r>
  </si>
  <si>
    <r>
      <rPr>
        <sz val="12"/>
        <rFont val="Times New Roman"/>
        <charset val="134"/>
      </rPr>
      <t xml:space="preserve">    1100230  </t>
    </r>
    <r>
      <rPr>
        <sz val="12"/>
        <rFont val="宋体"/>
        <charset val="134"/>
      </rPr>
      <t>边境地区转移支付收入</t>
    </r>
  </si>
  <si>
    <r>
      <rPr>
        <sz val="12"/>
        <rFont val="Times New Roman"/>
        <charset val="134"/>
      </rPr>
      <t xml:space="preserve">    1100231  </t>
    </r>
    <r>
      <rPr>
        <sz val="12"/>
        <rFont val="宋体"/>
        <charset val="134"/>
      </rPr>
      <t>巩固脱贫攻坚成果衔接乡村振兴转移支付收入</t>
    </r>
  </si>
  <si>
    <r>
      <rPr>
        <sz val="12"/>
        <rFont val="Times New Roman"/>
        <charset val="134"/>
      </rPr>
      <t xml:space="preserve">     1100241  </t>
    </r>
    <r>
      <rPr>
        <sz val="12"/>
        <rFont val="宋体"/>
        <charset val="134"/>
      </rPr>
      <t>一般公共服务共同财政事权转移支付收入</t>
    </r>
  </si>
  <si>
    <r>
      <rPr>
        <sz val="12"/>
        <rFont val="Times New Roman"/>
        <charset val="134"/>
      </rPr>
      <t xml:space="preserve">    1100244  </t>
    </r>
    <r>
      <rPr>
        <sz val="12"/>
        <rFont val="宋体"/>
        <charset val="134"/>
      </rPr>
      <t>公共安全共同财政事权转移支付收入</t>
    </r>
  </si>
  <si>
    <r>
      <rPr>
        <sz val="12"/>
        <rFont val="Times New Roman"/>
        <charset val="134"/>
      </rPr>
      <t xml:space="preserve">    1100245  </t>
    </r>
    <r>
      <rPr>
        <sz val="12"/>
        <rFont val="宋体"/>
        <charset val="134"/>
      </rPr>
      <t>教育共同财政事权转移支付收入</t>
    </r>
  </si>
  <si>
    <r>
      <rPr>
        <sz val="12"/>
        <rFont val="Times New Roman"/>
        <charset val="134"/>
      </rPr>
      <t xml:space="preserve">    1100247  </t>
    </r>
    <r>
      <rPr>
        <sz val="12"/>
        <rFont val="宋体"/>
        <charset val="134"/>
      </rPr>
      <t>文化旅游体育与传媒共同财政事权转移支付收入</t>
    </r>
  </si>
  <si>
    <r>
      <rPr>
        <sz val="12"/>
        <rFont val="Times New Roman"/>
        <charset val="134"/>
      </rPr>
      <t xml:space="preserve">    1100248  </t>
    </r>
    <r>
      <rPr>
        <sz val="12"/>
        <rFont val="宋体"/>
        <charset val="134"/>
      </rPr>
      <t>社会保障和就业共同财政事权转移支付收入</t>
    </r>
  </si>
  <si>
    <r>
      <rPr>
        <sz val="12"/>
        <rFont val="Times New Roman"/>
        <charset val="134"/>
      </rPr>
      <t xml:space="preserve">    1100249 </t>
    </r>
    <r>
      <rPr>
        <sz val="12"/>
        <rFont val="宋体"/>
        <charset val="134"/>
      </rPr>
      <t>医疗卫生共同财政事权转移支付收入</t>
    </r>
  </si>
  <si>
    <r>
      <rPr>
        <sz val="12"/>
        <rFont val="Times New Roman"/>
        <charset val="134"/>
      </rPr>
      <t xml:space="preserve">    1100250  </t>
    </r>
    <r>
      <rPr>
        <sz val="12"/>
        <rFont val="宋体"/>
        <charset val="134"/>
      </rPr>
      <t>节能环保共同财政事权转移支付收入</t>
    </r>
  </si>
  <si>
    <r>
      <rPr>
        <sz val="12"/>
        <rFont val="Times New Roman"/>
        <charset val="134"/>
      </rPr>
      <t xml:space="preserve">    1100252  </t>
    </r>
    <r>
      <rPr>
        <sz val="12"/>
        <rFont val="宋体"/>
        <charset val="134"/>
      </rPr>
      <t>农林水共同财政事权转移支付收入</t>
    </r>
  </si>
  <si>
    <r>
      <rPr>
        <sz val="12"/>
        <rFont val="Times New Roman"/>
        <charset val="134"/>
      </rPr>
      <t xml:space="preserve">    1100253  </t>
    </r>
    <r>
      <rPr>
        <sz val="12"/>
        <rFont val="宋体"/>
        <charset val="134"/>
      </rPr>
      <t>交通运输共同财政事权转移支付收入</t>
    </r>
  </si>
  <si>
    <r>
      <rPr>
        <sz val="12"/>
        <rFont val="Times New Roman"/>
        <charset val="134"/>
      </rPr>
      <t xml:space="preserve">    1100258  </t>
    </r>
    <r>
      <rPr>
        <sz val="12"/>
        <rFont val="宋体"/>
        <charset val="134"/>
      </rPr>
      <t>住房保障共同财政事权转移支付收入</t>
    </r>
  </si>
  <si>
    <r>
      <rPr>
        <sz val="12"/>
        <rFont val="Times New Roman"/>
        <charset val="134"/>
      </rPr>
      <t xml:space="preserve">    1100259 </t>
    </r>
    <r>
      <rPr>
        <sz val="12"/>
        <rFont val="宋体"/>
        <charset val="134"/>
      </rPr>
      <t>粮油物资储备共同财政事权转移支付支出</t>
    </r>
  </si>
  <si>
    <r>
      <rPr>
        <sz val="12"/>
        <rFont val="Times New Roman"/>
        <charset val="134"/>
      </rPr>
      <t xml:space="preserve">    1100260  </t>
    </r>
    <r>
      <rPr>
        <sz val="12"/>
        <rFont val="宋体"/>
        <charset val="134"/>
      </rPr>
      <t>灾害防治及应急管理共同财政事权转移支付收入</t>
    </r>
  </si>
  <si>
    <r>
      <rPr>
        <sz val="12"/>
        <rFont val="Times New Roman"/>
        <charset val="134"/>
      </rPr>
      <t xml:space="preserve">    1100269 </t>
    </r>
    <r>
      <rPr>
        <sz val="12"/>
        <rFont val="宋体"/>
        <charset val="134"/>
      </rPr>
      <t>其他共同财政事权转移支付收入</t>
    </r>
  </si>
  <si>
    <r>
      <rPr>
        <sz val="12"/>
        <rFont val="Times New Roman"/>
        <charset val="134"/>
      </rPr>
      <t xml:space="preserve">    1100296  </t>
    </r>
    <r>
      <rPr>
        <sz val="12"/>
        <rFont val="宋体"/>
        <charset val="134"/>
      </rPr>
      <t>增值税留抵退税转移支付收入</t>
    </r>
  </si>
  <si>
    <r>
      <rPr>
        <sz val="12"/>
        <rFont val="Times New Roman"/>
        <charset val="134"/>
      </rPr>
      <t xml:space="preserve">    1100297  </t>
    </r>
    <r>
      <rPr>
        <sz val="12"/>
        <rFont val="宋体"/>
        <charset val="134"/>
      </rPr>
      <t>其他退税减税降费转移支付收入</t>
    </r>
  </si>
  <si>
    <r>
      <rPr>
        <sz val="12"/>
        <rFont val="Times New Roman"/>
        <charset val="134"/>
      </rPr>
      <t xml:space="preserve">    1100298  </t>
    </r>
    <r>
      <rPr>
        <sz val="12"/>
        <rFont val="宋体"/>
        <charset val="134"/>
      </rPr>
      <t>补充县区财力转移支付收入</t>
    </r>
  </si>
  <si>
    <r>
      <rPr>
        <sz val="12"/>
        <rFont val="Times New Roman"/>
        <charset val="134"/>
      </rPr>
      <t xml:space="preserve">    1100299  </t>
    </r>
    <r>
      <rPr>
        <sz val="12"/>
        <rFont val="宋体"/>
        <charset val="134"/>
      </rPr>
      <t>其他一般性转移支付收入</t>
    </r>
  </si>
  <si>
    <r>
      <rPr>
        <sz val="12"/>
        <rFont val="Times New Roman"/>
        <charset val="134"/>
      </rPr>
      <t xml:space="preserve"> 11003 </t>
    </r>
    <r>
      <rPr>
        <sz val="12"/>
        <rFont val="宋体"/>
        <charset val="134"/>
      </rPr>
      <t>专项转移支付收入</t>
    </r>
  </si>
  <si>
    <r>
      <rPr>
        <sz val="12"/>
        <rFont val="Times New Roman"/>
        <charset val="134"/>
      </rPr>
      <t xml:space="preserve">    1100301 </t>
    </r>
    <r>
      <rPr>
        <sz val="12"/>
        <rFont val="宋体"/>
        <charset val="134"/>
      </rPr>
      <t>一般公共服务</t>
    </r>
  </si>
  <si>
    <r>
      <rPr>
        <sz val="12"/>
        <rFont val="Times New Roman"/>
        <charset val="134"/>
      </rPr>
      <t xml:space="preserve">    1100303 </t>
    </r>
    <r>
      <rPr>
        <sz val="12"/>
        <rFont val="宋体"/>
        <charset val="134"/>
      </rPr>
      <t>国防</t>
    </r>
  </si>
  <si>
    <r>
      <rPr>
        <sz val="12"/>
        <rFont val="Times New Roman"/>
        <charset val="134"/>
      </rPr>
      <t xml:space="preserve">    1100304 </t>
    </r>
    <r>
      <rPr>
        <sz val="12"/>
        <rFont val="宋体"/>
        <charset val="134"/>
      </rPr>
      <t>公共安全</t>
    </r>
  </si>
  <si>
    <r>
      <rPr>
        <sz val="12"/>
        <rFont val="Times New Roman"/>
        <charset val="134"/>
      </rPr>
      <t xml:space="preserve">    1100305 </t>
    </r>
    <r>
      <rPr>
        <sz val="12"/>
        <rFont val="宋体"/>
        <charset val="134"/>
      </rPr>
      <t>教育</t>
    </r>
  </si>
  <si>
    <r>
      <rPr>
        <sz val="12"/>
        <rFont val="Times New Roman"/>
        <charset val="134"/>
      </rPr>
      <t xml:space="preserve">    1100306 </t>
    </r>
    <r>
      <rPr>
        <sz val="12"/>
        <rFont val="宋体"/>
        <charset val="134"/>
      </rPr>
      <t>科学技术</t>
    </r>
  </si>
  <si>
    <r>
      <rPr>
        <sz val="12"/>
        <rFont val="Times New Roman"/>
        <charset val="134"/>
      </rPr>
      <t xml:space="preserve">    1100307 </t>
    </r>
    <r>
      <rPr>
        <sz val="12"/>
        <rFont val="宋体"/>
        <charset val="134"/>
      </rPr>
      <t>文化旅游体育与传媒</t>
    </r>
  </si>
  <si>
    <r>
      <rPr>
        <sz val="12"/>
        <rFont val="Times New Roman"/>
        <charset val="134"/>
      </rPr>
      <t xml:space="preserve">    1100308 </t>
    </r>
    <r>
      <rPr>
        <sz val="12"/>
        <rFont val="宋体"/>
        <charset val="134"/>
      </rPr>
      <t>社会保障和就业</t>
    </r>
  </si>
  <si>
    <r>
      <rPr>
        <sz val="12"/>
        <rFont val="Times New Roman"/>
        <charset val="134"/>
      </rPr>
      <t xml:space="preserve">    1100310 </t>
    </r>
    <r>
      <rPr>
        <sz val="12"/>
        <rFont val="宋体"/>
        <charset val="134"/>
      </rPr>
      <t>卫生健康</t>
    </r>
  </si>
  <si>
    <r>
      <rPr>
        <sz val="12"/>
        <rFont val="Times New Roman"/>
        <charset val="134"/>
      </rPr>
      <t xml:space="preserve">    1100311 </t>
    </r>
    <r>
      <rPr>
        <sz val="12"/>
        <rFont val="宋体"/>
        <charset val="134"/>
      </rPr>
      <t>节能环保</t>
    </r>
  </si>
  <si>
    <r>
      <rPr>
        <sz val="12"/>
        <rFont val="Times New Roman"/>
        <charset val="134"/>
      </rPr>
      <t xml:space="preserve">    1100312 </t>
    </r>
    <r>
      <rPr>
        <sz val="12"/>
        <rFont val="宋体"/>
        <charset val="134"/>
      </rPr>
      <t>城乡社区</t>
    </r>
  </si>
  <si>
    <r>
      <rPr>
        <sz val="12"/>
        <rFont val="Times New Roman"/>
        <charset val="134"/>
      </rPr>
      <t xml:space="preserve">    1100313 </t>
    </r>
    <r>
      <rPr>
        <sz val="12"/>
        <rFont val="宋体"/>
        <charset val="134"/>
      </rPr>
      <t>农林水</t>
    </r>
  </si>
  <si>
    <r>
      <rPr>
        <sz val="12"/>
        <rFont val="Times New Roman"/>
        <charset val="134"/>
      </rPr>
      <t xml:space="preserve">    1100314 </t>
    </r>
    <r>
      <rPr>
        <sz val="12"/>
        <rFont val="宋体"/>
        <charset val="134"/>
      </rPr>
      <t>交通运输</t>
    </r>
  </si>
  <si>
    <r>
      <rPr>
        <sz val="12"/>
        <rFont val="Times New Roman"/>
        <charset val="134"/>
      </rPr>
      <t xml:space="preserve">    1100315 </t>
    </r>
    <r>
      <rPr>
        <sz val="12"/>
        <rFont val="宋体"/>
        <charset val="134"/>
      </rPr>
      <t>资源勘探工业信息等</t>
    </r>
  </si>
  <si>
    <r>
      <rPr>
        <sz val="12"/>
        <rFont val="Times New Roman"/>
        <charset val="134"/>
      </rPr>
      <t xml:space="preserve">    1100316 </t>
    </r>
    <r>
      <rPr>
        <sz val="12"/>
        <rFont val="宋体"/>
        <charset val="134"/>
      </rPr>
      <t>商业服务业等</t>
    </r>
  </si>
  <si>
    <r>
      <rPr>
        <sz val="12"/>
        <rFont val="Times New Roman"/>
        <charset val="134"/>
      </rPr>
      <t xml:space="preserve">    1100320 </t>
    </r>
    <r>
      <rPr>
        <sz val="12"/>
        <rFont val="宋体"/>
        <charset val="134"/>
      </rPr>
      <t>自然资源海洋气象等</t>
    </r>
  </si>
  <si>
    <r>
      <rPr>
        <sz val="12"/>
        <rFont val="Times New Roman"/>
        <charset val="134"/>
      </rPr>
      <t xml:space="preserve">    1100321 </t>
    </r>
    <r>
      <rPr>
        <sz val="12"/>
        <rFont val="宋体"/>
        <charset val="134"/>
      </rPr>
      <t>住房保障</t>
    </r>
  </si>
  <si>
    <r>
      <rPr>
        <sz val="12"/>
        <rFont val="Times New Roman"/>
        <charset val="134"/>
      </rPr>
      <t xml:space="preserve">    1100322 </t>
    </r>
    <r>
      <rPr>
        <sz val="12"/>
        <rFont val="宋体"/>
        <charset val="134"/>
      </rPr>
      <t>粮油物资储备</t>
    </r>
  </si>
  <si>
    <r>
      <rPr>
        <sz val="12"/>
        <rFont val="Times New Roman"/>
        <charset val="134"/>
      </rPr>
      <t xml:space="preserve">    1100324 </t>
    </r>
    <r>
      <rPr>
        <sz val="12"/>
        <rFont val="宋体"/>
        <charset val="134"/>
      </rPr>
      <t>灾害防治及应急管理</t>
    </r>
  </si>
  <si>
    <r>
      <rPr>
        <sz val="12"/>
        <rFont val="Times New Roman"/>
        <charset val="134"/>
      </rPr>
      <t xml:space="preserve">    1100399 </t>
    </r>
    <r>
      <rPr>
        <sz val="12"/>
        <rFont val="宋体"/>
        <charset val="134"/>
      </rPr>
      <t>其他收入</t>
    </r>
  </si>
  <si>
    <r>
      <rPr>
        <sz val="12"/>
        <rFont val="Times New Roman"/>
        <charset val="134"/>
      </rPr>
      <t xml:space="preserve">  11006</t>
    </r>
    <r>
      <rPr>
        <sz val="12"/>
        <rFont val="宋体"/>
        <charset val="134"/>
      </rPr>
      <t>专项上解收入</t>
    </r>
  </si>
  <si>
    <r>
      <rPr>
        <sz val="12"/>
        <rFont val="Times New Roman"/>
        <charset val="134"/>
      </rPr>
      <t xml:space="preserve">  11008 </t>
    </r>
    <r>
      <rPr>
        <sz val="12"/>
        <rFont val="宋体"/>
        <charset val="134"/>
      </rPr>
      <t>上年结余收入</t>
    </r>
  </si>
  <si>
    <r>
      <rPr>
        <sz val="12"/>
        <rFont val="Times New Roman"/>
        <charset val="134"/>
      </rPr>
      <t xml:space="preserve">   23008 </t>
    </r>
    <r>
      <rPr>
        <sz val="12"/>
        <rFont val="宋体"/>
        <charset val="134"/>
      </rPr>
      <t>调出资金</t>
    </r>
  </si>
  <si>
    <r>
      <rPr>
        <sz val="12"/>
        <rFont val="Times New Roman"/>
        <charset val="134"/>
      </rPr>
      <t xml:space="preserve">  11009 </t>
    </r>
    <r>
      <rPr>
        <sz val="12"/>
        <rFont val="宋体"/>
        <charset val="134"/>
      </rPr>
      <t>调入资金</t>
    </r>
  </si>
  <si>
    <r>
      <rPr>
        <sz val="12"/>
        <rFont val="Times New Roman"/>
        <charset val="134"/>
      </rPr>
      <t xml:space="preserve">      110090102 </t>
    </r>
    <r>
      <rPr>
        <sz val="12"/>
        <rFont val="宋体"/>
        <charset val="134"/>
      </rPr>
      <t>从政府性基金调入一般公共预算</t>
    </r>
  </si>
  <si>
    <r>
      <rPr>
        <sz val="12"/>
        <rFont val="Times New Roman"/>
        <charset val="134"/>
      </rPr>
      <t xml:space="preserve">   23009 </t>
    </r>
    <r>
      <rPr>
        <sz val="12"/>
        <rFont val="宋体"/>
        <charset val="134"/>
      </rPr>
      <t>年终结余</t>
    </r>
  </si>
  <si>
    <r>
      <rPr>
        <sz val="12"/>
        <rFont val="Times New Roman"/>
        <charset val="134"/>
      </rPr>
      <t xml:space="preserve">      110090103 </t>
    </r>
    <r>
      <rPr>
        <sz val="12"/>
        <rFont val="宋体"/>
        <charset val="134"/>
      </rPr>
      <t>从国有资本经营预算调入一般公共预算</t>
    </r>
  </si>
  <si>
    <r>
      <rPr>
        <sz val="12"/>
        <rFont val="Times New Roman"/>
        <charset val="134"/>
      </rPr>
      <t xml:space="preserve">        2300901</t>
    </r>
    <r>
      <rPr>
        <sz val="12"/>
        <rFont val="宋体"/>
        <charset val="134"/>
      </rPr>
      <t>一般公共预算年终结余</t>
    </r>
  </si>
  <si>
    <r>
      <rPr>
        <sz val="12"/>
        <rFont val="Times New Roman"/>
        <charset val="134"/>
      </rPr>
      <t xml:space="preserve">      110090199</t>
    </r>
    <r>
      <rPr>
        <sz val="12"/>
        <rFont val="宋体"/>
        <charset val="134"/>
      </rPr>
      <t>从其他资金调入一般公共预算</t>
    </r>
  </si>
  <si>
    <r>
      <rPr>
        <sz val="12"/>
        <rFont val="Times New Roman"/>
        <charset val="134"/>
      </rPr>
      <t xml:space="preserve">   23011  </t>
    </r>
    <r>
      <rPr>
        <sz val="12"/>
        <rFont val="宋体"/>
        <charset val="134"/>
      </rPr>
      <t>债务转贷支出</t>
    </r>
  </si>
  <si>
    <r>
      <rPr>
        <sz val="12"/>
        <rFont val="Times New Roman"/>
        <charset val="134"/>
      </rPr>
      <t xml:space="preserve">  11011</t>
    </r>
    <r>
      <rPr>
        <sz val="12"/>
        <rFont val="宋体"/>
        <charset val="134"/>
      </rPr>
      <t>债务转贷收入</t>
    </r>
  </si>
  <si>
    <r>
      <rPr>
        <sz val="12"/>
        <rFont val="Times New Roman"/>
        <charset val="134"/>
      </rPr>
      <t xml:space="preserve">       2301101 </t>
    </r>
    <r>
      <rPr>
        <sz val="12"/>
        <rFont val="宋体"/>
        <charset val="134"/>
      </rPr>
      <t>地方政府一般债券转贷支出</t>
    </r>
  </si>
  <si>
    <r>
      <rPr>
        <sz val="12"/>
        <rFont val="Times New Roman"/>
        <charset val="134"/>
      </rPr>
      <t xml:space="preserve">      110110101 </t>
    </r>
    <r>
      <rPr>
        <sz val="12"/>
        <rFont val="宋体"/>
        <charset val="134"/>
      </rPr>
      <t>地方政府一般债券转贷收入</t>
    </r>
  </si>
  <si>
    <r>
      <rPr>
        <b/>
        <sz val="12"/>
        <rFont val="Times New Roman"/>
        <charset val="134"/>
      </rPr>
      <t xml:space="preserve"> 231    </t>
    </r>
    <r>
      <rPr>
        <b/>
        <sz val="12"/>
        <rFont val="宋体"/>
        <charset val="134"/>
      </rPr>
      <t>债务还本支出</t>
    </r>
  </si>
  <si>
    <r>
      <rPr>
        <sz val="12"/>
        <rFont val="Times New Roman"/>
        <charset val="134"/>
      </rPr>
      <t xml:space="preserve">  11015 </t>
    </r>
    <r>
      <rPr>
        <sz val="12"/>
        <rFont val="宋体"/>
        <charset val="134"/>
      </rPr>
      <t>动用预算稳定调节基金</t>
    </r>
  </si>
  <si>
    <r>
      <rPr>
        <sz val="12"/>
        <rFont val="Times New Roman"/>
        <charset val="134"/>
      </rPr>
      <t xml:space="preserve">   23103 </t>
    </r>
    <r>
      <rPr>
        <sz val="12"/>
        <rFont val="宋体"/>
        <charset val="134"/>
      </rPr>
      <t>地方政府一般债务还本支出</t>
    </r>
  </si>
  <si>
    <t>收入合计</t>
  </si>
  <si>
    <t>支出合计</t>
  </si>
  <si>
    <t>表五</t>
  </si>
  <si>
    <r>
      <rPr>
        <sz val="20"/>
        <rFont val="Times New Roman"/>
        <charset val="134"/>
      </rPr>
      <t>2025</t>
    </r>
    <r>
      <rPr>
        <sz val="20"/>
        <rFont val="华文中宋"/>
        <charset val="134"/>
      </rPr>
      <t>年度盈江县政府性基金预算收支安排调整表</t>
    </r>
  </si>
  <si>
    <r>
      <rPr>
        <b/>
        <sz val="11"/>
        <rFont val="宋体"/>
        <charset val="134"/>
      </rPr>
      <t>收</t>
    </r>
    <r>
      <rPr>
        <b/>
        <sz val="11"/>
        <rFont val="Times New Roman"/>
        <charset val="134"/>
      </rPr>
      <t xml:space="preserve">      </t>
    </r>
    <r>
      <rPr>
        <b/>
        <sz val="11"/>
        <rFont val="宋体"/>
        <charset val="134"/>
      </rPr>
      <t>入</t>
    </r>
  </si>
  <si>
    <r>
      <rPr>
        <b/>
        <sz val="11"/>
        <rFont val="宋体"/>
        <charset val="134"/>
      </rPr>
      <t>调整数较年初调整数</t>
    </r>
    <r>
      <rPr>
        <b/>
        <sz val="11"/>
        <rFont val="Times New Roman"/>
        <charset val="134"/>
      </rPr>
      <t>±</t>
    </r>
  </si>
  <si>
    <r>
      <rPr>
        <b/>
        <sz val="11"/>
        <rFont val="宋体"/>
        <charset val="134"/>
      </rPr>
      <t>支</t>
    </r>
    <r>
      <rPr>
        <b/>
        <sz val="11"/>
        <rFont val="Times New Roman"/>
        <charset val="134"/>
      </rPr>
      <t xml:space="preserve">      </t>
    </r>
    <r>
      <rPr>
        <b/>
        <sz val="11"/>
        <rFont val="宋体"/>
        <charset val="134"/>
      </rPr>
      <t>出</t>
    </r>
  </si>
  <si>
    <r>
      <rPr>
        <b/>
        <sz val="11"/>
        <rFont val="宋体"/>
        <charset val="134"/>
      </rPr>
      <t>备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注</t>
    </r>
  </si>
  <si>
    <r>
      <rPr>
        <b/>
        <sz val="11"/>
        <rFont val="Times New Roman"/>
        <charset val="134"/>
      </rPr>
      <t>10301</t>
    </r>
    <r>
      <rPr>
        <b/>
        <sz val="11"/>
        <rFont val="宋体"/>
        <charset val="134"/>
      </rPr>
      <t>政府性基金收入</t>
    </r>
  </si>
  <si>
    <r>
      <rPr>
        <sz val="11"/>
        <rFont val="Times New Roman"/>
        <charset val="134"/>
      </rPr>
      <t xml:space="preserve">206  </t>
    </r>
    <r>
      <rPr>
        <sz val="11"/>
        <rFont val="宋体"/>
        <charset val="134"/>
      </rPr>
      <t>科学技术支出</t>
    </r>
  </si>
  <si>
    <r>
      <rPr>
        <sz val="11"/>
        <rFont val="Times New Roman"/>
        <charset val="134"/>
      </rPr>
      <t xml:space="preserve">1030146 </t>
    </r>
    <r>
      <rPr>
        <sz val="11"/>
        <rFont val="宋体"/>
        <charset val="134"/>
      </rPr>
      <t>国有土地收益基金收入</t>
    </r>
  </si>
  <si>
    <r>
      <rPr>
        <sz val="11"/>
        <rFont val="Times New Roman"/>
        <charset val="134"/>
      </rPr>
      <t xml:space="preserve">207  </t>
    </r>
    <r>
      <rPr>
        <sz val="11"/>
        <rFont val="宋体"/>
        <charset val="134"/>
      </rPr>
      <t>文化旅游体育与传媒支出</t>
    </r>
  </si>
  <si>
    <r>
      <rPr>
        <sz val="11"/>
        <rFont val="Times New Roman"/>
        <charset val="134"/>
      </rPr>
      <t xml:space="preserve">1030147 </t>
    </r>
    <r>
      <rPr>
        <sz val="11"/>
        <rFont val="宋体"/>
        <charset val="134"/>
      </rPr>
      <t>农业土地开发资金收入</t>
    </r>
  </si>
  <si>
    <r>
      <rPr>
        <sz val="11"/>
        <rFont val="Times New Roman"/>
        <charset val="134"/>
      </rPr>
      <t xml:space="preserve">208  </t>
    </r>
    <r>
      <rPr>
        <sz val="11"/>
        <rFont val="宋体"/>
        <charset val="134"/>
      </rPr>
      <t>社会保障和就业支出</t>
    </r>
  </si>
  <si>
    <r>
      <rPr>
        <sz val="11"/>
        <rFont val="Times New Roman"/>
        <charset val="134"/>
      </rPr>
      <t xml:space="preserve">1030148 </t>
    </r>
    <r>
      <rPr>
        <sz val="11"/>
        <rFont val="宋体"/>
        <charset val="134"/>
      </rPr>
      <t>国有土地使用权出让收入</t>
    </r>
  </si>
  <si>
    <r>
      <rPr>
        <sz val="11"/>
        <rFont val="Times New Roman"/>
        <charset val="134"/>
      </rPr>
      <t xml:space="preserve">211  </t>
    </r>
    <r>
      <rPr>
        <sz val="11"/>
        <rFont val="宋体"/>
        <charset val="134"/>
      </rPr>
      <t>节能环保支出</t>
    </r>
  </si>
  <si>
    <r>
      <rPr>
        <sz val="11"/>
        <rFont val="Times New Roman"/>
        <charset val="134"/>
      </rPr>
      <t xml:space="preserve">1030155 </t>
    </r>
    <r>
      <rPr>
        <sz val="11"/>
        <rFont val="宋体"/>
        <charset val="134"/>
      </rPr>
      <t>彩票公益金收入</t>
    </r>
  </si>
  <si>
    <r>
      <rPr>
        <sz val="11"/>
        <rFont val="Times New Roman"/>
        <charset val="134"/>
      </rPr>
      <t xml:space="preserve">212  </t>
    </r>
    <r>
      <rPr>
        <sz val="11"/>
        <rFont val="宋体"/>
        <charset val="134"/>
      </rPr>
      <t>城乡社区支出</t>
    </r>
  </si>
  <si>
    <r>
      <rPr>
        <sz val="11"/>
        <rFont val="Times New Roman"/>
        <charset val="134"/>
      </rPr>
      <t xml:space="preserve">1030156 </t>
    </r>
    <r>
      <rPr>
        <sz val="11"/>
        <rFont val="宋体"/>
        <charset val="134"/>
      </rPr>
      <t>城市基础设施配套费收入</t>
    </r>
  </si>
  <si>
    <r>
      <rPr>
        <sz val="11"/>
        <rFont val="Times New Roman"/>
        <charset val="134"/>
      </rPr>
      <t xml:space="preserve">213  </t>
    </r>
    <r>
      <rPr>
        <sz val="11"/>
        <rFont val="宋体"/>
        <charset val="134"/>
      </rPr>
      <t>农林水支出</t>
    </r>
  </si>
  <si>
    <r>
      <rPr>
        <sz val="11"/>
        <rFont val="Times New Roman"/>
        <charset val="134"/>
      </rPr>
      <t xml:space="preserve">1030157 </t>
    </r>
    <r>
      <rPr>
        <sz val="11"/>
        <rFont val="宋体"/>
        <charset val="134"/>
      </rPr>
      <t>小型水库移民扶助基金收入</t>
    </r>
  </si>
  <si>
    <r>
      <rPr>
        <sz val="11"/>
        <rFont val="Times New Roman"/>
        <charset val="134"/>
      </rPr>
      <t xml:space="preserve">214  </t>
    </r>
    <r>
      <rPr>
        <sz val="11"/>
        <rFont val="宋体"/>
        <charset val="134"/>
      </rPr>
      <t>交通运输支出</t>
    </r>
  </si>
  <si>
    <r>
      <rPr>
        <sz val="11"/>
        <rFont val="Times New Roman"/>
        <charset val="134"/>
      </rPr>
      <t xml:space="preserve">1030178 </t>
    </r>
    <r>
      <rPr>
        <sz val="11"/>
        <rFont val="宋体"/>
        <charset val="134"/>
      </rPr>
      <t>污水处理费收入</t>
    </r>
  </si>
  <si>
    <r>
      <rPr>
        <sz val="11"/>
        <rFont val="Times New Roman"/>
        <charset val="134"/>
      </rPr>
      <t xml:space="preserve">215  </t>
    </r>
    <r>
      <rPr>
        <sz val="11"/>
        <rFont val="宋体"/>
        <charset val="134"/>
      </rPr>
      <t>资源勘探信息等支出</t>
    </r>
  </si>
  <si>
    <r>
      <rPr>
        <sz val="11"/>
        <rFont val="Times New Roman"/>
        <charset val="134"/>
      </rPr>
      <t xml:space="preserve">1030180 </t>
    </r>
    <r>
      <rPr>
        <sz val="11"/>
        <rFont val="宋体"/>
        <charset val="134"/>
      </rPr>
      <t>彩票发行机构和彩票销售机构的业务费用</t>
    </r>
  </si>
  <si>
    <r>
      <rPr>
        <sz val="11"/>
        <rFont val="Times New Roman"/>
        <charset val="134"/>
      </rPr>
      <t xml:space="preserve">216  </t>
    </r>
    <r>
      <rPr>
        <sz val="11"/>
        <rFont val="宋体"/>
        <charset val="134"/>
      </rPr>
      <t>商业服务业等支出</t>
    </r>
  </si>
  <si>
    <r>
      <rPr>
        <sz val="11"/>
        <rFont val="Times New Roman"/>
        <charset val="134"/>
      </rPr>
      <t xml:space="preserve">1030199 </t>
    </r>
    <r>
      <rPr>
        <sz val="11"/>
        <rFont val="宋体"/>
        <charset val="134"/>
      </rPr>
      <t>其他政府性基金收入</t>
    </r>
  </si>
  <si>
    <r>
      <rPr>
        <sz val="11"/>
        <rFont val="Times New Roman"/>
        <charset val="134"/>
      </rPr>
      <t xml:space="preserve">217  </t>
    </r>
    <r>
      <rPr>
        <sz val="11"/>
        <rFont val="宋体"/>
        <charset val="134"/>
      </rPr>
      <t>金融支出</t>
    </r>
  </si>
  <si>
    <r>
      <rPr>
        <b/>
        <sz val="11"/>
        <rFont val="Times New Roman"/>
        <charset val="134"/>
      </rPr>
      <t xml:space="preserve">10310 </t>
    </r>
    <r>
      <rPr>
        <b/>
        <sz val="11"/>
        <rFont val="宋体"/>
        <charset val="134"/>
      </rPr>
      <t>专项债务对应项目专项收入</t>
    </r>
  </si>
  <si>
    <r>
      <rPr>
        <sz val="11"/>
        <rFont val="Times New Roman"/>
        <charset val="134"/>
      </rPr>
      <t xml:space="preserve">229  </t>
    </r>
    <r>
      <rPr>
        <sz val="11"/>
        <rFont val="宋体"/>
        <charset val="134"/>
      </rPr>
      <t>其他支出</t>
    </r>
  </si>
  <si>
    <r>
      <rPr>
        <sz val="11"/>
        <rFont val="Times New Roman"/>
        <charset val="134"/>
      </rPr>
      <t xml:space="preserve">1031006 </t>
    </r>
    <r>
      <rPr>
        <sz val="11"/>
        <rFont val="宋体"/>
        <charset val="134"/>
      </rPr>
      <t>国有土地使用权出让金专项债务对应项目专项收入</t>
    </r>
  </si>
  <si>
    <r>
      <rPr>
        <sz val="11"/>
        <rFont val="Times New Roman"/>
        <charset val="134"/>
      </rPr>
      <t>1031099</t>
    </r>
    <r>
      <rPr>
        <sz val="11"/>
        <rFont val="宋体"/>
        <charset val="134"/>
      </rPr>
      <t>其他政府性基金专项债务对应项目专项收入</t>
    </r>
  </si>
  <si>
    <r>
      <rPr>
        <sz val="11"/>
        <rFont val="Times New Roman"/>
        <charset val="134"/>
      </rPr>
      <t xml:space="preserve">232  </t>
    </r>
    <r>
      <rPr>
        <sz val="11"/>
        <rFont val="宋体"/>
        <charset val="134"/>
      </rPr>
      <t>债务付息支出</t>
    </r>
  </si>
  <si>
    <r>
      <rPr>
        <sz val="11"/>
        <rFont val="Times New Roman"/>
        <charset val="134"/>
      </rPr>
      <t xml:space="preserve">233  </t>
    </r>
    <r>
      <rPr>
        <sz val="11"/>
        <rFont val="宋体"/>
        <charset val="134"/>
      </rPr>
      <t>债务发行费用支出</t>
    </r>
  </si>
  <si>
    <r>
      <rPr>
        <sz val="11"/>
        <rFont val="Times New Roman"/>
        <charset val="134"/>
      </rPr>
      <t xml:space="preserve">234  </t>
    </r>
    <r>
      <rPr>
        <sz val="11"/>
        <rFont val="宋体"/>
        <charset val="134"/>
      </rPr>
      <t>抗疫特别国债</t>
    </r>
  </si>
  <si>
    <r>
      <rPr>
        <b/>
        <sz val="11"/>
        <rFont val="Times New Roman"/>
        <charset val="134"/>
      </rPr>
      <t xml:space="preserve">110 </t>
    </r>
    <r>
      <rPr>
        <b/>
        <sz val="11"/>
        <rFont val="宋体"/>
        <charset val="134"/>
      </rPr>
      <t>转移性收入</t>
    </r>
  </si>
  <si>
    <r>
      <rPr>
        <b/>
        <sz val="11"/>
        <rFont val="Times New Roman"/>
        <charset val="134"/>
      </rPr>
      <t xml:space="preserve">230 </t>
    </r>
    <r>
      <rPr>
        <b/>
        <sz val="11"/>
        <rFont val="宋体"/>
        <charset val="134"/>
      </rPr>
      <t>转移性支出</t>
    </r>
  </si>
  <si>
    <r>
      <rPr>
        <sz val="11"/>
        <rFont val="Times New Roman"/>
        <charset val="134"/>
      </rPr>
      <t xml:space="preserve">11004 </t>
    </r>
    <r>
      <rPr>
        <sz val="11"/>
        <rFont val="宋体"/>
        <charset val="134"/>
      </rPr>
      <t>政府性基金转移收入</t>
    </r>
  </si>
  <si>
    <r>
      <rPr>
        <sz val="11"/>
        <rFont val="Times New Roman"/>
        <charset val="134"/>
      </rPr>
      <t xml:space="preserve">  23004 </t>
    </r>
    <r>
      <rPr>
        <sz val="11"/>
        <rFont val="宋体"/>
        <charset val="134"/>
      </rPr>
      <t>政府性基金上解支出</t>
    </r>
  </si>
  <si>
    <r>
      <rPr>
        <sz val="11"/>
        <rFont val="Times New Roman"/>
        <charset val="134"/>
      </rPr>
      <t xml:space="preserve">             </t>
    </r>
    <r>
      <rPr>
        <sz val="11"/>
        <rFont val="宋体"/>
        <charset val="134"/>
      </rPr>
      <t>其他收入</t>
    </r>
  </si>
  <si>
    <r>
      <rPr>
        <sz val="11"/>
        <rFont val="Times New Roman"/>
        <charset val="134"/>
      </rPr>
      <t xml:space="preserve">  23006</t>
    </r>
    <r>
      <rPr>
        <sz val="11"/>
        <rFont val="宋体"/>
        <charset val="134"/>
      </rPr>
      <t>上解支出</t>
    </r>
  </si>
  <si>
    <r>
      <rPr>
        <sz val="11"/>
        <rFont val="Times New Roman"/>
        <charset val="134"/>
      </rPr>
      <t xml:space="preserve">11008 </t>
    </r>
    <r>
      <rPr>
        <sz val="11"/>
        <rFont val="宋体"/>
        <charset val="134"/>
      </rPr>
      <t>上年结余收入</t>
    </r>
  </si>
  <si>
    <r>
      <rPr>
        <sz val="11"/>
        <rFont val="Times New Roman"/>
        <charset val="134"/>
      </rPr>
      <t xml:space="preserve">  23008 </t>
    </r>
    <r>
      <rPr>
        <sz val="11"/>
        <rFont val="宋体"/>
        <charset val="134"/>
      </rPr>
      <t>调出资金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</si>
  <si>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其中：上年结转</t>
    </r>
  </si>
  <si>
    <r>
      <rPr>
        <sz val="11"/>
        <rFont val="Times New Roman"/>
        <charset val="134"/>
      </rPr>
      <t xml:space="preserve">11009 </t>
    </r>
    <r>
      <rPr>
        <sz val="11"/>
        <rFont val="宋体"/>
        <charset val="134"/>
      </rPr>
      <t>调入资金</t>
    </r>
  </si>
  <si>
    <r>
      <rPr>
        <sz val="11"/>
        <rFont val="Times New Roman"/>
        <charset val="134"/>
      </rPr>
      <t xml:space="preserve">  23009 </t>
    </r>
    <r>
      <rPr>
        <sz val="11"/>
        <rFont val="宋体"/>
        <charset val="134"/>
      </rPr>
      <t>年终结余</t>
    </r>
  </si>
  <si>
    <r>
      <rPr>
        <sz val="11"/>
        <rFont val="Times New Roman"/>
        <charset val="134"/>
      </rPr>
      <t xml:space="preserve">11011 </t>
    </r>
    <r>
      <rPr>
        <sz val="11"/>
        <rFont val="宋体"/>
        <charset val="134"/>
      </rPr>
      <t>债务转贷收入</t>
    </r>
  </si>
  <si>
    <r>
      <rPr>
        <b/>
        <sz val="11"/>
        <rFont val="Times New Roman"/>
        <charset val="134"/>
      </rPr>
      <t xml:space="preserve">231   </t>
    </r>
    <r>
      <rPr>
        <b/>
        <sz val="11"/>
        <rFont val="宋体"/>
        <charset val="134"/>
      </rPr>
      <t>债务还本支出</t>
    </r>
  </si>
  <si>
    <t>表七</t>
  </si>
  <si>
    <r>
      <rPr>
        <sz val="20"/>
        <rFont val="Times New Roman"/>
        <charset val="134"/>
      </rPr>
      <t>2025</t>
    </r>
    <r>
      <rPr>
        <sz val="20"/>
        <rFont val="华文中宋"/>
        <charset val="134"/>
      </rPr>
      <t>年度盈江县国有资本经营预算收支安排调整表</t>
    </r>
  </si>
  <si>
    <r>
      <rPr>
        <b/>
        <sz val="12"/>
        <rFont val="宋体"/>
        <charset val="134"/>
      </rPr>
      <t>收</t>
    </r>
    <r>
      <rPr>
        <b/>
        <sz val="12"/>
        <rFont val="Times New Roman"/>
        <charset val="134"/>
      </rPr>
      <t xml:space="preserve">      </t>
    </r>
    <r>
      <rPr>
        <b/>
        <sz val="12"/>
        <rFont val="宋体"/>
        <charset val="134"/>
      </rPr>
      <t>入</t>
    </r>
  </si>
  <si>
    <t>本次调整预算数</t>
  </si>
  <si>
    <r>
      <rPr>
        <b/>
        <sz val="11"/>
        <rFont val="宋体"/>
        <charset val="134"/>
      </rPr>
      <t>较年初预算数</t>
    </r>
    <r>
      <rPr>
        <b/>
        <sz val="11"/>
        <rFont val="Times New Roman"/>
        <charset val="134"/>
      </rPr>
      <t>±</t>
    </r>
  </si>
  <si>
    <r>
      <rPr>
        <b/>
        <sz val="12"/>
        <rFont val="宋体"/>
        <charset val="134"/>
      </rPr>
      <t>支</t>
    </r>
    <r>
      <rPr>
        <b/>
        <sz val="12"/>
        <rFont val="Times New Roman"/>
        <charset val="134"/>
      </rPr>
      <t xml:space="preserve">      </t>
    </r>
    <r>
      <rPr>
        <b/>
        <sz val="12"/>
        <rFont val="宋体"/>
        <charset val="134"/>
      </rPr>
      <t>出</t>
    </r>
  </si>
  <si>
    <r>
      <rPr>
        <sz val="11"/>
        <rFont val="Times New Roman"/>
        <charset val="134"/>
      </rPr>
      <t>10306</t>
    </r>
    <r>
      <rPr>
        <sz val="11"/>
        <rFont val="宋体"/>
        <charset val="134"/>
      </rPr>
      <t>国有资本经营预算收入</t>
    </r>
  </si>
  <si>
    <r>
      <rPr>
        <sz val="11"/>
        <rFont val="Times New Roman"/>
        <charset val="134"/>
      </rPr>
      <t>22301</t>
    </r>
    <r>
      <rPr>
        <sz val="11"/>
        <rFont val="宋体"/>
        <charset val="134"/>
      </rPr>
      <t>　解决历史遗留问题及改革成本支出</t>
    </r>
  </si>
  <si>
    <r>
      <rPr>
        <sz val="11"/>
        <rFont val="Times New Roman"/>
        <charset val="134"/>
      </rPr>
      <t xml:space="preserve">1030601 </t>
    </r>
    <r>
      <rPr>
        <sz val="11"/>
        <rFont val="宋体"/>
        <charset val="134"/>
      </rPr>
      <t>利润收入</t>
    </r>
  </si>
  <si>
    <r>
      <rPr>
        <sz val="11"/>
        <rFont val="Times New Roman"/>
        <charset val="134"/>
      </rPr>
      <t xml:space="preserve">2230105  </t>
    </r>
    <r>
      <rPr>
        <sz val="11"/>
        <rFont val="宋体"/>
        <charset val="134"/>
      </rPr>
      <t>国有企业退休人员社会化管理补助支出</t>
    </r>
  </si>
  <si>
    <r>
      <rPr>
        <sz val="11"/>
        <rFont val="Times New Roman"/>
        <charset val="134"/>
      </rPr>
      <t xml:space="preserve">103060198 </t>
    </r>
    <r>
      <rPr>
        <sz val="11"/>
        <rFont val="宋体"/>
        <charset val="134"/>
      </rPr>
      <t>其他国有资本经营预算企业利润收入</t>
    </r>
  </si>
  <si>
    <r>
      <rPr>
        <sz val="11"/>
        <rFont val="Times New Roman"/>
        <charset val="134"/>
      </rPr>
      <t>22302</t>
    </r>
    <r>
      <rPr>
        <sz val="11"/>
        <rFont val="宋体"/>
        <charset val="134"/>
      </rPr>
      <t>　国有企业资本金注入</t>
    </r>
  </si>
  <si>
    <r>
      <rPr>
        <sz val="11"/>
        <rFont val="Times New Roman"/>
        <charset val="134"/>
      </rPr>
      <t xml:space="preserve">1030602 </t>
    </r>
    <r>
      <rPr>
        <sz val="11"/>
        <rFont val="宋体"/>
        <charset val="134"/>
      </rPr>
      <t>股利、股息收入</t>
    </r>
  </si>
  <si>
    <r>
      <rPr>
        <sz val="11"/>
        <rFont val="Times New Roman"/>
        <charset val="134"/>
      </rPr>
      <t>22303</t>
    </r>
    <r>
      <rPr>
        <sz val="11"/>
        <rFont val="宋体"/>
        <charset val="134"/>
      </rPr>
      <t>　国有企业公益性补贴</t>
    </r>
  </si>
  <si>
    <r>
      <rPr>
        <sz val="11"/>
        <rFont val="Times New Roman"/>
        <charset val="134"/>
      </rPr>
      <t xml:space="preserve">1030603 </t>
    </r>
    <r>
      <rPr>
        <sz val="11"/>
        <rFont val="宋体"/>
        <charset val="134"/>
      </rPr>
      <t>产权转让收入</t>
    </r>
  </si>
  <si>
    <r>
      <rPr>
        <sz val="11"/>
        <rFont val="Times New Roman"/>
        <charset val="134"/>
      </rPr>
      <t>22399</t>
    </r>
    <r>
      <rPr>
        <sz val="11"/>
        <rFont val="宋体"/>
        <charset val="134"/>
      </rPr>
      <t>　其他国有资本经营预算支出</t>
    </r>
  </si>
  <si>
    <r>
      <rPr>
        <sz val="11"/>
        <rFont val="Times New Roman"/>
        <charset val="134"/>
      </rPr>
      <t xml:space="preserve">1030604 </t>
    </r>
    <r>
      <rPr>
        <sz val="11"/>
        <rFont val="宋体"/>
        <charset val="134"/>
      </rPr>
      <t>清算收入</t>
    </r>
  </si>
  <si>
    <r>
      <rPr>
        <sz val="11"/>
        <rFont val="Times New Roman"/>
        <charset val="134"/>
      </rPr>
      <t xml:space="preserve">1030698 </t>
    </r>
    <r>
      <rPr>
        <sz val="11"/>
        <rFont val="宋体"/>
        <charset val="134"/>
      </rPr>
      <t>其他国有资本经营预算收入</t>
    </r>
  </si>
  <si>
    <t>国有资本经营收入</t>
  </si>
  <si>
    <t>国有资本经营支出</t>
  </si>
  <si>
    <r>
      <rPr>
        <sz val="11"/>
        <rFont val="Times New Roman"/>
        <charset val="134"/>
      </rPr>
      <t>110</t>
    </r>
    <r>
      <rPr>
        <sz val="11"/>
        <rFont val="宋体"/>
        <charset val="134"/>
      </rPr>
      <t>　转移支付收入</t>
    </r>
  </si>
  <si>
    <r>
      <rPr>
        <sz val="11"/>
        <rFont val="Times New Roman"/>
        <charset val="134"/>
      </rPr>
      <t>230</t>
    </r>
    <r>
      <rPr>
        <sz val="11"/>
        <rFont val="宋体"/>
        <charset val="134"/>
      </rPr>
      <t>　转移性支出</t>
    </r>
  </si>
  <si>
    <r>
      <rPr>
        <sz val="11"/>
        <rFont val="Times New Roman"/>
        <charset val="134"/>
      </rPr>
      <t xml:space="preserve">  11005</t>
    </r>
    <r>
      <rPr>
        <sz val="11"/>
        <rFont val="宋体"/>
        <charset val="134"/>
      </rPr>
      <t>　国有资本经营预算转移支付收入</t>
    </r>
  </si>
  <si>
    <r>
      <rPr>
        <sz val="11"/>
        <rFont val="Times New Roman"/>
        <charset val="134"/>
      </rPr>
      <t xml:space="preserve">  23005</t>
    </r>
    <r>
      <rPr>
        <sz val="11"/>
        <rFont val="宋体"/>
        <charset val="134"/>
      </rPr>
      <t>　国有资本经营预算转移支付</t>
    </r>
  </si>
  <si>
    <r>
      <rPr>
        <sz val="11"/>
        <rFont val="Times New Roman"/>
        <charset val="134"/>
      </rPr>
      <t xml:space="preserve">  11008 </t>
    </r>
    <r>
      <rPr>
        <sz val="11"/>
        <rFont val="宋体"/>
        <charset val="134"/>
      </rPr>
      <t>上年结余收入</t>
    </r>
  </si>
  <si>
    <r>
      <rPr>
        <sz val="11"/>
        <rFont val="Times New Roman"/>
        <charset val="134"/>
      </rPr>
      <t xml:space="preserve">  23008</t>
    </r>
    <r>
      <rPr>
        <sz val="11"/>
        <rFont val="宋体"/>
        <charset val="134"/>
      </rPr>
      <t>　调出资金</t>
    </r>
  </si>
  <si>
    <r>
      <rPr>
        <sz val="11"/>
        <rFont val="Times New Roman"/>
        <charset val="134"/>
      </rPr>
      <t xml:space="preserve">    2300803</t>
    </r>
    <r>
      <rPr>
        <sz val="11"/>
        <rFont val="宋体"/>
        <charset val="134"/>
      </rPr>
      <t>　国有资本经营预算调出资金</t>
    </r>
  </si>
  <si>
    <r>
      <rPr>
        <b/>
        <sz val="12"/>
        <rFont val="宋体"/>
        <charset val="134"/>
      </rPr>
      <t>收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入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合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计</t>
    </r>
  </si>
  <si>
    <r>
      <rPr>
        <b/>
        <sz val="12"/>
        <rFont val="宋体"/>
        <charset val="134"/>
      </rPr>
      <t>支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出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合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计</t>
    </r>
  </si>
  <si>
    <t>表八</t>
  </si>
  <si>
    <r>
      <rPr>
        <sz val="20"/>
        <rFont val="Times New Roman"/>
        <charset val="134"/>
      </rPr>
      <t>2025</t>
    </r>
    <r>
      <rPr>
        <sz val="20"/>
        <rFont val="华文中宋"/>
        <charset val="134"/>
      </rPr>
      <t>年度盈江县社会保险基金预算收支安排调整表</t>
    </r>
  </si>
  <si>
    <r>
      <rPr>
        <sz val="11"/>
        <rFont val="Times New Roman"/>
        <charset val="134"/>
      </rPr>
      <t xml:space="preserve">10201 </t>
    </r>
    <r>
      <rPr>
        <sz val="11"/>
        <rFont val="宋体"/>
        <charset val="134"/>
      </rPr>
      <t>企业职工基本养老保险基金收入</t>
    </r>
  </si>
  <si>
    <r>
      <rPr>
        <sz val="11"/>
        <rFont val="Times New Roman"/>
        <charset val="134"/>
      </rPr>
      <t xml:space="preserve">20901 </t>
    </r>
    <r>
      <rPr>
        <sz val="11"/>
        <rFont val="宋体"/>
        <charset val="134"/>
      </rPr>
      <t>企业职工基本养老保险基金支出</t>
    </r>
  </si>
  <si>
    <r>
      <rPr>
        <sz val="11"/>
        <rFont val="Times New Roman"/>
        <charset val="134"/>
      </rPr>
      <t xml:space="preserve">10202 </t>
    </r>
    <r>
      <rPr>
        <sz val="11"/>
        <rFont val="宋体"/>
        <charset val="134"/>
      </rPr>
      <t>失业保险基金收入</t>
    </r>
  </si>
  <si>
    <r>
      <rPr>
        <sz val="11"/>
        <rFont val="Times New Roman"/>
        <charset val="134"/>
      </rPr>
      <t xml:space="preserve">20902 </t>
    </r>
    <r>
      <rPr>
        <sz val="11"/>
        <rFont val="宋体"/>
        <charset val="134"/>
      </rPr>
      <t>失业保险基金支出</t>
    </r>
  </si>
  <si>
    <r>
      <rPr>
        <sz val="11"/>
        <rFont val="Times New Roman"/>
        <charset val="134"/>
      </rPr>
      <t xml:space="preserve">10203 </t>
    </r>
    <r>
      <rPr>
        <sz val="11"/>
        <rFont val="宋体"/>
        <charset val="134"/>
      </rPr>
      <t>职工基本医疗保险基金收入</t>
    </r>
  </si>
  <si>
    <r>
      <rPr>
        <sz val="11"/>
        <rFont val="Times New Roman"/>
        <charset val="134"/>
      </rPr>
      <t xml:space="preserve">20903 </t>
    </r>
    <r>
      <rPr>
        <sz val="11"/>
        <rFont val="宋体"/>
        <charset val="134"/>
      </rPr>
      <t>职工基本医疗保险基金支出</t>
    </r>
  </si>
  <si>
    <r>
      <rPr>
        <sz val="11"/>
        <rFont val="Times New Roman"/>
        <charset val="134"/>
      </rPr>
      <t xml:space="preserve">10204 </t>
    </r>
    <r>
      <rPr>
        <sz val="11"/>
        <rFont val="宋体"/>
        <charset val="134"/>
      </rPr>
      <t>工伤保险基金收入</t>
    </r>
  </si>
  <si>
    <r>
      <rPr>
        <sz val="11"/>
        <rFont val="Times New Roman"/>
        <charset val="134"/>
      </rPr>
      <t xml:space="preserve">20904 </t>
    </r>
    <r>
      <rPr>
        <sz val="11"/>
        <rFont val="宋体"/>
        <charset val="134"/>
      </rPr>
      <t>工伤保险基金支出</t>
    </r>
  </si>
  <si>
    <r>
      <rPr>
        <sz val="11"/>
        <rFont val="Times New Roman"/>
        <charset val="134"/>
      </rPr>
      <t xml:space="preserve">10205 </t>
    </r>
    <r>
      <rPr>
        <sz val="11"/>
        <rFont val="宋体"/>
        <charset val="134"/>
      </rPr>
      <t>生育保险基金收入</t>
    </r>
  </si>
  <si>
    <r>
      <rPr>
        <sz val="11"/>
        <rFont val="Times New Roman"/>
        <charset val="134"/>
      </rPr>
      <t xml:space="preserve">20905 </t>
    </r>
    <r>
      <rPr>
        <sz val="11"/>
        <rFont val="宋体"/>
        <charset val="134"/>
      </rPr>
      <t>生育保险基金支出</t>
    </r>
  </si>
  <si>
    <r>
      <rPr>
        <sz val="11"/>
        <rFont val="Times New Roman"/>
        <charset val="134"/>
      </rPr>
      <t xml:space="preserve">10206 </t>
    </r>
    <r>
      <rPr>
        <sz val="11"/>
        <rFont val="宋体"/>
        <charset val="134"/>
      </rPr>
      <t>新型农村合作医疗基金收入</t>
    </r>
  </si>
  <si>
    <r>
      <rPr>
        <sz val="11"/>
        <rFont val="Times New Roman"/>
        <charset val="134"/>
      </rPr>
      <t xml:space="preserve">20906 </t>
    </r>
    <r>
      <rPr>
        <sz val="11"/>
        <rFont val="宋体"/>
        <charset val="134"/>
      </rPr>
      <t>新型农村合作医疗基金支出</t>
    </r>
  </si>
  <si>
    <r>
      <rPr>
        <sz val="11"/>
        <rFont val="Times New Roman"/>
        <charset val="134"/>
      </rPr>
      <t xml:space="preserve">10207 </t>
    </r>
    <r>
      <rPr>
        <sz val="11"/>
        <rFont val="宋体"/>
        <charset val="134"/>
      </rPr>
      <t>城镇居民基本医疗保险基金收入</t>
    </r>
  </si>
  <si>
    <r>
      <rPr>
        <sz val="11"/>
        <rFont val="Times New Roman"/>
        <charset val="134"/>
      </rPr>
      <t xml:space="preserve">20907 </t>
    </r>
    <r>
      <rPr>
        <sz val="11"/>
        <rFont val="宋体"/>
        <charset val="134"/>
      </rPr>
      <t>城镇居民基本医疗保险基金支出</t>
    </r>
  </si>
  <si>
    <r>
      <rPr>
        <sz val="11"/>
        <rFont val="Times New Roman"/>
        <charset val="134"/>
      </rPr>
      <t xml:space="preserve">10210 </t>
    </r>
    <r>
      <rPr>
        <sz val="11"/>
        <rFont val="宋体"/>
        <charset val="134"/>
      </rPr>
      <t>城乡居民基本养老保险基金收入</t>
    </r>
  </si>
  <si>
    <r>
      <rPr>
        <sz val="11"/>
        <rFont val="Times New Roman"/>
        <charset val="134"/>
      </rPr>
      <t xml:space="preserve">20910 </t>
    </r>
    <r>
      <rPr>
        <sz val="11"/>
        <rFont val="宋体"/>
        <charset val="134"/>
      </rPr>
      <t>城乡居民基本养老保险基金支出</t>
    </r>
  </si>
  <si>
    <r>
      <rPr>
        <sz val="11"/>
        <rFont val="Times New Roman"/>
        <charset val="134"/>
      </rPr>
      <t xml:space="preserve">10211 </t>
    </r>
    <r>
      <rPr>
        <sz val="11"/>
        <rFont val="宋体"/>
        <charset val="134"/>
      </rPr>
      <t>机关事业单位基本养老保险基金收入</t>
    </r>
  </si>
  <si>
    <r>
      <rPr>
        <sz val="11"/>
        <rFont val="Times New Roman"/>
        <charset val="134"/>
      </rPr>
      <t xml:space="preserve">20911 </t>
    </r>
    <r>
      <rPr>
        <sz val="11"/>
        <rFont val="宋体"/>
        <charset val="134"/>
      </rPr>
      <t>机关事业单位基本养老保险基金支出</t>
    </r>
  </si>
  <si>
    <r>
      <rPr>
        <sz val="11"/>
        <rFont val="Times New Roman"/>
        <charset val="134"/>
      </rPr>
      <t xml:space="preserve">10212 </t>
    </r>
    <r>
      <rPr>
        <sz val="11"/>
        <rFont val="宋体"/>
        <charset val="134"/>
      </rPr>
      <t>城乡居民基本医疗保险基金收入</t>
    </r>
  </si>
  <si>
    <r>
      <rPr>
        <sz val="11"/>
        <rFont val="Times New Roman"/>
        <charset val="134"/>
      </rPr>
      <t xml:space="preserve">20912 </t>
    </r>
    <r>
      <rPr>
        <sz val="11"/>
        <rFont val="宋体"/>
        <charset val="134"/>
      </rPr>
      <t>城乡居民基本医疗保险基金支出</t>
    </r>
  </si>
  <si>
    <r>
      <rPr>
        <sz val="11"/>
        <rFont val="Times New Roman"/>
        <charset val="134"/>
      </rPr>
      <t xml:space="preserve">10299 </t>
    </r>
    <r>
      <rPr>
        <sz val="11"/>
        <rFont val="宋体"/>
        <charset val="134"/>
      </rPr>
      <t>其他社会保险基金收入</t>
    </r>
  </si>
  <si>
    <r>
      <rPr>
        <sz val="11"/>
        <rFont val="Times New Roman"/>
        <charset val="134"/>
      </rPr>
      <t xml:space="preserve">20999 </t>
    </r>
    <r>
      <rPr>
        <sz val="11"/>
        <rFont val="宋体"/>
        <charset val="134"/>
      </rPr>
      <t>其他社会保险基金支出</t>
    </r>
  </si>
  <si>
    <r>
      <rPr>
        <sz val="11"/>
        <rFont val="Times New Roman"/>
        <charset val="134"/>
      </rPr>
      <t xml:space="preserve">23009 </t>
    </r>
    <r>
      <rPr>
        <sz val="11"/>
        <rFont val="宋体"/>
        <charset val="134"/>
      </rPr>
      <t>年终结余</t>
    </r>
  </si>
  <si>
    <r>
      <rPr>
        <sz val="11"/>
        <rFont val="Times New Roman"/>
        <charset val="134"/>
      </rPr>
      <t xml:space="preserve">  1100803 </t>
    </r>
    <r>
      <rPr>
        <sz val="11"/>
        <rFont val="宋体"/>
        <charset val="134"/>
      </rPr>
      <t>社会保险基金预算上年结余收入</t>
    </r>
  </si>
  <si>
    <r>
      <rPr>
        <sz val="11"/>
        <rFont val="Times New Roman"/>
        <charset val="134"/>
      </rPr>
      <t xml:space="preserve">  2300916 </t>
    </r>
    <r>
      <rPr>
        <sz val="11"/>
        <rFont val="宋体"/>
        <charset val="134"/>
      </rPr>
      <t>机关事业单位基本养老保险基金年终结余</t>
    </r>
  </si>
  <si>
    <r>
      <rPr>
        <sz val="11"/>
        <rFont val="Times New Roman"/>
        <charset val="134"/>
      </rPr>
      <t xml:space="preserve">11016 </t>
    </r>
    <r>
      <rPr>
        <sz val="11"/>
        <rFont val="宋体"/>
        <charset val="134"/>
      </rPr>
      <t>社会保险基金转移收入</t>
    </r>
  </si>
  <si>
    <r>
      <rPr>
        <sz val="11"/>
        <rFont val="Times New Roman"/>
        <charset val="134"/>
      </rPr>
      <t xml:space="preserve">23017 </t>
    </r>
    <r>
      <rPr>
        <sz val="11"/>
        <rFont val="宋体"/>
        <charset val="134"/>
      </rPr>
      <t>社会保险基金转移支出</t>
    </r>
  </si>
  <si>
    <r>
      <rPr>
        <sz val="11"/>
        <rFont val="Times New Roman"/>
        <charset val="134"/>
      </rPr>
      <t xml:space="preserve">  1101605 </t>
    </r>
    <r>
      <rPr>
        <sz val="11"/>
        <rFont val="宋体"/>
        <charset val="134"/>
      </rPr>
      <t>机关事业单位基本养老保险基金转移收入</t>
    </r>
  </si>
  <si>
    <r>
      <rPr>
        <sz val="11"/>
        <rFont val="Times New Roman"/>
        <charset val="134"/>
      </rPr>
      <t xml:space="preserve">  2301705 </t>
    </r>
    <r>
      <rPr>
        <sz val="11"/>
        <rFont val="宋体"/>
        <charset val="134"/>
      </rPr>
      <t>机关事业单位基本养老保险基金转移支出</t>
    </r>
  </si>
  <si>
    <r>
      <rPr>
        <b/>
        <sz val="11"/>
        <rFont val="宋体"/>
        <charset val="134"/>
      </rPr>
      <t>收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入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合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计</t>
    </r>
  </si>
  <si>
    <r>
      <rPr>
        <b/>
        <sz val="11"/>
        <rFont val="宋体"/>
        <charset val="134"/>
      </rPr>
      <t>支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出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合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</si>
</sst>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_ ;[Red]\-#,##0\ "/>
    <numFmt numFmtId="178" formatCode="0.00_ "/>
    <numFmt numFmtId="179" formatCode="#,##0_ "/>
    <numFmt numFmtId="180" formatCode="#,##0_);[Red]\(#,##0\)"/>
    <numFmt numFmtId="181" formatCode="#,##0.00_ "/>
    <numFmt numFmtId="182" formatCode="yyyy&quot;年&quot;m&quot;月&quot;;@"/>
  </numFmts>
  <fonts count="65">
    <font>
      <sz val="12"/>
      <name val="宋体"/>
      <charset val="134"/>
    </font>
    <font>
      <sz val="14"/>
      <name val="Times New Roman"/>
      <charset val="134"/>
    </font>
    <font>
      <sz val="12"/>
      <name val="Times New Roman"/>
      <charset val="134"/>
    </font>
    <font>
      <sz val="20"/>
      <name val="Times New Roman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8"/>
      <name val="Times New Roman"/>
      <charset val="134"/>
    </font>
    <font>
      <b/>
      <sz val="14"/>
      <name val="Times New Roman"/>
      <charset val="134"/>
    </font>
    <font>
      <sz val="22"/>
      <name val="Times New Roman"/>
      <charset val="134"/>
    </font>
    <font>
      <b/>
      <sz val="22"/>
      <name val="Times New Roman"/>
      <charset val="134"/>
    </font>
    <font>
      <sz val="11"/>
      <name val="宋体"/>
      <charset val="134"/>
      <scheme val="minor"/>
    </font>
    <font>
      <sz val="15"/>
      <name val="Times New Roman"/>
      <charset val="134"/>
    </font>
    <font>
      <sz val="20"/>
      <name val="华文中宋"/>
      <charset val="134"/>
    </font>
    <font>
      <b/>
      <sz val="18"/>
      <name val="宋体"/>
      <charset val="134"/>
    </font>
    <font>
      <sz val="12"/>
      <name val="黑体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b/>
      <sz val="13"/>
      <color indexed="56"/>
      <name val="宋体"/>
      <charset val="134"/>
    </font>
    <font>
      <sz val="11"/>
      <color indexed="60"/>
      <name val="宋体"/>
      <charset val="134"/>
    </font>
    <font>
      <sz val="7"/>
      <name val="Small Fonts"/>
      <charset val="134"/>
    </font>
    <font>
      <sz val="9"/>
      <name val="宋体"/>
      <charset val="134"/>
    </font>
    <font>
      <sz val="10"/>
      <name val="MS Sans Serif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22"/>
      <name val="华文中宋"/>
      <charset val="134"/>
    </font>
    <font>
      <b/>
      <sz val="9"/>
      <name val="宋体"/>
      <charset val="134"/>
    </font>
    <font>
      <sz val="9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</borders>
  <cellStyleXfs count="658">
    <xf numFmtId="0" fontId="0" fillId="0" borderId="0"/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5" borderId="10" applyNumberFormat="0" applyAlignment="0" applyProtection="0">
      <alignment vertical="center"/>
    </xf>
    <xf numFmtId="0" fontId="34" fillId="6" borderId="12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0" borderId="17" applyNumberFormat="0" applyFill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0" fillId="0" borderId="0"/>
    <xf numFmtId="0" fontId="49" fillId="36" borderId="19" applyNumberFormat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0" fillId="0" borderId="0"/>
    <xf numFmtId="0" fontId="50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44" fillId="0" borderId="0" applyNumberFormat="0" applyFill="0" applyBorder="0" applyAlignment="0" applyProtection="0">
      <alignment vertical="center"/>
    </xf>
    <xf numFmtId="0" fontId="0" fillId="38" borderId="20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/>
    <xf numFmtId="0" fontId="46" fillId="0" borderId="17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51" fillId="3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51" fillId="37" borderId="0" applyNumberFormat="0" applyBorder="0" applyAlignment="0" applyProtection="0">
      <alignment vertical="center"/>
    </xf>
    <xf numFmtId="0" fontId="0" fillId="0" borderId="0"/>
    <xf numFmtId="0" fontId="49" fillId="36" borderId="19" applyNumberFormat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2" fillId="39" borderId="21" applyNumberFormat="0" applyAlignment="0" applyProtection="0">
      <alignment vertical="center"/>
    </xf>
    <xf numFmtId="0" fontId="0" fillId="0" borderId="0"/>
    <xf numFmtId="0" fontId="0" fillId="38" borderId="20" applyNumberFormat="0" applyFont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3" fillId="36" borderId="22" applyNumberFormat="0" applyAlignment="0" applyProtection="0">
      <alignment vertical="center"/>
    </xf>
    <xf numFmtId="0" fontId="0" fillId="0" borderId="0"/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3" fillId="36" borderId="22" applyNumberFormat="0" applyAlignment="0" applyProtection="0">
      <alignment vertical="center"/>
    </xf>
    <xf numFmtId="0" fontId="0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52" fillId="39" borderId="21" applyNumberFormat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3" fillId="36" borderId="22" applyNumberFormat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52" fillId="39" borderId="21" applyNumberFormat="0" applyAlignment="0" applyProtection="0">
      <alignment vertical="center"/>
    </xf>
    <xf numFmtId="0" fontId="53" fillId="36" borderId="22" applyNumberFormat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53" fillId="36" borderId="22" applyNumberFormat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49" fillId="36" borderId="19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9" fillId="36" borderId="19" applyNumberFormat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9" fillId="36" borderId="19" applyNumberFormat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1" fillId="3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37" fontId="57" fillId="0" borderId="0"/>
    <xf numFmtId="0" fontId="58" fillId="0" borderId="0">
      <alignment vertical="top"/>
      <protection locked="0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" fontId="59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9" fillId="0" borderId="0"/>
    <xf numFmtId="0" fontId="53" fillId="36" borderId="22" applyNumberFormat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47" fillId="35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51" fillId="3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1" fillId="3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1" fillId="37" borderId="0" applyNumberFormat="0" applyBorder="0" applyAlignment="0" applyProtection="0">
      <alignment vertical="center"/>
    </xf>
    <xf numFmtId="0" fontId="0" fillId="0" borderId="0"/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0" fillId="0" borderId="0"/>
    <xf numFmtId="0" fontId="46" fillId="0" borderId="17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0" fillId="38" borderId="20" applyNumberFormat="0" applyFont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49" fillId="36" borderId="19" applyNumberFormat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0" fillId="0" borderId="0"/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0" fillId="0" borderId="0"/>
    <xf numFmtId="0" fontId="47" fillId="35" borderId="0" applyNumberFormat="0" applyBorder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56" fillId="40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49" fillId="36" borderId="19" applyNumberFormat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49" fillId="36" borderId="19" applyNumberFormat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0" fillId="0" borderId="0"/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52" fillId="39" borderId="21" applyNumberFormat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48" fillId="0" borderId="18" applyNumberFormat="0" applyFill="0" applyAlignment="0" applyProtection="0">
      <alignment vertical="center"/>
    </xf>
    <xf numFmtId="0" fontId="0" fillId="0" borderId="0"/>
    <xf numFmtId="0" fontId="48" fillId="0" borderId="18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0" borderId="0"/>
    <xf numFmtId="0" fontId="0" fillId="38" borderId="20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0" fillId="38" borderId="20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0" fillId="0" borderId="0"/>
    <xf numFmtId="0" fontId="0" fillId="38" borderId="20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2" fillId="39" borderId="21" applyNumberFormat="0" applyAlignment="0" applyProtection="0">
      <alignment vertical="center"/>
    </xf>
    <xf numFmtId="0" fontId="49" fillId="36" borderId="19" applyNumberFormat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2" fillId="39" borderId="21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60" fillId="0" borderId="0">
      <alignment vertical="center"/>
    </xf>
    <xf numFmtId="0" fontId="52" fillId="39" borderId="21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2" fillId="39" borderId="21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2" fillId="39" borderId="21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2" fillId="39" borderId="21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2" fillId="39" borderId="21" applyNumberFormat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3" fillId="36" borderId="22" applyNumberFormat="0" applyAlignment="0" applyProtection="0">
      <alignment vertical="center"/>
    </xf>
    <xf numFmtId="0" fontId="52" fillId="39" borderId="21" applyNumberFormat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2" fillId="39" borderId="21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2" fillId="39" borderId="21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61" fillId="41" borderId="19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" fillId="0" borderId="0"/>
    <xf numFmtId="0" fontId="51" fillId="3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2" fillId="39" borderId="21" applyNumberFormat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9" fillId="36" borderId="19" applyNumberFormat="0" applyAlignment="0" applyProtection="0">
      <alignment vertical="center"/>
    </xf>
    <xf numFmtId="0" fontId="0" fillId="0" borderId="0">
      <alignment vertical="center"/>
    </xf>
    <xf numFmtId="0" fontId="60" fillId="0" borderId="0">
      <alignment vertical="center"/>
    </xf>
    <xf numFmtId="0" fontId="0" fillId="0" borderId="0">
      <alignment vertical="center"/>
    </xf>
    <xf numFmtId="0" fontId="49" fillId="36" borderId="19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3" fillId="36" borderId="22" applyNumberFormat="0" applyAlignment="0" applyProtection="0">
      <alignment vertical="center"/>
    </xf>
    <xf numFmtId="0" fontId="52" fillId="39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36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1" fillId="41" borderId="19" applyNumberFormat="0" applyAlignment="0" applyProtection="0">
      <alignment vertical="center"/>
    </xf>
    <xf numFmtId="0" fontId="61" fillId="41" borderId="19" applyNumberFormat="0" applyAlignment="0" applyProtection="0">
      <alignment vertical="center"/>
    </xf>
    <xf numFmtId="0" fontId="2" fillId="0" borderId="0"/>
    <xf numFmtId="0" fontId="0" fillId="0" borderId="0">
      <alignment vertical="center"/>
    </xf>
    <xf numFmtId="0" fontId="49" fillId="36" borderId="19" applyNumberFormat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1" fillId="41" borderId="19" applyNumberFormat="0" applyAlignment="0" applyProtection="0">
      <alignment vertical="center"/>
    </xf>
    <xf numFmtId="0" fontId="0" fillId="0" borderId="0"/>
    <xf numFmtId="0" fontId="56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3" fillId="36" borderId="22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61" fillId="41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6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2" fillId="39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36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6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1" fillId="41" borderId="19" applyNumberFormat="0" applyAlignment="0" applyProtection="0">
      <alignment vertical="center"/>
    </xf>
    <xf numFmtId="0" fontId="0" fillId="0" borderId="0">
      <alignment vertical="center"/>
    </xf>
    <xf numFmtId="0" fontId="43" fillId="0" borderId="16" applyNumberFormat="0" applyFill="0" applyAlignment="0" applyProtection="0">
      <alignment vertical="center"/>
    </xf>
    <xf numFmtId="0" fontId="52" fillId="39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61" fillId="41" borderId="19" applyNumberFormat="0" applyAlignment="0" applyProtection="0">
      <alignment vertical="center"/>
    </xf>
    <xf numFmtId="0" fontId="0" fillId="0" borderId="0"/>
    <xf numFmtId="0" fontId="53" fillId="36" borderId="22" applyNumberFormat="0" applyAlignment="0" applyProtection="0">
      <alignment vertical="center"/>
    </xf>
    <xf numFmtId="0" fontId="0" fillId="0" borderId="0"/>
    <xf numFmtId="0" fontId="53" fillId="36" borderId="22" applyNumberFormat="0" applyAlignment="0" applyProtection="0">
      <alignment vertical="center"/>
    </xf>
    <xf numFmtId="0" fontId="0" fillId="0" borderId="0">
      <alignment vertical="center"/>
    </xf>
    <xf numFmtId="0" fontId="49" fillId="36" borderId="19" applyNumberFormat="0" applyAlignment="0" applyProtection="0">
      <alignment vertical="center"/>
    </xf>
    <xf numFmtId="0" fontId="0" fillId="0" borderId="0">
      <alignment vertical="center"/>
    </xf>
    <xf numFmtId="0" fontId="56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4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6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61" fillId="41" borderId="19" applyNumberFormat="0" applyAlignment="0" applyProtection="0">
      <alignment vertical="center"/>
    </xf>
    <xf numFmtId="0" fontId="0" fillId="0" borderId="0">
      <alignment vertical="center"/>
    </xf>
    <xf numFmtId="0" fontId="61" fillId="41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1" fillId="41" borderId="19" applyNumberFormat="0" applyAlignment="0" applyProtection="0">
      <alignment vertical="center"/>
    </xf>
    <xf numFmtId="0" fontId="0" fillId="0" borderId="0"/>
    <xf numFmtId="0" fontId="61" fillId="41" borderId="19" applyNumberFormat="0" applyAlignment="0" applyProtection="0">
      <alignment vertical="center"/>
    </xf>
    <xf numFmtId="0" fontId="0" fillId="0" borderId="0"/>
    <xf numFmtId="0" fontId="61" fillId="41" borderId="19" applyNumberFormat="0" applyAlignment="0" applyProtection="0">
      <alignment vertical="center"/>
    </xf>
    <xf numFmtId="0" fontId="0" fillId="0" borderId="0"/>
    <xf numFmtId="0" fontId="61" fillId="41" borderId="19" applyNumberFormat="0" applyAlignment="0" applyProtection="0">
      <alignment vertical="center"/>
    </xf>
    <xf numFmtId="0" fontId="0" fillId="0" borderId="0"/>
    <xf numFmtId="0" fontId="53" fillId="36" borderId="22" applyNumberFormat="0" applyAlignment="0" applyProtection="0">
      <alignment vertical="center"/>
    </xf>
    <xf numFmtId="0" fontId="60" fillId="0" borderId="0">
      <alignment vertical="center"/>
    </xf>
    <xf numFmtId="0" fontId="0" fillId="0" borderId="0"/>
    <xf numFmtId="0" fontId="0" fillId="0" borderId="0"/>
    <xf numFmtId="0" fontId="60" fillId="0" borderId="0">
      <alignment vertical="center"/>
    </xf>
    <xf numFmtId="0" fontId="61" fillId="41" borderId="19" applyNumberFormat="0" applyAlignment="0" applyProtection="0">
      <alignment vertical="center"/>
    </xf>
    <xf numFmtId="0" fontId="0" fillId="0" borderId="0"/>
    <xf numFmtId="0" fontId="0" fillId="0" borderId="0"/>
    <xf numFmtId="0" fontId="0" fillId="38" borderId="20" applyNumberFormat="0" applyFont="0" applyAlignment="0" applyProtection="0">
      <alignment vertical="center"/>
    </xf>
    <xf numFmtId="0" fontId="0" fillId="0" borderId="0"/>
    <xf numFmtId="0" fontId="60" fillId="0" borderId="0">
      <alignment vertical="center"/>
    </xf>
    <xf numFmtId="0" fontId="0" fillId="0" borderId="0"/>
    <xf numFmtId="0" fontId="0" fillId="0" borderId="0"/>
    <xf numFmtId="0" fontId="61" fillId="41" borderId="19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2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53" fillId="36" borderId="22" applyNumberFormat="0" applyAlignment="0" applyProtection="0">
      <alignment vertical="center"/>
    </xf>
    <xf numFmtId="0" fontId="0" fillId="0" borderId="0"/>
    <xf numFmtId="0" fontId="44" fillId="0" borderId="0" applyNumberFormat="0" applyFill="0" applyBorder="0" applyAlignment="0" applyProtection="0">
      <alignment vertical="center"/>
    </xf>
    <xf numFmtId="0" fontId="0" fillId="0" borderId="0"/>
    <xf numFmtId="0" fontId="53" fillId="36" borderId="22" applyNumberFormat="0" applyAlignment="0" applyProtection="0">
      <alignment vertical="center"/>
    </xf>
    <xf numFmtId="0" fontId="0" fillId="0" borderId="0"/>
    <xf numFmtId="0" fontId="0" fillId="0" borderId="0"/>
    <xf numFmtId="0" fontId="0" fillId="38" borderId="20" applyNumberFormat="0" applyFont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0" fillId="0" borderId="0"/>
    <xf numFmtId="0" fontId="0" fillId="0" borderId="0"/>
    <xf numFmtId="0" fontId="49" fillId="36" borderId="19" applyNumberFormat="0" applyAlignment="0" applyProtection="0">
      <alignment vertical="center"/>
    </xf>
    <xf numFmtId="0" fontId="49" fillId="36" borderId="19" applyNumberFormat="0" applyAlignment="0" applyProtection="0">
      <alignment vertical="center"/>
    </xf>
    <xf numFmtId="0" fontId="0" fillId="0" borderId="0"/>
    <xf numFmtId="0" fontId="54" fillId="0" borderId="0" applyNumberFormat="0" applyFill="0" applyBorder="0" applyAlignment="0" applyProtection="0">
      <alignment vertical="center"/>
    </xf>
    <xf numFmtId="0" fontId="6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9" fillId="36" borderId="19" applyNumberFormat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9" fillId="36" borderId="19" applyNumberFormat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49" fillId="36" borderId="19" applyNumberFormat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9" fillId="36" borderId="19" applyNumberFormat="0" applyAlignment="0" applyProtection="0">
      <alignment vertical="center"/>
    </xf>
    <xf numFmtId="0" fontId="49" fillId="36" borderId="19" applyNumberFormat="0" applyAlignment="0" applyProtection="0">
      <alignment vertical="center"/>
    </xf>
    <xf numFmtId="0" fontId="49" fillId="36" borderId="19" applyNumberFormat="0" applyAlignment="0" applyProtection="0">
      <alignment vertical="center"/>
    </xf>
    <xf numFmtId="0" fontId="49" fillId="36" borderId="19" applyNumberFormat="0" applyAlignment="0" applyProtection="0">
      <alignment vertical="center"/>
    </xf>
    <xf numFmtId="0" fontId="53" fillId="36" borderId="22" applyNumberFormat="0" applyAlignment="0" applyProtection="0">
      <alignment vertical="center"/>
    </xf>
    <xf numFmtId="0" fontId="49" fillId="36" borderId="19" applyNumberFormat="0" applyAlignment="0" applyProtection="0">
      <alignment vertical="center"/>
    </xf>
    <xf numFmtId="0" fontId="49" fillId="36" borderId="19" applyNumberFormat="0" applyAlignment="0" applyProtection="0">
      <alignment vertical="center"/>
    </xf>
    <xf numFmtId="0" fontId="49" fillId="36" borderId="19" applyNumberFormat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49" fillId="36" borderId="19" applyNumberFormat="0" applyAlignment="0" applyProtection="0">
      <alignment vertical="center"/>
    </xf>
    <xf numFmtId="0" fontId="52" fillId="39" borderId="21" applyNumberFormat="0" applyAlignment="0" applyProtection="0">
      <alignment vertical="center"/>
    </xf>
    <xf numFmtId="0" fontId="52" fillId="39" borderId="21" applyNumberFormat="0" applyAlignment="0" applyProtection="0">
      <alignment vertical="center"/>
    </xf>
    <xf numFmtId="0" fontId="52" fillId="39" borderId="21" applyNumberFormat="0" applyAlignment="0" applyProtection="0">
      <alignment vertical="center"/>
    </xf>
    <xf numFmtId="0" fontId="52" fillId="39" borderId="21" applyNumberFormat="0" applyAlignment="0" applyProtection="0">
      <alignment vertical="center"/>
    </xf>
    <xf numFmtId="0" fontId="52" fillId="39" borderId="21" applyNumberFormat="0" applyAlignment="0" applyProtection="0">
      <alignment vertical="center"/>
    </xf>
    <xf numFmtId="0" fontId="52" fillId="39" borderId="21" applyNumberFormat="0" applyAlignment="0" applyProtection="0">
      <alignment vertical="center"/>
    </xf>
    <xf numFmtId="0" fontId="0" fillId="38" borderId="20" applyNumberFormat="0" applyFont="0" applyAlignment="0" applyProtection="0">
      <alignment vertical="center"/>
    </xf>
    <xf numFmtId="0" fontId="52" fillId="39" borderId="21" applyNumberFormat="0" applyAlignment="0" applyProtection="0">
      <alignment vertical="center"/>
    </xf>
    <xf numFmtId="0" fontId="52" fillId="39" borderId="21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2" fillId="39" borderId="21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38" borderId="20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0" fillId="38" borderId="20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0" fillId="38" borderId="20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41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56" fillId="40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53" fillId="36" borderId="22" applyNumberFormat="0" applyAlignment="0" applyProtection="0">
      <alignment vertical="center"/>
    </xf>
    <xf numFmtId="0" fontId="53" fillId="36" borderId="22" applyNumberFormat="0" applyAlignment="0" applyProtection="0">
      <alignment vertical="center"/>
    </xf>
    <xf numFmtId="0" fontId="53" fillId="36" borderId="22" applyNumberFormat="0" applyAlignment="0" applyProtection="0">
      <alignment vertical="center"/>
    </xf>
    <xf numFmtId="0" fontId="53" fillId="36" borderId="22" applyNumberFormat="0" applyAlignment="0" applyProtection="0">
      <alignment vertical="center"/>
    </xf>
    <xf numFmtId="0" fontId="53" fillId="36" borderId="22" applyNumberFormat="0" applyAlignment="0" applyProtection="0">
      <alignment vertical="center"/>
    </xf>
    <xf numFmtId="0" fontId="53" fillId="36" borderId="22" applyNumberFormat="0" applyAlignment="0" applyProtection="0">
      <alignment vertical="center"/>
    </xf>
    <xf numFmtId="0" fontId="61" fillId="41" borderId="19" applyNumberFormat="0" applyAlignment="0" applyProtection="0">
      <alignment vertical="center"/>
    </xf>
    <xf numFmtId="0" fontId="53" fillId="36" borderId="22" applyNumberFormat="0" applyAlignment="0" applyProtection="0">
      <alignment vertical="center"/>
    </xf>
    <xf numFmtId="0" fontId="53" fillId="36" borderId="22" applyNumberFormat="0" applyAlignment="0" applyProtection="0">
      <alignment vertical="center"/>
    </xf>
    <xf numFmtId="0" fontId="53" fillId="36" borderId="22" applyNumberFormat="0" applyAlignment="0" applyProtection="0">
      <alignment vertical="center"/>
    </xf>
    <xf numFmtId="0" fontId="53" fillId="36" borderId="22" applyNumberFormat="0" applyAlignment="0" applyProtection="0">
      <alignment vertical="center"/>
    </xf>
    <xf numFmtId="0" fontId="53" fillId="36" borderId="22" applyNumberFormat="0" applyAlignment="0" applyProtection="0">
      <alignment vertical="center"/>
    </xf>
    <xf numFmtId="0" fontId="61" fillId="41" borderId="19" applyNumberFormat="0" applyAlignment="0" applyProtection="0">
      <alignment vertical="center"/>
    </xf>
    <xf numFmtId="0" fontId="61" fillId="41" borderId="19" applyNumberFormat="0" applyAlignment="0" applyProtection="0">
      <alignment vertical="center"/>
    </xf>
    <xf numFmtId="0" fontId="61" fillId="41" borderId="19" applyNumberFormat="0" applyAlignment="0" applyProtection="0">
      <alignment vertical="center"/>
    </xf>
    <xf numFmtId="0" fontId="61" fillId="41" borderId="19" applyNumberFormat="0" applyAlignment="0" applyProtection="0">
      <alignment vertical="center"/>
    </xf>
    <xf numFmtId="0" fontId="61" fillId="41" borderId="19" applyNumberFormat="0" applyAlignment="0" applyProtection="0">
      <alignment vertical="center"/>
    </xf>
    <xf numFmtId="0" fontId="61" fillId="41" borderId="19" applyNumberFormat="0" applyAlignment="0" applyProtection="0">
      <alignment vertical="center"/>
    </xf>
    <xf numFmtId="0" fontId="61" fillId="41" borderId="19" applyNumberFormat="0" applyAlignment="0" applyProtection="0">
      <alignment vertical="center"/>
    </xf>
    <xf numFmtId="0" fontId="61" fillId="41" borderId="19" applyNumberFormat="0" applyAlignment="0" applyProtection="0">
      <alignment vertical="center"/>
    </xf>
    <xf numFmtId="0" fontId="61" fillId="41" borderId="19" applyNumberFormat="0" applyAlignment="0" applyProtection="0">
      <alignment vertical="center"/>
    </xf>
    <xf numFmtId="0" fontId="61" fillId="41" borderId="19" applyNumberFormat="0" applyAlignment="0" applyProtection="0">
      <alignment vertical="center"/>
    </xf>
    <xf numFmtId="0" fontId="61" fillId="41" borderId="19" applyNumberFormat="0" applyAlignment="0" applyProtection="0">
      <alignment vertical="center"/>
    </xf>
    <xf numFmtId="0" fontId="0" fillId="38" borderId="20" applyNumberFormat="0" applyFont="0" applyAlignment="0" applyProtection="0">
      <alignment vertical="center"/>
    </xf>
    <xf numFmtId="0" fontId="0" fillId="38" borderId="20" applyNumberFormat="0" applyFont="0" applyAlignment="0" applyProtection="0">
      <alignment vertical="center"/>
    </xf>
    <xf numFmtId="0" fontId="0" fillId="38" borderId="20" applyNumberFormat="0" applyFont="0" applyAlignment="0" applyProtection="0">
      <alignment vertical="center"/>
    </xf>
    <xf numFmtId="0" fontId="0" fillId="38" borderId="20" applyNumberFormat="0" applyFont="0" applyAlignment="0" applyProtection="0">
      <alignment vertical="center"/>
    </xf>
    <xf numFmtId="0" fontId="0" fillId="38" borderId="20" applyNumberFormat="0" applyFont="0" applyAlignment="0" applyProtection="0">
      <alignment vertical="center"/>
    </xf>
    <xf numFmtId="0" fontId="0" fillId="38" borderId="20" applyNumberFormat="0" applyFont="0" applyAlignment="0" applyProtection="0">
      <alignment vertical="center"/>
    </xf>
    <xf numFmtId="0" fontId="0" fillId="38" borderId="20" applyNumberFormat="0" applyFont="0" applyAlignment="0" applyProtection="0">
      <alignment vertical="center"/>
    </xf>
    <xf numFmtId="0" fontId="0" fillId="38" borderId="20" applyNumberFormat="0" applyFont="0" applyAlignment="0" applyProtection="0">
      <alignment vertical="center"/>
    </xf>
    <xf numFmtId="0" fontId="0" fillId="0" borderId="0">
      <alignment vertical="center"/>
    </xf>
  </cellStyleXfs>
  <cellXfs count="164">
    <xf numFmtId="0" fontId="0" fillId="0" borderId="0" xfId="0"/>
    <xf numFmtId="0" fontId="1" fillId="0" borderId="0" xfId="520" applyFont="1">
      <alignment vertical="center"/>
    </xf>
    <xf numFmtId="0" fontId="2" fillId="0" borderId="0" xfId="472" applyFont="1">
      <alignment vertical="center"/>
    </xf>
    <xf numFmtId="0" fontId="2" fillId="0" borderId="0" xfId="472" applyFont="1" applyFill="1">
      <alignment vertical="center"/>
    </xf>
    <xf numFmtId="0" fontId="2" fillId="0" borderId="0" xfId="520" applyFont="1">
      <alignment vertical="center"/>
    </xf>
    <xf numFmtId="176" fontId="2" fillId="0" borderId="0" xfId="520" applyNumberFormat="1" applyFont="1">
      <alignment vertical="center"/>
    </xf>
    <xf numFmtId="177" fontId="0" fillId="0" borderId="0" xfId="520" applyNumberFormat="1" applyFont="1">
      <alignment vertical="center"/>
    </xf>
    <xf numFmtId="0" fontId="3" fillId="0" borderId="0" xfId="520" applyFont="1" applyAlignment="1">
      <alignment horizontal="center" vertical="center"/>
    </xf>
    <xf numFmtId="176" fontId="3" fillId="0" borderId="0" xfId="520" applyNumberFormat="1" applyFont="1" applyAlignment="1">
      <alignment horizontal="center" vertical="center"/>
    </xf>
    <xf numFmtId="177" fontId="2" fillId="0" borderId="0" xfId="520" applyNumberFormat="1" applyFont="1">
      <alignment vertical="center"/>
    </xf>
    <xf numFmtId="177" fontId="4" fillId="0" borderId="1" xfId="520" applyNumberFormat="1" applyFont="1" applyBorder="1" applyAlignment="1">
      <alignment horizontal="right"/>
    </xf>
    <xf numFmtId="177" fontId="5" fillId="0" borderId="2" xfId="520" applyNumberFormat="1" applyFont="1" applyBorder="1" applyAlignment="1">
      <alignment horizontal="center" vertical="center" wrapText="1"/>
    </xf>
    <xf numFmtId="176" fontId="5" fillId="0" borderId="3" xfId="472" applyNumberFormat="1" applyFont="1" applyBorder="1" applyAlignment="1">
      <alignment horizontal="center" vertical="center" wrapText="1"/>
    </xf>
    <xf numFmtId="176" fontId="5" fillId="0" borderId="2" xfId="472" applyNumberFormat="1" applyFont="1" applyBorder="1" applyAlignment="1">
      <alignment horizontal="center" vertical="center" wrapText="1"/>
    </xf>
    <xf numFmtId="177" fontId="5" fillId="0" borderId="2" xfId="472" applyNumberFormat="1" applyFont="1" applyBorder="1" applyAlignment="1">
      <alignment horizontal="center" vertical="center" wrapText="1"/>
    </xf>
    <xf numFmtId="177" fontId="5" fillId="0" borderId="4" xfId="520" applyNumberFormat="1" applyFont="1" applyBorder="1" applyAlignment="1">
      <alignment horizontal="center" vertical="center" wrapText="1"/>
    </xf>
    <xf numFmtId="178" fontId="6" fillId="0" borderId="2" xfId="472" applyNumberFormat="1" applyFont="1" applyBorder="1" applyAlignment="1">
      <alignment horizontal="left" vertical="center"/>
    </xf>
    <xf numFmtId="176" fontId="6" fillId="0" borderId="3" xfId="472" applyNumberFormat="1" applyFont="1" applyBorder="1">
      <alignment vertical="center"/>
    </xf>
    <xf numFmtId="176" fontId="6" fillId="0" borderId="3" xfId="472" applyNumberFormat="1" applyFont="1" applyBorder="1" applyAlignment="1">
      <alignment horizontal="right" vertical="center"/>
    </xf>
    <xf numFmtId="178" fontId="6" fillId="0" borderId="2" xfId="472" applyNumberFormat="1" applyFont="1" applyBorder="1">
      <alignment vertical="center"/>
    </xf>
    <xf numFmtId="176" fontId="6" fillId="0" borderId="2" xfId="472" applyNumberFormat="1" applyFont="1" applyBorder="1" applyAlignment="1">
      <alignment horizontal="right" vertical="center"/>
    </xf>
    <xf numFmtId="176" fontId="6" fillId="0" borderId="2" xfId="472" applyNumberFormat="1" applyFont="1" applyBorder="1">
      <alignment vertical="center"/>
    </xf>
    <xf numFmtId="178" fontId="6" fillId="0" borderId="2" xfId="472" applyNumberFormat="1" applyFont="1" applyBorder="1" applyAlignment="1">
      <alignment horizontal="right" vertical="center"/>
    </xf>
    <xf numFmtId="178" fontId="5" fillId="0" borderId="2" xfId="472" applyNumberFormat="1" applyFont="1" applyBorder="1" applyAlignment="1">
      <alignment horizontal="center" vertical="center"/>
    </xf>
    <xf numFmtId="176" fontId="7" fillId="0" borderId="3" xfId="472" applyNumberFormat="1" applyFont="1" applyBorder="1" applyAlignment="1">
      <alignment horizontal="right" vertical="center"/>
    </xf>
    <xf numFmtId="176" fontId="7" fillId="0" borderId="2" xfId="472" applyNumberFormat="1" applyFont="1" applyBorder="1">
      <alignment vertical="center"/>
    </xf>
    <xf numFmtId="178" fontId="7" fillId="0" borderId="2" xfId="472" applyNumberFormat="1" applyFont="1" applyFill="1" applyBorder="1">
      <alignment vertical="center"/>
    </xf>
    <xf numFmtId="176" fontId="7" fillId="0" borderId="3" xfId="472" applyNumberFormat="1" applyFont="1" applyFill="1" applyBorder="1">
      <alignment vertical="center"/>
    </xf>
    <xf numFmtId="178" fontId="7" fillId="0" borderId="2" xfId="472" applyNumberFormat="1" applyFont="1" applyFill="1" applyBorder="1" applyAlignment="1">
      <alignment horizontal="left" vertical="center"/>
    </xf>
    <xf numFmtId="176" fontId="6" fillId="0" borderId="2" xfId="472" applyNumberFormat="1" applyFont="1" applyFill="1" applyBorder="1">
      <alignment vertical="center"/>
    </xf>
    <xf numFmtId="178" fontId="6" fillId="0" borderId="2" xfId="472" applyNumberFormat="1" applyFont="1" applyFill="1" applyBorder="1" applyAlignment="1">
      <alignment horizontal="left" vertical="center"/>
    </xf>
    <xf numFmtId="176" fontId="6" fillId="0" borderId="5" xfId="345" applyNumberFormat="1" applyFont="1" applyFill="1" applyBorder="1" applyAlignment="1" applyProtection="1">
      <alignment horizontal="right" vertical="center"/>
      <protection locked="0"/>
    </xf>
    <xf numFmtId="176" fontId="6" fillId="0" borderId="3" xfId="472" applyNumberFormat="1" applyFont="1" applyFill="1" applyBorder="1">
      <alignment vertical="center"/>
    </xf>
    <xf numFmtId="176" fontId="7" fillId="0" borderId="2" xfId="472" applyNumberFormat="1" applyFont="1" applyBorder="1" applyAlignment="1">
      <alignment horizontal="right" vertical="center"/>
    </xf>
    <xf numFmtId="177" fontId="8" fillId="0" borderId="0" xfId="520" applyNumberFormat="1" applyFont="1">
      <alignment vertical="center"/>
    </xf>
    <xf numFmtId="177" fontId="9" fillId="0" borderId="2" xfId="520" applyNumberFormat="1" applyFont="1" applyBorder="1" applyAlignment="1">
      <alignment horizontal="center" vertical="center" wrapText="1"/>
    </xf>
    <xf numFmtId="177" fontId="9" fillId="0" borderId="3" xfId="472" applyNumberFormat="1" applyFont="1" applyBorder="1" applyAlignment="1">
      <alignment horizontal="center" vertical="center" wrapText="1"/>
    </xf>
    <xf numFmtId="177" fontId="9" fillId="0" borderId="2" xfId="472" applyNumberFormat="1" applyFont="1" applyBorder="1" applyAlignment="1">
      <alignment horizontal="center" vertical="center" wrapText="1"/>
    </xf>
    <xf numFmtId="177" fontId="9" fillId="0" borderId="4" xfId="520" applyNumberFormat="1" applyFont="1" applyBorder="1" applyAlignment="1">
      <alignment horizontal="center" vertical="center" wrapText="1"/>
    </xf>
    <xf numFmtId="49" fontId="6" fillId="2" borderId="2" xfId="521" applyNumberFormat="1" applyFont="1" applyFill="1" applyBorder="1" applyAlignment="1">
      <alignment horizontal="left" vertical="center"/>
    </xf>
    <xf numFmtId="177" fontId="2" fillId="0" borderId="3" xfId="472" applyNumberFormat="1" applyFont="1" applyBorder="1" applyAlignment="1">
      <alignment horizontal="right" vertical="center" wrapText="1"/>
    </xf>
    <xf numFmtId="177" fontId="2" fillId="0" borderId="2" xfId="472" applyNumberFormat="1" applyFont="1" applyBorder="1" applyAlignment="1">
      <alignment horizontal="right" vertical="center" wrapText="1"/>
    </xf>
    <xf numFmtId="179" fontId="6" fillId="0" borderId="2" xfId="472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vertical="center"/>
    </xf>
    <xf numFmtId="178" fontId="2" fillId="0" borderId="2" xfId="472" applyNumberFormat="1" applyFont="1" applyBorder="1" applyAlignment="1">
      <alignment horizontal="right" vertical="center"/>
    </xf>
    <xf numFmtId="177" fontId="2" fillId="0" borderId="3" xfId="472" applyNumberFormat="1" applyFont="1" applyBorder="1">
      <alignment vertical="center"/>
    </xf>
    <xf numFmtId="177" fontId="2" fillId="0" borderId="2" xfId="472" applyNumberFormat="1" applyFont="1" applyBorder="1" applyAlignment="1">
      <alignment horizontal="right" vertical="center"/>
    </xf>
    <xf numFmtId="0" fontId="2" fillId="0" borderId="2" xfId="472" applyFont="1" applyBorder="1" applyAlignment="1">
      <alignment horizontal="right" vertical="center"/>
    </xf>
    <xf numFmtId="177" fontId="2" fillId="0" borderId="2" xfId="472" applyNumberFormat="1" applyFont="1" applyBorder="1">
      <alignment vertical="center"/>
    </xf>
    <xf numFmtId="3" fontId="6" fillId="2" borderId="2" xfId="521" applyNumberFormat="1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177" fontId="10" fillId="0" borderId="3" xfId="472" applyNumberFormat="1" applyFont="1" applyBorder="1" applyAlignment="1">
      <alignment horizontal="right" vertical="center"/>
    </xf>
    <xf numFmtId="177" fontId="10" fillId="0" borderId="2" xfId="472" applyNumberFormat="1" applyFont="1" applyBorder="1" applyAlignment="1">
      <alignment horizontal="right" vertical="center"/>
    </xf>
    <xf numFmtId="179" fontId="10" fillId="0" borderId="2" xfId="472" applyNumberFormat="1" applyFont="1" applyBorder="1" applyAlignment="1">
      <alignment horizontal="right" vertical="center"/>
    </xf>
    <xf numFmtId="177" fontId="10" fillId="0" borderId="2" xfId="472" applyNumberFormat="1" applyFont="1" applyBorder="1">
      <alignment vertical="center"/>
    </xf>
    <xf numFmtId="0" fontId="6" fillId="0" borderId="2" xfId="0" applyFont="1" applyBorder="1" applyAlignment="1">
      <alignment horizontal="left" vertical="center"/>
    </xf>
    <xf numFmtId="177" fontId="10" fillId="0" borderId="3" xfId="472" applyNumberFormat="1" applyFont="1" applyBorder="1">
      <alignment vertical="center"/>
    </xf>
    <xf numFmtId="180" fontId="2" fillId="0" borderId="5" xfId="345" applyNumberFormat="1" applyFont="1" applyBorder="1" applyAlignment="1" applyProtection="1">
      <alignment horizontal="right" vertical="center"/>
      <protection locked="0"/>
    </xf>
    <xf numFmtId="177" fontId="2" fillId="0" borderId="2" xfId="345" applyNumberFormat="1" applyFont="1" applyBorder="1" applyAlignment="1" applyProtection="1">
      <alignment horizontal="right" vertical="center"/>
      <protection locked="0"/>
    </xf>
    <xf numFmtId="0" fontId="2" fillId="0" borderId="2" xfId="472" applyFont="1" applyBorder="1" applyAlignment="1">
      <alignment horizontal="left" vertical="center"/>
    </xf>
    <xf numFmtId="179" fontId="10" fillId="0" borderId="3" xfId="472" applyNumberFormat="1" applyFont="1" applyBorder="1" applyAlignment="1">
      <alignment horizontal="right" vertical="center"/>
    </xf>
    <xf numFmtId="0" fontId="10" fillId="0" borderId="2" xfId="472" applyFont="1" applyBorder="1">
      <alignment vertical="center"/>
    </xf>
    <xf numFmtId="0" fontId="9" fillId="0" borderId="2" xfId="472" applyFont="1" applyBorder="1" applyAlignment="1">
      <alignment horizontal="center" vertical="center"/>
    </xf>
    <xf numFmtId="176" fontId="1" fillId="0" borderId="0" xfId="520" applyNumberFormat="1" applyFont="1" applyFill="1">
      <alignment vertical="center"/>
    </xf>
    <xf numFmtId="176" fontId="2" fillId="0" borderId="0" xfId="472" applyNumberFormat="1" applyFont="1" applyFill="1">
      <alignment vertical="center"/>
    </xf>
    <xf numFmtId="176" fontId="2" fillId="0" borderId="0" xfId="472" applyNumberFormat="1" applyFont="1" applyFill="1" applyAlignment="1">
      <alignment vertical="center" wrapText="1"/>
    </xf>
    <xf numFmtId="176" fontId="2" fillId="0" borderId="0" xfId="520" applyNumberFormat="1" applyFont="1" applyFill="1">
      <alignment vertical="center"/>
    </xf>
    <xf numFmtId="176" fontId="2" fillId="0" borderId="0" xfId="520" applyNumberFormat="1" applyFont="1" applyFill="1" applyAlignment="1">
      <alignment horizontal="right" vertical="center"/>
    </xf>
    <xf numFmtId="176" fontId="8" fillId="0" borderId="0" xfId="520" applyNumberFormat="1" applyFont="1" applyFill="1">
      <alignment vertical="center"/>
    </xf>
    <xf numFmtId="176" fontId="3" fillId="0" borderId="0" xfId="520" applyNumberFormat="1" applyFont="1" applyFill="1" applyAlignment="1">
      <alignment horizontal="center" vertical="center"/>
    </xf>
    <xf numFmtId="176" fontId="2" fillId="0" borderId="1" xfId="520" applyNumberFormat="1" applyFont="1" applyFill="1" applyBorder="1" applyAlignment="1">
      <alignment horizontal="right" vertical="center"/>
    </xf>
    <xf numFmtId="176" fontId="5" fillId="0" borderId="2" xfId="520" applyNumberFormat="1" applyFont="1" applyFill="1" applyBorder="1" applyAlignment="1">
      <alignment horizontal="center" vertical="center" wrapText="1"/>
    </xf>
    <xf numFmtId="176" fontId="5" fillId="0" borderId="3" xfId="472" applyNumberFormat="1" applyFont="1" applyFill="1" applyBorder="1" applyAlignment="1">
      <alignment horizontal="center" vertical="center" wrapText="1"/>
    </xf>
    <xf numFmtId="176" fontId="5" fillId="0" borderId="2" xfId="472" applyNumberFormat="1" applyFont="1" applyFill="1" applyBorder="1" applyAlignment="1">
      <alignment horizontal="center" vertical="center" wrapText="1"/>
    </xf>
    <xf numFmtId="176" fontId="5" fillId="0" borderId="4" xfId="520" applyNumberFormat="1" applyFont="1" applyFill="1" applyBorder="1" applyAlignment="1">
      <alignment horizontal="center" vertical="center" wrapText="1"/>
    </xf>
    <xf numFmtId="176" fontId="7" fillId="0" borderId="2" xfId="472" applyNumberFormat="1" applyFont="1" applyFill="1" applyBorder="1" applyAlignment="1">
      <alignment horizontal="left" vertical="center"/>
    </xf>
    <xf numFmtId="176" fontId="6" fillId="0" borderId="3" xfId="472" applyNumberFormat="1" applyFont="1" applyFill="1" applyBorder="1" applyAlignment="1">
      <alignment horizontal="right" vertical="center"/>
    </xf>
    <xf numFmtId="176" fontId="6" fillId="0" borderId="2" xfId="472" applyNumberFormat="1" applyFont="1" applyFill="1" applyBorder="1" applyAlignment="1">
      <alignment horizontal="left" vertical="center"/>
    </xf>
    <xf numFmtId="176" fontId="6" fillId="0" borderId="2" xfId="472" applyNumberFormat="1" applyFont="1" applyFill="1" applyBorder="1" applyAlignment="1">
      <alignment horizontal="right" vertical="center"/>
    </xf>
    <xf numFmtId="176" fontId="6" fillId="0" borderId="2" xfId="472" applyNumberFormat="1" applyFont="1" applyFill="1" applyBorder="1" applyAlignment="1">
      <alignment horizontal="left" vertical="center" wrapText="1"/>
    </xf>
    <xf numFmtId="176" fontId="6" fillId="0" borderId="2" xfId="381" applyNumberFormat="1" applyFont="1" applyFill="1" applyBorder="1" applyAlignment="1">
      <alignment vertical="center"/>
    </xf>
    <xf numFmtId="176" fontId="6" fillId="0" borderId="2" xfId="472" applyNumberFormat="1" applyFont="1" applyFill="1" applyBorder="1" applyAlignment="1">
      <alignment horizontal="right" vertical="center" wrapText="1"/>
    </xf>
    <xf numFmtId="176" fontId="6" fillId="0" borderId="3" xfId="472" applyNumberFormat="1" applyFont="1" applyFill="1" applyBorder="1" applyAlignment="1">
      <alignment horizontal="right" vertical="center" wrapText="1"/>
    </xf>
    <xf numFmtId="176" fontId="11" fillId="0" borderId="2" xfId="472" applyNumberFormat="1" applyFont="1" applyFill="1" applyBorder="1" applyAlignment="1">
      <alignment horizontal="left" vertical="center" wrapText="1"/>
    </xf>
    <xf numFmtId="176" fontId="5" fillId="0" borderId="2" xfId="472" applyNumberFormat="1" applyFont="1" applyFill="1" applyBorder="1" applyAlignment="1">
      <alignment horizontal="distributed" vertical="center" indent="1"/>
    </xf>
    <xf numFmtId="176" fontId="7" fillId="0" borderId="3" xfId="472" applyNumberFormat="1" applyFont="1" applyFill="1" applyBorder="1" applyAlignment="1">
      <alignment horizontal="right" vertical="center"/>
    </xf>
    <xf numFmtId="176" fontId="5" fillId="0" borderId="2" xfId="472" applyNumberFormat="1" applyFont="1" applyFill="1" applyBorder="1" applyAlignment="1">
      <alignment horizontal="left" vertical="center" indent="1"/>
    </xf>
    <xf numFmtId="176" fontId="7" fillId="0" borderId="2" xfId="472" applyNumberFormat="1" applyFont="1" applyFill="1" applyBorder="1" applyAlignment="1">
      <alignment horizontal="right" vertical="center"/>
    </xf>
    <xf numFmtId="176" fontId="7" fillId="0" borderId="2" xfId="472" applyNumberFormat="1" applyFont="1" applyFill="1" applyBorder="1">
      <alignment vertical="center"/>
    </xf>
    <xf numFmtId="176" fontId="4" fillId="0" borderId="1" xfId="520" applyNumberFormat="1" applyFont="1" applyFill="1" applyBorder="1" applyAlignment="1">
      <alignment horizontal="right"/>
    </xf>
    <xf numFmtId="176" fontId="8" fillId="0" borderId="2" xfId="472" applyNumberFormat="1" applyFont="1" applyFill="1" applyBorder="1">
      <alignment vertical="center"/>
    </xf>
    <xf numFmtId="176" fontId="6" fillId="0" borderId="2" xfId="472" applyNumberFormat="1" applyFont="1" applyFill="1" applyBorder="1" applyAlignment="1">
      <alignment vertical="center" wrapText="1"/>
    </xf>
    <xf numFmtId="0" fontId="1" fillId="0" borderId="0" xfId="404" applyFont="1" applyFill="1"/>
    <xf numFmtId="0" fontId="10" fillId="0" borderId="0" xfId="472" applyFont="1" applyFill="1" applyAlignment="1">
      <alignment horizontal="center" vertical="center" wrapText="1"/>
    </xf>
    <xf numFmtId="0" fontId="2" fillId="0" borderId="0" xfId="472" applyFont="1" applyFill="1" applyAlignment="1">
      <alignment vertical="center" wrapText="1"/>
    </xf>
    <xf numFmtId="179" fontId="2" fillId="0" borderId="0" xfId="472" applyNumberFormat="1" applyFont="1" applyFill="1">
      <alignment vertical="center"/>
    </xf>
    <xf numFmtId="179" fontId="10" fillId="0" borderId="0" xfId="472" applyNumberFormat="1" applyFont="1" applyFill="1">
      <alignment vertical="center"/>
    </xf>
    <xf numFmtId="179" fontId="0" fillId="0" borderId="0" xfId="404" applyNumberFormat="1" applyFont="1" applyFill="1" applyAlignment="1">
      <alignment wrapText="1"/>
    </xf>
    <xf numFmtId="179" fontId="12" fillId="0" borderId="0" xfId="404" applyNumberFormat="1" applyFont="1" applyFill="1" applyAlignment="1">
      <alignment wrapText="1"/>
    </xf>
    <xf numFmtId="179" fontId="1" fillId="0" borderId="0" xfId="404" applyNumberFormat="1" applyFont="1" applyFill="1" applyAlignment="1">
      <alignment wrapText="1"/>
    </xf>
    <xf numFmtId="179" fontId="13" fillId="0" borderId="0" xfId="472" applyNumberFormat="1" applyFont="1" applyFill="1" applyAlignment="1">
      <alignment horizontal="center" vertical="center" wrapText="1"/>
    </xf>
    <xf numFmtId="179" fontId="14" fillId="0" borderId="0" xfId="472" applyNumberFormat="1" applyFont="1" applyFill="1" applyAlignment="1">
      <alignment horizontal="center" vertical="center" wrapText="1"/>
    </xf>
    <xf numFmtId="179" fontId="2" fillId="0" borderId="0" xfId="520" applyNumberFormat="1" applyFont="1" applyFill="1" applyAlignment="1">
      <alignment vertical="center" wrapText="1"/>
    </xf>
    <xf numFmtId="179" fontId="2" fillId="0" borderId="0" xfId="472" applyNumberFormat="1" applyFont="1" applyFill="1" applyAlignment="1">
      <alignment vertical="center" wrapText="1"/>
    </xf>
    <xf numFmtId="179" fontId="2" fillId="0" borderId="1" xfId="472" applyNumberFormat="1" applyFont="1" applyFill="1" applyBorder="1" applyAlignment="1">
      <alignment horizontal="right" vertical="center" wrapText="1"/>
    </xf>
    <xf numFmtId="179" fontId="4" fillId="0" borderId="1" xfId="472" applyNumberFormat="1" applyFont="1" applyFill="1" applyBorder="1" applyAlignment="1">
      <alignment horizontal="right" vertical="center" wrapText="1"/>
    </xf>
    <xf numFmtId="181" fontId="9" fillId="0" borderId="2" xfId="472" applyNumberFormat="1" applyFont="1" applyFill="1" applyBorder="1" applyAlignment="1">
      <alignment horizontal="center" vertical="center" wrapText="1"/>
    </xf>
    <xf numFmtId="179" fontId="9" fillId="0" borderId="2" xfId="472" applyNumberFormat="1" applyFont="1" applyFill="1" applyBorder="1" applyAlignment="1">
      <alignment horizontal="center" vertical="center" wrapText="1"/>
    </xf>
    <xf numFmtId="179" fontId="5" fillId="0" borderId="2" xfId="472" applyNumberFormat="1" applyFont="1" applyFill="1" applyBorder="1" applyAlignment="1">
      <alignment horizontal="center" vertical="center" wrapText="1"/>
    </xf>
    <xf numFmtId="181" fontId="10" fillId="0" borderId="2" xfId="472" applyNumberFormat="1" applyFont="1" applyFill="1" applyBorder="1" applyAlignment="1">
      <alignment vertical="center" wrapText="1"/>
    </xf>
    <xf numFmtId="179" fontId="10" fillId="0" borderId="2" xfId="472" applyNumberFormat="1" applyFont="1" applyFill="1" applyBorder="1" applyAlignment="1">
      <alignment vertical="center" wrapText="1"/>
    </xf>
    <xf numFmtId="179" fontId="10" fillId="0" borderId="2" xfId="64" applyNumberFormat="1" applyFont="1" applyFill="1" applyBorder="1" applyAlignment="1">
      <alignment vertical="center" wrapText="1"/>
    </xf>
    <xf numFmtId="179" fontId="2" fillId="0" borderId="2" xfId="472" applyNumberFormat="1" applyFont="1" applyFill="1" applyBorder="1" applyAlignment="1">
      <alignment vertical="center" wrapText="1"/>
    </xf>
    <xf numFmtId="179" fontId="2" fillId="0" borderId="2" xfId="472" applyNumberFormat="1" applyFont="1" applyFill="1" applyBorder="1">
      <alignment vertical="center"/>
    </xf>
    <xf numFmtId="179" fontId="2" fillId="0" borderId="2" xfId="64" applyNumberFormat="1" applyFont="1" applyFill="1" applyBorder="1" applyAlignment="1">
      <alignment vertical="center" wrapText="1"/>
    </xf>
    <xf numFmtId="181" fontId="2" fillId="0" borderId="2" xfId="472" applyNumberFormat="1" applyFont="1" applyFill="1" applyBorder="1" applyAlignment="1">
      <alignment horizontal="left" vertical="center" wrapText="1"/>
    </xf>
    <xf numFmtId="179" fontId="6" fillId="0" borderId="2" xfId="472" applyNumberFormat="1" applyFont="1" applyFill="1" applyBorder="1">
      <alignment vertical="center"/>
    </xf>
    <xf numFmtId="179" fontId="0" fillId="0" borderId="2" xfId="0" applyNumberFormat="1" applyFont="1" applyFill="1" applyBorder="1" applyAlignment="1" applyProtection="1">
      <alignment vertical="center"/>
    </xf>
    <xf numFmtId="179" fontId="2" fillId="0" borderId="2" xfId="472" applyNumberFormat="1" applyFont="1" applyFill="1" applyBorder="1" applyAlignment="1">
      <alignment horizontal="left" vertical="center" wrapText="1"/>
    </xf>
    <xf numFmtId="179" fontId="0" fillId="0" borderId="2" xfId="0" applyNumberFormat="1" applyFont="1" applyFill="1" applyBorder="1" applyAlignment="1" applyProtection="1">
      <alignment vertical="center" wrapText="1"/>
    </xf>
    <xf numFmtId="181" fontId="2" fillId="0" borderId="2" xfId="472" applyNumberFormat="1" applyFont="1" applyFill="1" applyBorder="1" applyAlignment="1">
      <alignment vertical="center" wrapText="1"/>
    </xf>
    <xf numFmtId="181" fontId="10" fillId="0" borderId="2" xfId="472" applyNumberFormat="1" applyFont="1" applyFill="1" applyBorder="1" applyAlignment="1">
      <alignment horizontal="left" vertical="center" wrapText="1"/>
    </xf>
    <xf numFmtId="179" fontId="8" fillId="0" borderId="6" xfId="0" applyNumberFormat="1" applyFont="1" applyFill="1" applyBorder="1" applyAlignment="1" applyProtection="1">
      <alignment vertical="center"/>
      <protection locked="0"/>
    </xf>
    <xf numFmtId="179" fontId="10" fillId="0" borderId="2" xfId="472" applyNumberFormat="1" applyFont="1" applyFill="1" applyBorder="1" applyAlignment="1">
      <alignment horizontal="left" vertical="center" wrapText="1"/>
    </xf>
    <xf numFmtId="179" fontId="8" fillId="0" borderId="6" xfId="0" applyNumberFormat="1" applyFont="1" applyFill="1" applyBorder="1" applyAlignment="1" applyProtection="1">
      <alignment vertical="top"/>
    </xf>
    <xf numFmtId="179" fontId="10" fillId="0" borderId="2" xfId="472" applyNumberFormat="1" applyFont="1" applyFill="1" applyBorder="1">
      <alignment vertical="center"/>
    </xf>
    <xf numFmtId="181" fontId="9" fillId="0" borderId="2" xfId="472" applyNumberFormat="1" applyFont="1" applyFill="1" applyBorder="1" applyAlignment="1">
      <alignment horizontal="distributed" vertical="center" wrapText="1"/>
    </xf>
    <xf numFmtId="179" fontId="9" fillId="0" borderId="2" xfId="472" applyNumberFormat="1" applyFont="1" applyFill="1" applyBorder="1" applyAlignment="1">
      <alignment horizontal="distributed" vertical="center" wrapText="1"/>
    </xf>
    <xf numFmtId="179" fontId="2" fillId="0" borderId="2" xfId="182" applyNumberFormat="1" applyFont="1" applyFill="1" applyBorder="1" applyAlignment="1">
      <alignment horizontal="left" vertical="center" wrapText="1"/>
    </xf>
    <xf numFmtId="181" fontId="2" fillId="0" borderId="2" xfId="472" applyNumberFormat="1" applyFont="1" applyFill="1" applyBorder="1" applyAlignment="1">
      <alignment horizontal="left" vertical="center"/>
    </xf>
    <xf numFmtId="179" fontId="2" fillId="0" borderId="2" xfId="182" applyNumberFormat="1" applyFont="1" applyFill="1" applyBorder="1" applyAlignment="1">
      <alignment vertical="center" wrapText="1"/>
    </xf>
    <xf numFmtId="179" fontId="8" fillId="0" borderId="2" xfId="1" applyNumberFormat="1" applyFont="1" applyFill="1" applyBorder="1" applyAlignment="1" applyProtection="1">
      <alignment horizontal="right" vertical="center" wrapText="1"/>
    </xf>
    <xf numFmtId="181" fontId="2" fillId="0" borderId="2" xfId="182" applyNumberFormat="1" applyFont="1" applyFill="1" applyBorder="1" applyAlignment="1">
      <alignment horizontal="left" vertical="center" wrapText="1"/>
    </xf>
    <xf numFmtId="179" fontId="2" fillId="0" borderId="2" xfId="356" applyNumberFormat="1" applyFont="1" applyFill="1" applyBorder="1" applyAlignment="1">
      <alignment horizontal="right" vertical="center" wrapText="1" shrinkToFit="1"/>
    </xf>
    <xf numFmtId="179" fontId="8" fillId="0" borderId="6" xfId="0" applyNumberFormat="1" applyFont="1" applyFill="1" applyBorder="1" applyAlignment="1" applyProtection="1">
      <alignment horizontal="right" vertical="center"/>
      <protection locked="0"/>
    </xf>
    <xf numFmtId="181" fontId="2" fillId="0" borderId="2" xfId="182" applyNumberFormat="1" applyFont="1" applyFill="1" applyBorder="1" applyAlignment="1">
      <alignment vertical="center" wrapText="1"/>
    </xf>
    <xf numFmtId="181" fontId="2" fillId="0" borderId="2" xfId="472" applyNumberFormat="1" applyFont="1" applyFill="1" applyBorder="1" applyAlignment="1">
      <alignment horizontal="left" vertical="center" wrapText="1" shrinkToFit="1"/>
    </xf>
    <xf numFmtId="179" fontId="2" fillId="0" borderId="2" xfId="472" applyNumberFormat="1" applyFont="1" applyFill="1" applyBorder="1" applyAlignment="1">
      <alignment horizontal="right" vertical="center"/>
    </xf>
    <xf numFmtId="179" fontId="2" fillId="0" borderId="2" xfId="472" applyNumberFormat="1" applyFont="1" applyFill="1" applyBorder="1" applyAlignment="1">
      <alignment horizontal="right" vertical="center" wrapText="1"/>
    </xf>
    <xf numFmtId="177" fontId="2" fillId="0" borderId="0" xfId="472" applyNumberFormat="1" applyFont="1" applyFill="1">
      <alignment vertical="center"/>
    </xf>
    <xf numFmtId="179" fontId="15" fillId="0" borderId="6" xfId="0" applyNumberFormat="1" applyFont="1" applyFill="1" applyBorder="1" applyAlignment="1" applyProtection="1">
      <alignment horizontal="right" vertical="center"/>
      <protection locked="0"/>
    </xf>
    <xf numFmtId="179" fontId="2" fillId="0" borderId="2" xfId="424" applyNumberFormat="1" applyFont="1" applyFill="1" applyBorder="1" applyAlignment="1">
      <alignment vertical="center" wrapText="1"/>
    </xf>
    <xf numFmtId="179" fontId="2" fillId="0" borderId="2" xfId="472" applyNumberFormat="1" applyFont="1" applyFill="1" applyBorder="1" applyAlignment="1">
      <alignment horizontal="left" vertical="center"/>
    </xf>
    <xf numFmtId="0" fontId="2" fillId="0" borderId="2" xfId="472" applyFont="1" applyFill="1" applyBorder="1">
      <alignment vertical="center"/>
    </xf>
    <xf numFmtId="181" fontId="9" fillId="0" borderId="2" xfId="472" applyNumberFormat="1" applyFont="1" applyFill="1" applyBorder="1" applyAlignment="1">
      <alignment horizontal="distributed" vertical="center" indent="2"/>
    </xf>
    <xf numFmtId="179" fontId="9" fillId="0" borderId="2" xfId="472" applyNumberFormat="1" applyFont="1" applyFill="1" applyBorder="1" applyAlignment="1">
      <alignment horizontal="distributed" vertical="center" indent="2"/>
    </xf>
    <xf numFmtId="0" fontId="1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/>
    </xf>
    <xf numFmtId="182" fontId="21" fillId="0" borderId="0" xfId="0" applyNumberFormat="1" applyFont="1" applyAlignment="1">
      <alignment horizontal="center"/>
    </xf>
  </cellXfs>
  <cellStyles count="6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链接单元格 5" xfId="49"/>
    <cellStyle name="汇总 6" xfId="50"/>
    <cellStyle name="解释性文本 3 2_州本级" xfId="51"/>
    <cellStyle name="60% - 着色 2" xfId="52"/>
    <cellStyle name="常规 2 2 4" xfId="53"/>
    <cellStyle name="标题 1 4_州本级" xfId="54"/>
    <cellStyle name="好 3 2 2" xfId="55"/>
    <cellStyle name="标题 3 4_州本级" xfId="56"/>
    <cellStyle name="常规 7 3" xfId="57"/>
    <cellStyle name="计算 2" xfId="58"/>
    <cellStyle name="链接单元格 3 2_州本级" xfId="59"/>
    <cellStyle name="常规 2 7 3" xfId="60"/>
    <cellStyle name="标题 6 2_州本级" xfId="61"/>
    <cellStyle name="解释性文本 7" xfId="62"/>
    <cellStyle name="差 4" xfId="63"/>
    <cellStyle name="百分比 2" xfId="64"/>
    <cellStyle name="常规 6" xfId="65"/>
    <cellStyle name="解释性文本 2 2" xfId="66"/>
    <cellStyle name="注释 5" xfId="67"/>
    <cellStyle name="解释性文本 2 2_州本级" xfId="68"/>
    <cellStyle name="常规 5 2" xfId="69"/>
    <cellStyle name="标题 1 5 2" xfId="70"/>
    <cellStyle name="百分比 4" xfId="71"/>
    <cellStyle name="差 6" xfId="72"/>
    <cellStyle name="标题 4 2_州本级" xfId="73"/>
    <cellStyle name="百分比 5" xfId="74"/>
    <cellStyle name="常规 5 2 2" xfId="75"/>
    <cellStyle name="差 7" xfId="76"/>
    <cellStyle name="常规 4 2_州本级" xfId="77"/>
    <cellStyle name="计算 3 2" xfId="78"/>
    <cellStyle name="标题 3 3 2_州本级" xfId="79"/>
    <cellStyle name="标题 4 5 3" xfId="80"/>
    <cellStyle name="检查单元格 3 3" xfId="81"/>
    <cellStyle name="常规 4 3_州本级" xfId="82"/>
    <cellStyle name="注释 2 3" xfId="83"/>
    <cellStyle name="差 3 4" xfId="84"/>
    <cellStyle name="输出 3 3" xfId="85"/>
    <cellStyle name="常规 7_州本级" xfId="86"/>
    <cellStyle name="链接单元格 5 3" xfId="87"/>
    <cellStyle name="链接单元格 7" xfId="88"/>
    <cellStyle name="警告文本 3 2 2" xfId="89"/>
    <cellStyle name="输出 5" xfId="90"/>
    <cellStyle name="常规 2 2 2 4" xfId="91"/>
    <cellStyle name="标题 4 5 2" xfId="92"/>
    <cellStyle name="检查单元格 3 2" xfId="93"/>
    <cellStyle name="链接单元格 3" xfId="94"/>
    <cellStyle name="标题 5 4" xfId="95"/>
    <cellStyle name="汇总 3 3" xfId="96"/>
    <cellStyle name="链接单元格 4" xfId="97"/>
    <cellStyle name="标题 2 2_州本级" xfId="98"/>
    <cellStyle name="输出 2" xfId="99"/>
    <cellStyle name="汇总 3 4" xfId="100"/>
    <cellStyle name="常规 2 6_州本级" xfId="101"/>
    <cellStyle name="检查单元格 3 4" xfId="102"/>
    <cellStyle name="输出 4_州本级" xfId="103"/>
    <cellStyle name="链接单元格 6" xfId="104"/>
    <cellStyle name="汇总 3 2 2" xfId="105"/>
    <cellStyle name="输出 4" xfId="106"/>
    <cellStyle name="链接单元格 2_州本级" xfId="107"/>
    <cellStyle name="标题 2 4 2_州本级" xfId="108"/>
    <cellStyle name="计算 3" xfId="109"/>
    <cellStyle name="标题 7 2_州本级" xfId="110"/>
    <cellStyle name="计算 4" xfId="111"/>
    <cellStyle name="标题 1 4 2" xfId="112"/>
    <cellStyle name="计算 5" xfId="113"/>
    <cellStyle name="适中 2" xfId="114"/>
    <cellStyle name="标题 1 4 3" xfId="115"/>
    <cellStyle name="百分比 2 2" xfId="116"/>
    <cellStyle name="差 4 2" xfId="117"/>
    <cellStyle name="标题 10" xfId="118"/>
    <cellStyle name="百分比 2 3" xfId="119"/>
    <cellStyle name="差 4 3" xfId="120"/>
    <cellStyle name="百分比 2 4" xfId="121"/>
    <cellStyle name="差 4 4" xfId="122"/>
    <cellStyle name="百分比 2 3 2 2" xfId="123"/>
    <cellStyle name="百分比 2 2 3" xfId="124"/>
    <cellStyle name="差 4 2 2" xfId="125"/>
    <cellStyle name="汇总 4 4" xfId="126"/>
    <cellStyle name="百分比 2 2 2" xfId="127"/>
    <cellStyle name="千位_1" xfId="128"/>
    <cellStyle name="常规 2 4 2_州本级" xfId="129"/>
    <cellStyle name="百分比 2 2 4" xfId="130"/>
    <cellStyle name="好 2 2_州本级" xfId="131"/>
    <cellStyle name="no dec" xfId="132"/>
    <cellStyle name="Normal" xfId="133"/>
    <cellStyle name="常规 3 4 2" xfId="134"/>
    <cellStyle name="百分比 2 2 2 2" xfId="135"/>
    <cellStyle name="百分比 2 3 2" xfId="136"/>
    <cellStyle name="千分位_97-917" xfId="137"/>
    <cellStyle name="百分比 2 3 3" xfId="138"/>
    <cellStyle name="百分比 2 3 4" xfId="139"/>
    <cellStyle name="普通_97-917" xfId="140"/>
    <cellStyle name="输出 2 2_州本级" xfId="141"/>
    <cellStyle name="百分比 2 4 2" xfId="142"/>
    <cellStyle name="百分比 2 5" xfId="143"/>
    <cellStyle name="好 4 2_州本级" xfId="144"/>
    <cellStyle name="汇总 4 2_州本级" xfId="145"/>
    <cellStyle name="百分比 2 6" xfId="146"/>
    <cellStyle name="百分比 3" xfId="147"/>
    <cellStyle name="差 5" xfId="148"/>
    <cellStyle name="百分比 3 2" xfId="149"/>
    <cellStyle name="差 5 2" xfId="150"/>
    <cellStyle name="百分比 3 3" xfId="151"/>
    <cellStyle name="差 5 3" xfId="152"/>
    <cellStyle name="常规 6_州本级" xfId="153"/>
    <cellStyle name="标题 1 2" xfId="154"/>
    <cellStyle name="标题 1 2 2" xfId="155"/>
    <cellStyle name="常规 6 2_州本级" xfId="156"/>
    <cellStyle name="标题 1 2 2 2" xfId="157"/>
    <cellStyle name="标题 3 4 2" xfId="158"/>
    <cellStyle name="标题 1 2 2_州本级" xfId="159"/>
    <cellStyle name="警告文本 2 3" xfId="160"/>
    <cellStyle name="标题 1 2 3" xfId="161"/>
    <cellStyle name="标题 1 2 4" xfId="162"/>
    <cellStyle name="标题 1 2_州本级" xfId="163"/>
    <cellStyle name="标题 3 4" xfId="164"/>
    <cellStyle name="标题 1 3" xfId="165"/>
    <cellStyle name="汇总 3" xfId="166"/>
    <cellStyle name="标题 1 3 2" xfId="167"/>
    <cellStyle name="标题 5 3" xfId="168"/>
    <cellStyle name="汇总 3 2" xfId="169"/>
    <cellStyle name="标题 1 3 2 2" xfId="170"/>
    <cellStyle name="汇总 3_州本级" xfId="171"/>
    <cellStyle name="标题 1 3 2_州本级" xfId="172"/>
    <cellStyle name="汇总 7" xfId="173"/>
    <cellStyle name="汇总 4" xfId="174"/>
    <cellStyle name="标题 1 3 3" xfId="175"/>
    <cellStyle name="汇总 5" xfId="176"/>
    <cellStyle name="标题 1 3 4" xfId="177"/>
    <cellStyle name="标题 1 3_州本级" xfId="178"/>
    <cellStyle name="好 2 2 2" xfId="179"/>
    <cellStyle name="标题 1 4" xfId="180"/>
    <cellStyle name="标题 1 4 2 2" xfId="181"/>
    <cellStyle name="常规 2" xfId="182"/>
    <cellStyle name="常规 3 3 4" xfId="183"/>
    <cellStyle name="标题 1 4 2_州本级" xfId="184"/>
    <cellStyle name="标题 1 4 4" xfId="185"/>
    <cellStyle name="标题 1 5" xfId="186"/>
    <cellStyle name="标题 1 5 3" xfId="187"/>
    <cellStyle name="标题 2 3_州本级" xfId="188"/>
    <cellStyle name="标题 1 5_州本级" xfId="189"/>
    <cellStyle name="好 4 2 2" xfId="190"/>
    <cellStyle name="标题 1 6" xfId="191"/>
    <cellStyle name="注释 4 2 2" xfId="192"/>
    <cellStyle name="标题 1 7" xfId="193"/>
    <cellStyle name="标题 2 4 2" xfId="194"/>
    <cellStyle name="标题 2 2" xfId="195"/>
    <cellStyle name="标题 4 2 2_州本级" xfId="196"/>
    <cellStyle name="标题 2 2 2" xfId="197"/>
    <cellStyle name="标题 2 2 2 2" xfId="198"/>
    <cellStyle name="标题 2 2 2_州本级" xfId="199"/>
    <cellStyle name="链接单元格 4 2" xfId="200"/>
    <cellStyle name="好 3 2" xfId="201"/>
    <cellStyle name="标题 2 2 3" xfId="202"/>
    <cellStyle name="好 3 3" xfId="203"/>
    <cellStyle name="标题 2 2 4" xfId="204"/>
    <cellStyle name="计算 5 2" xfId="205"/>
    <cellStyle name="适中 2 2" xfId="206"/>
    <cellStyle name="标题 2 3" xfId="207"/>
    <cellStyle name="常规 11" xfId="208"/>
    <cellStyle name="标题 2 3 2" xfId="209"/>
    <cellStyle name="标题 2 3 2 2" xfId="210"/>
    <cellStyle name="标题 2 3 2_州本级" xfId="211"/>
    <cellStyle name="常规 12" xfId="212"/>
    <cellStyle name="好 4 2" xfId="213"/>
    <cellStyle name="标题 2 3 3" xfId="214"/>
    <cellStyle name="好 4 3" xfId="215"/>
    <cellStyle name="标题 2 3 4" xfId="216"/>
    <cellStyle name="标题 2 4" xfId="217"/>
    <cellStyle name="标题 2 4 2 2" xfId="218"/>
    <cellStyle name="标题 3 2 2 2" xfId="219"/>
    <cellStyle name="好 5 2" xfId="220"/>
    <cellStyle name="标题 2 4 3" xfId="221"/>
    <cellStyle name="常规 3 2 2 2" xfId="222"/>
    <cellStyle name="适中 4 2" xfId="223"/>
    <cellStyle name="好 5 3" xfId="224"/>
    <cellStyle name="标题 2 4 4" xfId="225"/>
    <cellStyle name="标题 2 4_州本级" xfId="226"/>
    <cellStyle name="标题 2 5 3" xfId="227"/>
    <cellStyle name="标题 2 5" xfId="228"/>
    <cellStyle name="计算 2_州本级" xfId="229"/>
    <cellStyle name="标题 2 7" xfId="230"/>
    <cellStyle name="计算 2 2_州本级" xfId="231"/>
    <cellStyle name="标题 2 5 2" xfId="232"/>
    <cellStyle name="标题 3 5 3" xfId="233"/>
    <cellStyle name="标题 2 5_州本级" xfId="234"/>
    <cellStyle name="警告文本 3 4" xfId="235"/>
    <cellStyle name="标题 2 6" xfId="236"/>
    <cellStyle name="常规 4 2 2_州本级" xfId="237"/>
    <cellStyle name="标题 3 2" xfId="238"/>
    <cellStyle name="标题 3 2 2" xfId="239"/>
    <cellStyle name="好 5" xfId="240"/>
    <cellStyle name="标题 3 2 2_州本级" xfId="241"/>
    <cellStyle name="好 5_州本级" xfId="242"/>
    <cellStyle name="标题 3 2 3" xfId="243"/>
    <cellStyle name="好 6" xfId="244"/>
    <cellStyle name="标题 3 2 4" xfId="245"/>
    <cellStyle name="好 7" xfId="246"/>
    <cellStyle name="标题 3 2_州本级" xfId="247"/>
    <cellStyle name="标题 3 3" xfId="248"/>
    <cellStyle name="常规 2 3 2 2_州本级" xfId="249"/>
    <cellStyle name="标题 3 3 2" xfId="250"/>
    <cellStyle name="标题 3 4 3" xfId="251"/>
    <cellStyle name="标题 3 3 2 2" xfId="252"/>
    <cellStyle name="警告文本 2 4" xfId="253"/>
    <cellStyle name="标题 3 3 3" xfId="254"/>
    <cellStyle name="标题 3 3 4" xfId="255"/>
    <cellStyle name="标题 4 2 4" xfId="256"/>
    <cellStyle name="标题 3 3_州本级" xfId="257"/>
    <cellStyle name="标题 4 4 3" xfId="258"/>
    <cellStyle name="标题 3 4 2 2" xfId="259"/>
    <cellStyle name="检查单元格 2 3" xfId="260"/>
    <cellStyle name="标题 3 4 2_州本级" xfId="261"/>
    <cellStyle name="标题 3 4 4" xfId="262"/>
    <cellStyle name="常规 3 3 2 2" xfId="263"/>
    <cellStyle name="标题 3 5" xfId="264"/>
    <cellStyle name="常规 9" xfId="265"/>
    <cellStyle name="标题 3 5 2" xfId="266"/>
    <cellStyle name="警告文本 3 3" xfId="267"/>
    <cellStyle name="标题 3 5_州本级" xfId="268"/>
    <cellStyle name="标题 3 6" xfId="269"/>
    <cellStyle name="标题 3 7" xfId="270"/>
    <cellStyle name="解释性文本 2 2 2" xfId="271"/>
    <cellStyle name="标题 4 2" xfId="272"/>
    <cellStyle name="标题 4 2 2" xfId="273"/>
    <cellStyle name="常规 6 3" xfId="274"/>
    <cellStyle name="注释 3" xfId="275"/>
    <cellStyle name="标题 4 2 2 2" xfId="276"/>
    <cellStyle name="警告文本 2_州本级" xfId="277"/>
    <cellStyle name="标题 4 2 3" xfId="278"/>
    <cellStyle name="标题 4 3" xfId="279"/>
    <cellStyle name="汇总 2 2" xfId="280"/>
    <cellStyle name="标题 4 3 2" xfId="281"/>
    <cellStyle name="汇总 2 2 2" xfId="282"/>
    <cellStyle name="标题 4 3 2 2" xfId="283"/>
    <cellStyle name="警告文本 3_州本级" xfId="284"/>
    <cellStyle name="注释 2 2 2" xfId="285"/>
    <cellStyle name="标题 4 3 2_州本级" xfId="286"/>
    <cellStyle name="标题 4 3 3" xfId="287"/>
    <cellStyle name="警告文本 2 2 2" xfId="288"/>
    <cellStyle name="标题 4 3 4" xfId="289"/>
    <cellStyle name="标题 4 3_州本级" xfId="290"/>
    <cellStyle name="汇总 2 2_州本级" xfId="291"/>
    <cellStyle name="常规 6 2 2" xfId="292"/>
    <cellStyle name="注释 2 2" xfId="293"/>
    <cellStyle name="标题 4 4" xfId="294"/>
    <cellStyle name="检查单元格 2" xfId="295"/>
    <cellStyle name="计算 3 2 2" xfId="296"/>
    <cellStyle name="汇总 2 3" xfId="297"/>
    <cellStyle name="标题 4 4 2" xfId="298"/>
    <cellStyle name="检查单元格 2 2" xfId="299"/>
    <cellStyle name="警告文本 4_州本级" xfId="300"/>
    <cellStyle name="标题 4 4 2 2" xfId="301"/>
    <cellStyle name="常规 16" xfId="302"/>
    <cellStyle name="检查单元格 2 2 2" xfId="303"/>
    <cellStyle name="标题 4 4 2_州本级" xfId="304"/>
    <cellStyle name="检查单元格 2 2_州本级" xfId="305"/>
    <cellStyle name="标题 4 4 4" xfId="306"/>
    <cellStyle name="检查单元格 2 4" xfId="307"/>
    <cellStyle name="标题 4 4_州本级" xfId="308"/>
    <cellStyle name="检查单元格 2_州本级" xfId="309"/>
    <cellStyle name="标题 4 5" xfId="310"/>
    <cellStyle name="检查单元格 3" xfId="311"/>
    <cellStyle name="汇总 2 4" xfId="312"/>
    <cellStyle name="标题 4 5_州本级" xfId="313"/>
    <cellStyle name="输出 5 2" xfId="314"/>
    <cellStyle name="检查单元格 3_州本级" xfId="315"/>
    <cellStyle name="差 3_州本级" xfId="316"/>
    <cellStyle name="标题 4 6" xfId="317"/>
    <cellStyle name="检查单元格 4" xfId="318"/>
    <cellStyle name="标题 4 7" xfId="319"/>
    <cellStyle name="检查单元格 5" xfId="320"/>
    <cellStyle name="解释性文本 2 3" xfId="321"/>
    <cellStyle name="标题 5" xfId="322"/>
    <cellStyle name="标题 5 2" xfId="323"/>
    <cellStyle name="标题 5 2 2" xfId="324"/>
    <cellStyle name="标题 5 2_州本级" xfId="325"/>
    <cellStyle name="链接单元格 4 3" xfId="326"/>
    <cellStyle name="标题 5_州本级" xfId="327"/>
    <cellStyle name="解释性文本 2 4" xfId="328"/>
    <cellStyle name="标题 6" xfId="329"/>
    <cellStyle name="标题 6 2" xfId="330"/>
    <cellStyle name="标题 6 2 2" xfId="331"/>
    <cellStyle name="标题 6 3" xfId="332"/>
    <cellStyle name="汇总 4 2" xfId="333"/>
    <cellStyle name="标题 6 4" xfId="334"/>
    <cellStyle name="汇总 4 3" xfId="335"/>
    <cellStyle name="标题 6_州本级" xfId="336"/>
    <cellStyle name="标题 7" xfId="337"/>
    <cellStyle name="标题 7 2" xfId="338"/>
    <cellStyle name="标题 7 2 2" xfId="339"/>
    <cellStyle name="标题 7 3" xfId="340"/>
    <cellStyle name="汇总 5 2" xfId="341"/>
    <cellStyle name="标题 7 4" xfId="342"/>
    <cellStyle name="汇总 5 3" xfId="343"/>
    <cellStyle name="标题 7_州本级" xfId="344"/>
    <cellStyle name="常规_exceltmp1" xfId="345"/>
    <cellStyle name="常规 2 5 3" xfId="346"/>
    <cellStyle name="标题 8" xfId="347"/>
    <cellStyle name="标题 8 2" xfId="348"/>
    <cellStyle name="常规 2 7" xfId="349"/>
    <cellStyle name="输入 2" xfId="350"/>
    <cellStyle name="标题 8 3" xfId="351"/>
    <cellStyle name="常规 2 8" xfId="352"/>
    <cellStyle name="标题 8_州本级" xfId="353"/>
    <cellStyle name="标题 9" xfId="354"/>
    <cellStyle name="好 3_州本级" xfId="355"/>
    <cellStyle name="常规_项目数据统计表" xfId="356"/>
    <cellStyle name="差 2" xfId="357"/>
    <cellStyle name="解释性文本 5" xfId="358"/>
    <cellStyle name="差 2 2" xfId="359"/>
    <cellStyle name="解释性文本 5 2" xfId="360"/>
    <cellStyle name="差 2 2 2" xfId="361"/>
    <cellStyle name="差 2 4" xfId="362"/>
    <cellStyle name="差 2 2_州本级" xfId="363"/>
    <cellStyle name="差 2 3" xfId="364"/>
    <cellStyle name="解释性文本 5 3" xfId="365"/>
    <cellStyle name="差 2_州本级" xfId="366"/>
    <cellStyle name="解释性文本 5_州本级" xfId="367"/>
    <cellStyle name="差 3" xfId="368"/>
    <cellStyle name="解释性文本 6" xfId="369"/>
    <cellStyle name="适中 4 2_州本级" xfId="370"/>
    <cellStyle name="差 3 2" xfId="371"/>
    <cellStyle name="差 3 2 2" xfId="372"/>
    <cellStyle name="警告文本 6" xfId="373"/>
    <cellStyle name="差 3 2_州本级" xfId="374"/>
    <cellStyle name="检查单元格 4 2" xfId="375"/>
    <cellStyle name="差 3 3" xfId="376"/>
    <cellStyle name="差 4 2_州本级" xfId="377"/>
    <cellStyle name="差 4_州本级" xfId="378"/>
    <cellStyle name="警告文本 5 2" xfId="379"/>
    <cellStyle name="差 5_州本级" xfId="380"/>
    <cellStyle name="常规 10" xfId="381"/>
    <cellStyle name="常规 2 2" xfId="382"/>
    <cellStyle name="常规 2 2 2" xfId="383"/>
    <cellStyle name="计算 4_州本级" xfId="384"/>
    <cellStyle name="常规 2 2 2 2" xfId="385"/>
    <cellStyle name="常规 4_2017年州本级预算调整表2017.10.12（第二稿）" xfId="386"/>
    <cellStyle name="常规 2 2 2 2 2" xfId="387"/>
    <cellStyle name="计算 4 2_州本级" xfId="388"/>
    <cellStyle name="常规 2 4 4" xfId="389"/>
    <cellStyle name="常规 2 2 2 2_州本级" xfId="390"/>
    <cellStyle name="输出 3 2 2" xfId="391"/>
    <cellStyle name="检查单元格 7" xfId="392"/>
    <cellStyle name="常规 2 2 2 3" xfId="393"/>
    <cellStyle name="常规 2 2 2_州本级" xfId="394"/>
    <cellStyle name="输出 3 2" xfId="395"/>
    <cellStyle name="常规 2 2 3" xfId="396"/>
    <cellStyle name="常规 2 2 3 2" xfId="397"/>
    <cellStyle name="常规 2 2 3 3" xfId="398"/>
    <cellStyle name="常规 2 2 3_州本级" xfId="399"/>
    <cellStyle name="常规 2 2 5" xfId="400"/>
    <cellStyle name="常规 2 3" xfId="401"/>
    <cellStyle name="输入 3 2" xfId="402"/>
    <cellStyle name="输入 3 2 2" xfId="403"/>
    <cellStyle name="常规_德宏州2005年地方预算(代报简表)" xfId="404"/>
    <cellStyle name="常规 2 3 2" xfId="405"/>
    <cellStyle name="计算 5_州本级" xfId="406"/>
    <cellStyle name="适中 2_州本级" xfId="407"/>
    <cellStyle name="常规 2 3 2 2" xfId="408"/>
    <cellStyle name="常规 2 3 2 2 2" xfId="409"/>
    <cellStyle name="常规 2 3 2 3" xfId="410"/>
    <cellStyle name="常规 2 3 2 4" xfId="411"/>
    <cellStyle name="常规 2 3 2_州本级" xfId="412"/>
    <cellStyle name="常规 2 3 3" xfId="413"/>
    <cellStyle name="常规 2 3 3 2" xfId="414"/>
    <cellStyle name="常规 2 3 3 3" xfId="415"/>
    <cellStyle name="常规 2 3 3_州本级" xfId="416"/>
    <cellStyle name="常规 2 3 4" xfId="417"/>
    <cellStyle name="常规 2 3 5" xfId="418"/>
    <cellStyle name="常规 2 4" xfId="419"/>
    <cellStyle name="输入 3 3" xfId="420"/>
    <cellStyle name="常规 2 4 2" xfId="421"/>
    <cellStyle name="适中 3_州本级" xfId="422"/>
    <cellStyle name="常规 2 4 2 2" xfId="423"/>
    <cellStyle name="常规_2007年省与各地结算单" xfId="424"/>
    <cellStyle name="常规 2 4 3" xfId="425"/>
    <cellStyle name="常规 2 4_州本级" xfId="426"/>
    <cellStyle name="输出 4 2_州本级" xfId="427"/>
    <cellStyle name="常规 3_州本级" xfId="428"/>
    <cellStyle name="常规 2 5" xfId="429"/>
    <cellStyle name="输入 3 4" xfId="430"/>
    <cellStyle name="常规 2 5 2" xfId="431"/>
    <cellStyle name="常规 3 2_州本级" xfId="432"/>
    <cellStyle name="适中 4_州本级" xfId="433"/>
    <cellStyle name="常规 2 5 2 2" xfId="434"/>
    <cellStyle name="检查单元格 6" xfId="435"/>
    <cellStyle name="常规 3 2 2_州本级" xfId="436"/>
    <cellStyle name="常规 2 5 2_州本级" xfId="437"/>
    <cellStyle name="计算 2 3" xfId="438"/>
    <cellStyle name="常规 2 5 4" xfId="439"/>
    <cellStyle name="常规 2 5_州本级" xfId="440"/>
    <cellStyle name="常规 2 6" xfId="441"/>
    <cellStyle name="常规 2 6 2" xfId="442"/>
    <cellStyle name="适中 5_州本级" xfId="443"/>
    <cellStyle name="常规 2 6 2 2" xfId="444"/>
    <cellStyle name="常规 2 6 2_州本级" xfId="445"/>
    <cellStyle name="输入 2 4" xfId="446"/>
    <cellStyle name="常规 2 6 3" xfId="447"/>
    <cellStyle name="汇总 5_州本级" xfId="448"/>
    <cellStyle name="检查单元格 3 2 2" xfId="449"/>
    <cellStyle name="常规 2 6 4" xfId="450"/>
    <cellStyle name="常规 2 7 2" xfId="451"/>
    <cellStyle name="常规 2 7_州本级" xfId="452"/>
    <cellStyle name="输入 3" xfId="453"/>
    <cellStyle name="常规 2 9" xfId="454"/>
    <cellStyle name="输出 4 2" xfId="455"/>
    <cellStyle name="常规 3" xfId="456"/>
    <cellStyle name="输出 4 2 2" xfId="457"/>
    <cellStyle name="常规 3 2" xfId="458"/>
    <cellStyle name="计算 7" xfId="459"/>
    <cellStyle name="常规 3 2 2" xfId="460"/>
    <cellStyle name="适中 4" xfId="461"/>
    <cellStyle name="常规 3 2 3" xfId="462"/>
    <cellStyle name="适中 5" xfId="463"/>
    <cellStyle name="常规_2011年及历年切块安排表10.12.17" xfId="464"/>
    <cellStyle name="常规 3 2 4" xfId="465"/>
    <cellStyle name="适中 6" xfId="466"/>
    <cellStyle name="常规 3 3" xfId="467"/>
    <cellStyle name="输入 4 2" xfId="468"/>
    <cellStyle name="常规 3 3 2" xfId="469"/>
    <cellStyle name="输入 4 2 2" xfId="470"/>
    <cellStyle name="常规 3 3 2_州本级" xfId="471"/>
    <cellStyle name="常规_2007年云南省向人大报送政府收支预算表格式编制过程表" xfId="472"/>
    <cellStyle name="常规 3 3 3" xfId="473"/>
    <cellStyle name="常规 3 3_州本级" xfId="474"/>
    <cellStyle name="输入 4 2_州本级" xfId="475"/>
    <cellStyle name="常规 3 4" xfId="476"/>
    <cellStyle name="输入 4 3" xfId="477"/>
    <cellStyle name="常规 3 4_州本级" xfId="478"/>
    <cellStyle name="输入 4_州本级" xfId="479"/>
    <cellStyle name="常规 3 5" xfId="480"/>
    <cellStyle name="输入 4 4" xfId="481"/>
    <cellStyle name="常规 3 6" xfId="482"/>
    <cellStyle name="输出 4 3" xfId="483"/>
    <cellStyle name="常规 4" xfId="484"/>
    <cellStyle name="常规 4 2" xfId="485"/>
    <cellStyle name="常规 4 2 2" xfId="486"/>
    <cellStyle name="常规 4 4" xfId="487"/>
    <cellStyle name="输入 5 3" xfId="488"/>
    <cellStyle name="常规 4 2 2 2" xfId="489"/>
    <cellStyle name="常规 6 4" xfId="490"/>
    <cellStyle name="注释 4" xfId="491"/>
    <cellStyle name="常规 4 2 3" xfId="492"/>
    <cellStyle name="常规 4 5" xfId="493"/>
    <cellStyle name="常规 4 2 4" xfId="494"/>
    <cellStyle name="常规 4 3" xfId="495"/>
    <cellStyle name="输入 5 2" xfId="496"/>
    <cellStyle name="常规 4 3 2" xfId="497"/>
    <cellStyle name="常规 5 4" xfId="498"/>
    <cellStyle name="常规 4 3 2 2" xfId="499"/>
    <cellStyle name="常规 4 3 2_州本级" xfId="500"/>
    <cellStyle name="链接单元格 2" xfId="501"/>
    <cellStyle name="常规 4 3 3" xfId="502"/>
    <cellStyle name="常规 4 3 4" xfId="503"/>
    <cellStyle name="输出 4 4" xfId="504"/>
    <cellStyle name="常规 5" xfId="505"/>
    <cellStyle name="解释性文本 2_州本级" xfId="506"/>
    <cellStyle name="常规 5 2_州本级" xfId="507"/>
    <cellStyle name="输出 2 4" xfId="508"/>
    <cellStyle name="常规 5 3" xfId="509"/>
    <cellStyle name="常规 5_州本级" xfId="510"/>
    <cellStyle name="注释 2" xfId="511"/>
    <cellStyle name="汇总 2_州本级" xfId="512"/>
    <cellStyle name="常规 6 2" xfId="513"/>
    <cellStyle name="常规 7" xfId="514"/>
    <cellStyle name="计算 3_州本级" xfId="515"/>
    <cellStyle name="计算 3 2_州本级" xfId="516"/>
    <cellStyle name="常规 7 2" xfId="517"/>
    <cellStyle name="警告文本 3 2" xfId="518"/>
    <cellStyle name="常规 8" xfId="519"/>
    <cellStyle name="常规_2004年基金预算(二稿)" xfId="520"/>
    <cellStyle name="常规_2017年预算草案附表（20170106定稿） " xfId="521"/>
    <cellStyle name="常规_附件2：二维表" xfId="522"/>
    <cellStyle name="好 2" xfId="523"/>
    <cellStyle name="好 2 2" xfId="524"/>
    <cellStyle name="计算 4 2" xfId="525"/>
    <cellStyle name="好 2 3" xfId="526"/>
    <cellStyle name="计算 4 3" xfId="527"/>
    <cellStyle name="好 2 4" xfId="528"/>
    <cellStyle name="好 2_州本级" xfId="529"/>
    <cellStyle name="好 3" xfId="530"/>
    <cellStyle name="好 3 2_州本级" xfId="531"/>
    <cellStyle name="适中 2 3" xfId="532"/>
    <cellStyle name="计算 5 3" xfId="533"/>
    <cellStyle name="好 3 4" xfId="534"/>
    <cellStyle name="好 4" xfId="535"/>
    <cellStyle name="好 4 4" xfId="536"/>
    <cellStyle name="好 4_州本级" xfId="537"/>
    <cellStyle name="汇总 2" xfId="538"/>
    <cellStyle name="汇总 3 2_州本级" xfId="539"/>
    <cellStyle name="链接单元格 3_州本级" xfId="540"/>
    <cellStyle name="汇总 4 2 2" xfId="541"/>
    <cellStyle name="适中 3 4" xfId="542"/>
    <cellStyle name="汇总 4_州本级" xfId="543"/>
    <cellStyle name="计算 2 2" xfId="544"/>
    <cellStyle name="计算 2 2 2" xfId="545"/>
    <cellStyle name="计算 2 4" xfId="546"/>
    <cellStyle name="计算 3 3" xfId="547"/>
    <cellStyle name="输出 3 2_州本级" xfId="548"/>
    <cellStyle name="计算 3 4" xfId="549"/>
    <cellStyle name="计算 4 2 2" xfId="550"/>
    <cellStyle name="计算 4 4" xfId="551"/>
    <cellStyle name="适中 3" xfId="552"/>
    <cellStyle name="计算 6" xfId="553"/>
    <cellStyle name="检查单元格 3 2_州本级" xfId="554"/>
    <cellStyle name="检查单元格 4 2 2" xfId="555"/>
    <cellStyle name="检查单元格 4 2_州本级" xfId="556"/>
    <cellStyle name="检查单元格 4 3" xfId="557"/>
    <cellStyle name="检查单元格 4 4" xfId="558"/>
    <cellStyle name="检查单元格 4_州本级" xfId="559"/>
    <cellStyle name="注释 7" xfId="560"/>
    <cellStyle name="检查单元格 5 2" xfId="561"/>
    <cellStyle name="检查单元格 5 3" xfId="562"/>
    <cellStyle name="解释性文本 4 3" xfId="563"/>
    <cellStyle name="检查单元格 5_州本级" xfId="564"/>
    <cellStyle name="解释性文本 2" xfId="565"/>
    <cellStyle name="解释性文本 3" xfId="566"/>
    <cellStyle name="解释性文本 3 2" xfId="567"/>
    <cellStyle name="解释性文本 3 2 2" xfId="568"/>
    <cellStyle name="解释性文本 3 3" xfId="569"/>
    <cellStyle name="解释性文本 3 4" xfId="570"/>
    <cellStyle name="解释性文本 3_州本级" xfId="571"/>
    <cellStyle name="解释性文本 4" xfId="572"/>
    <cellStyle name="解释性文本 4 2" xfId="573"/>
    <cellStyle name="解释性文本 4 2 2" xfId="574"/>
    <cellStyle name="解释性文本 4 2_州本级" xfId="575"/>
    <cellStyle name="解释性文本 4 4" xfId="576"/>
    <cellStyle name="解释性文本 4_州本级" xfId="577"/>
    <cellStyle name="注释 5 2" xfId="578"/>
    <cellStyle name="警告文本 2" xfId="579"/>
    <cellStyle name="警告文本 2 2" xfId="580"/>
    <cellStyle name="注释 3 2" xfId="581"/>
    <cellStyle name="警告文本 2 2_州本级" xfId="582"/>
    <cellStyle name="注释 5 3" xfId="583"/>
    <cellStyle name="警告文本 3" xfId="584"/>
    <cellStyle name="警告文本 3 2_州本级" xfId="585"/>
    <cellStyle name="警告文本 4" xfId="586"/>
    <cellStyle name="警告文本 4 2" xfId="587"/>
    <cellStyle name="警告文本 4 2 2" xfId="588"/>
    <cellStyle name="警告文本 4 2_州本级" xfId="589"/>
    <cellStyle name="警告文本 4 3" xfId="590"/>
    <cellStyle name="警告文本 4 4" xfId="591"/>
    <cellStyle name="警告文本 5" xfId="592"/>
    <cellStyle name="警告文本 5 3" xfId="593"/>
    <cellStyle name="警告文本 5_州本级" xfId="594"/>
    <cellStyle name="警告文本 7" xfId="595"/>
    <cellStyle name="链接单元格 2 2" xfId="596"/>
    <cellStyle name="链接单元格 2 2 2" xfId="597"/>
    <cellStyle name="链接单元格 2 2_州本级" xfId="598"/>
    <cellStyle name="链接单元格 2 3" xfId="599"/>
    <cellStyle name="链接单元格 2 4" xfId="600"/>
    <cellStyle name="链接单元格 3 2" xfId="601"/>
    <cellStyle name="链接单元格 3 2 2" xfId="602"/>
    <cellStyle name="链接单元格 3 3" xfId="603"/>
    <cellStyle name="链接单元格 3 4" xfId="604"/>
    <cellStyle name="链接单元格 4 2 2" xfId="605"/>
    <cellStyle name="链接单元格 4 2_州本级" xfId="606"/>
    <cellStyle name="链接单元格 4 4" xfId="607"/>
    <cellStyle name="适中 5 3" xfId="608"/>
    <cellStyle name="链接单元格 4_州本级" xfId="609"/>
    <cellStyle name="适中 7" xfId="610"/>
    <cellStyle name="链接单元格 5 2" xfId="611"/>
    <cellStyle name="链接单元格 5_州本级" xfId="612"/>
    <cellStyle name="千分位[0]_laroux" xfId="613"/>
    <cellStyle name="千位[0]_1" xfId="614"/>
    <cellStyle name="适中 3 2_州本级" xfId="615"/>
    <cellStyle name="适中 2 2 2" xfId="616"/>
    <cellStyle name="适中 2 2_州本级" xfId="617"/>
    <cellStyle name="适中 2 4" xfId="618"/>
    <cellStyle name="适中 3 2" xfId="619"/>
    <cellStyle name="适中 3 2 2" xfId="620"/>
    <cellStyle name="适中 3 3" xfId="621"/>
    <cellStyle name="适中 4 2 2" xfId="622"/>
    <cellStyle name="适中 4 3" xfId="623"/>
    <cellStyle name="适中 4 4" xfId="624"/>
    <cellStyle name="适中 5 2" xfId="625"/>
    <cellStyle name="输出 2 2" xfId="626"/>
    <cellStyle name="输出 2 2 2" xfId="627"/>
    <cellStyle name="输出 2 3" xfId="628"/>
    <cellStyle name="输出 2_州本级" xfId="629"/>
    <cellStyle name="输出 3" xfId="630"/>
    <cellStyle name="输出 3 4" xfId="631"/>
    <cellStyle name="输入 2 2" xfId="632"/>
    <cellStyle name="输出 3_州本级" xfId="633"/>
    <cellStyle name="输出 5 3" xfId="634"/>
    <cellStyle name="输出 5_州本级" xfId="635"/>
    <cellStyle name="输出 6" xfId="636"/>
    <cellStyle name="输出 7" xfId="637"/>
    <cellStyle name="输入 2 2 2" xfId="638"/>
    <cellStyle name="输入 2 2_州本级" xfId="639"/>
    <cellStyle name="输入 2 3" xfId="640"/>
    <cellStyle name="输入 2_州本级" xfId="641"/>
    <cellStyle name="输入 3 2_州本级" xfId="642"/>
    <cellStyle name="输入 3_州本级" xfId="643"/>
    <cellStyle name="输入 4" xfId="644"/>
    <cellStyle name="输入 5" xfId="645"/>
    <cellStyle name="输入 5_州本级" xfId="646"/>
    <cellStyle name="输入 6" xfId="647"/>
    <cellStyle name="输入 7" xfId="648"/>
    <cellStyle name="注释 2 4" xfId="649"/>
    <cellStyle name="注释 3 2 2" xfId="650"/>
    <cellStyle name="注释 3 3" xfId="651"/>
    <cellStyle name="注释 3 4" xfId="652"/>
    <cellStyle name="注释 4 2" xfId="653"/>
    <cellStyle name="注释 4 3" xfId="654"/>
    <cellStyle name="注释 4 4" xfId="655"/>
    <cellStyle name="注释 6" xfId="656"/>
    <cellStyle name="常规_2007年云南省向人大报送政府收支预算表格式编制过程表 2" xfId="657"/>
  </cellStyles>
  <dxfs count="1">
    <dxf>
      <font>
        <b val="1"/>
        <i val="0"/>
      </font>
    </dxf>
  </dxfs>
  <tableStyles count="0" defaultTableStyle="TableStyleMedium9"/>
  <colors>
    <mruColors>
      <color rgb="00FFFFFF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lly\cmhk-2000\&#21271;&#20140;&#31227;&#21160;\7.23&#27719;&#24635;&#34920;(&#21331;&#24503;)\&#35780;&#20272;&#22266;&#23450;&#36164;&#2013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ackup\&#22791;&#20221;\&#34945;&#29790;\~~~~~~~~~~~~~~~~~~~~2012&#24180;&#20915;&#31639;&#36164;&#26009;\&#21525;&#26149;&#24311;\&#25191;&#34892;&#32452;\2007&#24180;\&#26376;&#25253;\2006&#24180;10&#26376;\&#19968;&#26376;\&#25903;&#20986;&#26376;&#25253;7&#26376;\Documents%20and%20Settings\administrator\&#26700;&#38754;\Book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3.16.68.75\d$\&#20849;&#20139;\Documents%20and%20Settings\user.SR\&#26700;&#38754;\&#39044;&#31639;&#22788;&#25253;&#34920;\&#39044;&#31639;&#22788;&#34920;&#266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Financ. Overview"/>
      <sheetName val="Toolbox"/>
      <sheetName val="XL4Poppy"/>
      <sheetName val="农业人口"/>
      <sheetName val="Open"/>
      <sheetName val="事业发展"/>
      <sheetName val="四月份月报"/>
      <sheetName val="DDETABLE "/>
      <sheetName val="#REF"/>
      <sheetName val="2000地方"/>
      <sheetName val="一般预算收入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_ESList"/>
      <sheetName val="表二 汇总表（业务处填）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  <sheetName val="P1012001"/>
      <sheetName val="C01-1"/>
      <sheetName val="#REF!"/>
      <sheetName val="综合影响（中）"/>
      <sheetName val="综合影响（地方）"/>
      <sheetName val="计费单元调整影响(中）"/>
      <sheetName val="计费单元调整影响(地方）"/>
      <sheetName val="营业区域调整影响（中）"/>
      <sheetName val="营业区域调整影响（地方）"/>
      <sheetName val="控制表"/>
      <sheetName val=""/>
      <sheetName val="上海总汇总"/>
      <sheetName val="中央国有汇总"/>
      <sheetName val="数据业务汇总"/>
      <sheetName val="01东区"/>
      <sheetName val="02南区"/>
      <sheetName val="03西区"/>
      <sheetName val="04北区"/>
      <sheetName val="05中区"/>
      <sheetName val="06浦东"/>
      <sheetName val="07莘闵"/>
      <sheetName val="08宝山"/>
      <sheetName val="09南汇"/>
      <sheetName val="10金山"/>
      <sheetName val="11松江"/>
      <sheetName val="12崇明"/>
      <sheetName val="13奉贤"/>
      <sheetName val="14青浦"/>
      <sheetName val="15嘉定"/>
      <sheetName val="16机关财务"/>
      <sheetName val="18卫星公司"/>
      <sheetName val="20研究所"/>
      <sheetName val="21号簿公司"/>
      <sheetName val="22帐务中心"/>
      <sheetName val="23专用局"/>
      <sheetName val="24公司财务部"/>
      <sheetName val="25长信事业部"/>
      <sheetName val="26大客户"/>
      <sheetName val="27工程管理部"/>
      <sheetName val="28海缆公司"/>
      <sheetName val="29运行维护部"/>
      <sheetName val="30信产"/>
      <sheetName val="17数据事业部"/>
      <sheetName val="19信息产业数据"/>
      <sheetName val="10南汇"/>
      <sheetName val="11金山"/>
      <sheetName val="12松江"/>
      <sheetName val="13崇明"/>
      <sheetName val="14奉贤"/>
      <sheetName val="15青浦"/>
      <sheetName val="16嘉定"/>
      <sheetName val="17机关财务"/>
      <sheetName val="19卫星公司"/>
      <sheetName val="21研究所"/>
      <sheetName val="22号簿公司"/>
      <sheetName val="23帐务中心"/>
      <sheetName val="24专用局"/>
      <sheetName val="25公司财务部"/>
      <sheetName val="26长信事业部"/>
      <sheetName val="27大客户"/>
      <sheetName val="28工程管理部"/>
      <sheetName val="29海缆公司"/>
      <sheetName val="30运行维护部"/>
      <sheetName val="31信产"/>
      <sheetName val="18数据事业部"/>
      <sheetName val="20信息产业数据"/>
      <sheetName val="09机动局"/>
      <sheetName val="19卫星"/>
      <sheetName val="22号簿"/>
      <sheetName val="26长信"/>
      <sheetName val="29海底电缆"/>
      <sheetName val="上海长投汇总"/>
      <sheetName val="31信贸"/>
      <sheetName val="32信息世界"/>
      <sheetName val="33大西洋贝尔"/>
      <sheetName val="34上外网校"/>
      <sheetName val="35凯讯"/>
      <sheetName val="36依地埃"/>
      <sheetName val="31信息世界"/>
      <sheetName val="32大西洋贝尔"/>
      <sheetName val="33上外网校"/>
      <sheetName val="34凯讯"/>
      <sheetName val="35依地埃"/>
      <sheetName val="评估固定资产"/>
      <sheetName val="总汇总"/>
      <sheetName val="话音汇总"/>
      <sheetName val="固定资产汇总表"/>
      <sheetName val="房屋建筑物"/>
      <sheetName val="构筑物"/>
      <sheetName val="土建工程"/>
      <sheetName val="租赁外单位"/>
      <sheetName val="批销"/>
      <sheetName val="补机"/>
      <sheetName val="跌价3－1"/>
      <sheetName val="跌价3－2"/>
      <sheetName val="跌价3－3"/>
      <sheetName val="跌价6－1"/>
      <sheetName val="跌价10-1"/>
      <sheetName val="跌价10-2"/>
      <sheetName val="跌价10-3"/>
      <sheetName val="跌价10-4"/>
      <sheetName val="跌价10-5"/>
      <sheetName val="跌价10－6"/>
      <sheetName val="跌价10-7"/>
      <sheetName val="跌价12-1"/>
      <sheetName val="跌价12-2"/>
      <sheetName val="跌价12-3"/>
      <sheetName val="国信01.06"/>
      <sheetName val="国信01.06新"/>
      <sheetName val="Sheet1"/>
      <sheetName val="      "/>
      <sheetName val="基本情况"/>
      <sheetName val="评估结果分类汇总表"/>
      <sheetName val="流动资产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利润"/>
      <sheetName val="流动资产--利息"/>
      <sheetName val="流动资产--应收"/>
      <sheetName val="流动资产--其他应收"/>
      <sheetName val="流动资产--预付"/>
      <sheetName val="流动资产--补贴"/>
      <sheetName val="流动资产--存货"/>
      <sheetName val="流动资产-材料采购"/>
      <sheetName val="流动资产-库存材料"/>
      <sheetName val="流动资产-在库低值"/>
      <sheetName val="流动资产-库存商品"/>
      <sheetName val="流动资产-出租商品"/>
      <sheetName val="流动资产-委托代销商品"/>
      <sheetName val="流动资产-受托代销商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汇总表"/>
      <sheetName val="长期投资--股票"/>
      <sheetName val="长期投资--债券"/>
      <sheetName val="长期投资--其他投资"/>
      <sheetName val="机器设备"/>
      <sheetName val="车辆"/>
      <sheetName val="电子设备"/>
      <sheetName val="工程物资"/>
      <sheetName val="固定_土地"/>
      <sheetName val="设备安装 (已)"/>
      <sheetName val="设备安装（未）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"/>
      <sheetName val="流动负债汇总表"/>
      <sheetName val="短期借款"/>
      <sheetName val="应付票据"/>
      <sheetName val="应付帐款"/>
      <sheetName val="预收帐款"/>
      <sheetName val="代销商品款"/>
      <sheetName val="应付工资"/>
      <sheetName val="应付福利费"/>
      <sheetName val="应付利润"/>
      <sheetName val="应交税金"/>
      <sheetName val="其它应交款"/>
      <sheetName val="其他应付款"/>
      <sheetName val="预提费用"/>
      <sheetName val="一年内到期长期负债"/>
      <sheetName val="其他流动负债"/>
      <sheetName val="长期负债汇总表"/>
      <sheetName val="长期借款"/>
      <sheetName val="应付债券"/>
      <sheetName val="长期应付款"/>
      <sheetName val="其他长期负债"/>
      <sheetName val="递延税款贷款"/>
      <sheetName val="laroux"/>
      <sheetName val="应收股利"/>
      <sheetName val="应收利息"/>
      <sheetName val="流动资产--备用金"/>
      <sheetName val="流动资产-其他存货"/>
      <sheetName val="通信系统设备"/>
      <sheetName val="线路设备"/>
      <sheetName val="运输设备"/>
      <sheetName val="通用设备"/>
      <sheetName val="未付利润"/>
      <sheetName val="未交上级收支差额"/>
      <sheetName val="未交税金"/>
      <sheetName val="其它未交款"/>
      <sheetName val="XL4Poppy"/>
      <sheetName val="______"/>
      <sheetName val="xxxxxx"/>
      <sheetName val="省级固定资产汇总"/>
      <sheetName val="地级固定资产汇总"/>
      <sheetName val="房屋建筑"/>
      <sheetName val="构筑物 "/>
      <sheetName val="在建土建 "/>
      <sheetName val="剥离及调整"/>
      <sheetName val="租赁电信公司"/>
      <sheetName val="租赁移动服务公司"/>
      <sheetName val="zj"/>
      <sheetName val="rate"/>
      <sheetName val="潜江"/>
      <sheetName val="恩施"/>
      <sheetName val="工程公司"/>
      <sheetName val="黄冈"/>
      <sheetName val="黄石"/>
      <sheetName val="荆门"/>
      <sheetName val="科研院"/>
      <sheetName val="器材公司"/>
      <sheetName val="鄂州"/>
      <sheetName val="设备厂"/>
      <sheetName val="十堰"/>
      <sheetName val="随州"/>
      <sheetName val="天门"/>
      <sheetName val="网络部"/>
      <sheetName val="仙桃"/>
      <sheetName val="咸宁"/>
      <sheetName val="襄樊"/>
      <sheetName val="孝感"/>
      <sheetName val="宜昌"/>
      <sheetName val="营销中心"/>
      <sheetName val="荆州"/>
      <sheetName val="省公司"/>
      <sheetName val="Locas"/>
      <sheetName val="在建土建"/>
      <sheetName val="01省机关"/>
      <sheetName val="02营销中心"/>
      <sheetName val="04网络部"/>
      <sheetName val="06科研院"/>
      <sheetName val="07荆州"/>
      <sheetName val="08恩施"/>
      <sheetName val="09黄冈"/>
      <sheetName val="10黄石"/>
      <sheetName val="11荆门"/>
      <sheetName val="12鄂州"/>
      <sheetName val="13潜江"/>
      <sheetName val="14十堰"/>
      <sheetName val="15随州"/>
      <sheetName val="16天门"/>
      <sheetName val="17仙桃"/>
      <sheetName val="18咸宁"/>
      <sheetName val="19襄樊"/>
      <sheetName val="20孝感"/>
      <sheetName val="21宜昌"/>
      <sheetName val="22鸿信工程公司"/>
      <sheetName val="23设备厂"/>
      <sheetName val="24器材公司"/>
      <sheetName val="22红信工程公司"/>
      <sheetName val="25培训中心"/>
      <sheetName val="9.30"/>
      <sheetName val="10月(1)"/>
      <sheetName val="10月(2)"/>
      <sheetName val="10月(3)"/>
      <sheetName val="10月(4)"/>
      <sheetName val="10月(5)"/>
      <sheetName val="10月(6)"/>
      <sheetName val="10月(7)"/>
      <sheetName val="10月(8)"/>
      <sheetName val="10月(9)"/>
      <sheetName val="10月(10)"/>
      <sheetName val="10月(11)"/>
      <sheetName val="10月(12)"/>
      <sheetName val="10月(13)"/>
      <sheetName val="10月(14)"/>
      <sheetName val="10月(15)"/>
      <sheetName val="10月(16)"/>
      <sheetName val="10月(17)"/>
      <sheetName val="10月(18)"/>
      <sheetName val="10月(19)"/>
      <sheetName val="10月(20)"/>
      <sheetName val="10月(21)"/>
      <sheetName val="10月(22)"/>
      <sheetName val="10月(23)"/>
      <sheetName val="10月(24)"/>
      <sheetName val="10月(25)"/>
      <sheetName val="10月(26)"/>
      <sheetName val="10月(27)"/>
      <sheetName val="10月(28)"/>
      <sheetName val="10月(29)"/>
      <sheetName val="10月(30)"/>
      <sheetName val="10月(31)"/>
      <sheetName val="封面"/>
      <sheetName val="目录"/>
      <sheetName val="表1 货币资金"/>
      <sheetName val="表1-1 银行存款明细表"/>
      <sheetName val="表2 短期投资"/>
      <sheetName val="表3 应收帐款"/>
      <sheetName val="表4 应收票据"/>
      <sheetName val="表5 存货"/>
      <sheetName val="表5-1 存货跌价损失准备计算表"/>
      <sheetName val="表5-2 存货倒推表"/>
      <sheetName val="表6 预付帐款"/>
      <sheetName val="表6-1 其他应收款"/>
      <sheetName val="表6-2 待摊费用"/>
      <sheetName val="表6-3 预付及其他流动资产 "/>
      <sheetName val="表7 固定资产变动表"/>
      <sheetName val="表7-1 固定资产折旧表（上市） "/>
      <sheetName val="表7-1-1 固定资产折旧表  (非上市)"/>
      <sheetName val="表7-2 待处理财产损溢"/>
      <sheetName val="表7-3 固定资产有关资料"/>
      <sheetName val="表8-1 移动"/>
      <sheetName val="表8-2-1 数据"/>
      <sheetName val="表8-2-2 互联网"/>
      <sheetName val="表8-3 长途"/>
      <sheetName val="表8-4 寻呼"/>
      <sheetName val="表8-5 市话"/>
      <sheetName val="表8-6 在建工程明细表"/>
      <sheetName val="表8-7 工程合同汇总表(移动) NEW"/>
      <sheetName val="表8-7 工程合同汇总表(移动) (2)"/>
      <sheetName val="表8-8 在建工程有关资料"/>
      <sheetName val="表9 长期待摊费用"/>
      <sheetName val="表9-1 租赁合同汇总表"/>
      <sheetName val="表10 无形资产变动表"/>
      <sheetName val="表11 长期投资"/>
      <sheetName val="表11-1 长期股票投资"/>
      <sheetName val="表11-2 长期股权投资－未合并子公司"/>
      <sheetName val="表11-3 长期股权投资 － 合营公司"/>
      <sheetName val="表11-4 长期股权投资－联营公司"/>
      <sheetName val="表11-5 长期股权投资－参股公司"/>
      <sheetName val="表11-6 长期债权投资"/>
      <sheetName val="表11-7 其他债权投资"/>
      <sheetName val="表12 关联公司交易"/>
      <sheetName val="表12-1 与总部对帐"/>
      <sheetName val="表8-7 工程合同汇总表(移动) (5)"/>
      <sheetName val="公  "/>
      <sheetName val="表7-1固定资产折旧表 "/>
      <sheetName val="表头备用"/>
      <sheetName val="表头"/>
      <sheetName val="0基本情况"/>
      <sheetName val="1评估结果汇总表"/>
      <sheetName val="2评估结果分类汇总表"/>
      <sheetName val="3流动资产汇总表"/>
      <sheetName val="4流动资产--货币"/>
      <sheetName val="5流动资产--货币 (2)"/>
      <sheetName val="6流动资产--货币 (3)"/>
      <sheetName val="7短投汇总表"/>
      <sheetName val="8短投"/>
      <sheetName val="9短投 (2)"/>
      <sheetName val="10流动资产--票据"/>
      <sheetName val="11流动资产--利润"/>
      <sheetName val="12流动资产--利息"/>
      <sheetName val="13流动资产--应收"/>
      <sheetName val="14流动资产--其他应收"/>
      <sheetName val="15流动资产--预付"/>
      <sheetName val="16流动资产--补贴"/>
      <sheetName val="17流动资产--存货"/>
      <sheetName val="18流动资产-库存材料（原材料）"/>
      <sheetName val="19流动资产-在库低值易耗品"/>
      <sheetName val="20流动资产-在用低值易耗品"/>
      <sheetName val="21流动资产-库存商品"/>
      <sheetName val="22流动资产-出租商品"/>
      <sheetName val="23流动资产-存货其他"/>
      <sheetName val="24流动资产--待摊"/>
      <sheetName val="25一年到期长期债权投资"/>
      <sheetName val="26其他流动资产"/>
      <sheetName val="27长期投资汇总表"/>
      <sheetName val="28长期投资--股票"/>
      <sheetName val="29长期投资--债券"/>
      <sheetName val="30长期投资--其他投资"/>
      <sheetName val="31固定资产汇总表"/>
      <sheetName val="32房屋建筑物"/>
      <sheetName val="33构筑物"/>
      <sheetName val="34机械及电子设备"/>
      <sheetName val="35客服中心设备"/>
      <sheetName val="36车辆"/>
      <sheetName val="37线路设备"/>
      <sheetName val="38工程物资"/>
      <sheetName val="39土建工程"/>
      <sheetName val="40设备安装"/>
      <sheetName val="41固定资产清理"/>
      <sheetName val="42土地使用权"/>
      <sheetName val="43其他无形资产"/>
      <sheetName val="44长期待摊费用"/>
      <sheetName val="45其他长期资产"/>
      <sheetName val="46递延税款"/>
      <sheetName val="47流动负债汇总表"/>
      <sheetName val="48短期借款"/>
      <sheetName val="49应付票据"/>
      <sheetName val="50应付账款"/>
      <sheetName val="51预收账款"/>
      <sheetName val="52应付工资"/>
      <sheetName val="53应付福利费"/>
      <sheetName val="54应付利润"/>
      <sheetName val="55未交上级收支差额"/>
      <sheetName val="56应交税金"/>
      <sheetName val="57其它应交款"/>
      <sheetName val="58其他应付款"/>
      <sheetName val="59预提费用"/>
      <sheetName val="60预计负债"/>
      <sheetName val="61一年内到期长期负债"/>
      <sheetName val="62其他流动负债"/>
      <sheetName val="63长期负债汇总表"/>
      <sheetName val="64长期借款"/>
      <sheetName val="65应付债券"/>
      <sheetName val="66长期应付款"/>
      <sheetName val="67其他长期负债"/>
      <sheetName val="68递延税款贷项"/>
      <sheetName val="在建工程"/>
      <sheetName val="固定资产汇总"/>
      <sheetName val="新增--房屋建筑"/>
      <sheetName val="新增--构筑物"/>
      <sheetName val="新基准日在建土建"/>
      <sheetName val="租赁电信管理局"/>
      <sheetName val="租赁移动公司"/>
      <sheetName val="租赁邮政局"/>
      <sheetName val="租赁电信实业公司"/>
      <sheetName val="租赁电信非上市"/>
      <sheetName val="租赁联通寻呼"/>
      <sheetName val="汇总"/>
      <sheetName val="响水"/>
      <sheetName val="建湖"/>
      <sheetName val="大丰"/>
      <sheetName val="交换设备"/>
      <sheetName val="铁塔设备"/>
      <sheetName val="基站设备"/>
      <sheetName val="电源设备"/>
      <sheetName val="空调设备"/>
      <sheetName val="传输设备"/>
      <sheetName val="K1资产负债表"/>
      <sheetName val="K1.1審計数据調节表"/>
      <sheetName val="1评估结果分类汇总表"/>
      <sheetName val="2流动资产汇总表"/>
      <sheetName val="3流动资产--货币"/>
      <sheetName val="4流动资产--货币 (2)"/>
      <sheetName val="5流动资产--货币 (3)"/>
      <sheetName val="6短投汇总表"/>
      <sheetName val="7短投"/>
      <sheetName val="8短投 (2)"/>
      <sheetName val="9流动资产--票据"/>
      <sheetName val="10流动资产--应收"/>
      <sheetName val="K2应收帐款"/>
      <sheetName val="K3坏帐准备"/>
      <sheetName val="11流动资产--备用金"/>
      <sheetName val="12流动资产--其他应收"/>
      <sheetName val="K4其他应收款"/>
      <sheetName val="13流动资产--存货"/>
      <sheetName val="14流动资产-库存材料"/>
      <sheetName val="15流动资产-材料采购"/>
      <sheetName val="16流动资产-在库低值"/>
      <sheetName val="17流动资产-商品采购"/>
      <sheetName val="18流动资产-委托加工材料"/>
      <sheetName val="19流动资产-库存商品"/>
      <sheetName val="20流动资产-附属生产"/>
      <sheetName val="21流动资产-出租商品"/>
      <sheetName val="22流动资产-在用低值"/>
      <sheetName val="K5待摊费用"/>
      <sheetName val="23流动资产--待摊"/>
      <sheetName val="24流动资产--待处理"/>
      <sheetName val="25一年到期长期债券"/>
      <sheetName val="K6其他长期投资"/>
      <sheetName val="K7固定资产"/>
      <sheetName val="K8融资租入固定资产"/>
      <sheetName val="K9全國一級干綫資產(固定資產)"/>
      <sheetName val="K10在建工程"/>
      <sheetName val="K11全國一級干綫資產(在建工程)"/>
      <sheetName val="31土地使用权"/>
      <sheetName val="32其他无形资产"/>
      <sheetName val="33开办费"/>
      <sheetName val="34长期待摊费用"/>
      <sheetName val="K12无形资产及递延资产"/>
      <sheetName val="35其他长期资产"/>
      <sheetName val="36递延税款借项"/>
      <sheetName val="37流动负债汇总表"/>
      <sheetName val="38短期借款"/>
      <sheetName val="39应付票据"/>
      <sheetName val="40应付帐款"/>
      <sheetName val="K13应付帐款"/>
      <sheetName val="41预收帐款"/>
      <sheetName val="K14預收电话卡销售资料调查表"/>
      <sheetName val="42其他应付款"/>
      <sheetName val="K15其他应付款"/>
      <sheetName val="43应付工资"/>
      <sheetName val="44应付福利费"/>
      <sheetName val="K16应付工資及福利费"/>
      <sheetName val="45未交税金"/>
      <sheetName val="46收支差额"/>
      <sheetName val="47未付利润"/>
      <sheetName val="48其它未交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003"/>
      <sheetName val="2004"/>
      <sheetName val="2003亿元"/>
      <sheetName val="2004亿元"/>
      <sheetName val="亿元%"/>
      <sheetName val="万元%"/>
      <sheetName val="亿元% (2)"/>
      <sheetName val="C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新园区 (样式)"/>
      <sheetName val="区县(新统一口径) (2)"/>
      <sheetName val="区县新统计口径 (2)"/>
      <sheetName val="区县新统计口径"/>
      <sheetName val="1园区"/>
      <sheetName val="2园区"/>
      <sheetName val="过渡（1）"/>
      <sheetName val="收入预计表"/>
      <sheetName val="过渡（朱)"/>
      <sheetName val="过度(市)"/>
      <sheetName val="过度(市分享）"/>
      <sheetName val="过渡(区)"/>
      <sheetName val="收入预计"/>
      <sheetName val="区县收入"/>
      <sheetName val="收入进度表(1)"/>
      <sheetName val="收入进度（2)"/>
      <sheetName val="收入表（预）"/>
      <sheetName val="月报-收入简表"/>
      <sheetName val="月报-收入简表（新）"/>
      <sheetName val="月报-三部门"/>
      <sheetName val="月报-地方级"/>
      <sheetName val="月报-海石局代征"/>
      <sheetName val="区县(新统一口径)"/>
      <sheetName val="免抵(新)"/>
      <sheetName val="消费税 (新)"/>
      <sheetName val="国企所税 (新)"/>
      <sheetName val="收入进度（新)"/>
      <sheetName val="21个财政收入"/>
      <sheetName val="征收部门（市）级 (2)"/>
      <sheetName val="分部门"/>
      <sheetName val="地方级"/>
      <sheetName val="免抵调汇总"/>
      <sheetName val="国税企业所得税"/>
      <sheetName val="消费税"/>
      <sheetName val="征收部门（市）级"/>
      <sheetName val="征收部门（区）级"/>
      <sheetName val="区县级收入"/>
      <sheetName val="征收部门（区）级 (2)"/>
      <sheetName val="⬫⬫礫表-1征⡏"/>
      <sheetName val="预算处报表_预算处表样.xls"/>
      <sheetName val="四月份月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6"/>
  <sheetViews>
    <sheetView workbookViewId="0">
      <selection activeCell="H4" sqref="H4"/>
    </sheetView>
  </sheetViews>
  <sheetFormatPr defaultColWidth="9" defaultRowHeight="15.6" outlineLevelRow="5" outlineLevelCol="3"/>
  <cols>
    <col min="1" max="1" width="9.7" customWidth="1"/>
    <col min="2" max="2" width="20.5" customWidth="1"/>
    <col min="3" max="3" width="66.4" customWidth="1"/>
    <col min="4" max="4" width="9.5"/>
  </cols>
  <sheetData>
    <row r="1" ht="42.75" customHeight="1" spans="1:3">
      <c r="A1" s="157"/>
      <c r="B1" s="158"/>
      <c r="C1" s="158"/>
    </row>
    <row r="2" ht="27" customHeight="1" spans="3:3">
      <c r="C2" s="159"/>
    </row>
    <row r="3" ht="39" spans="1:4">
      <c r="A3" s="160" t="s">
        <v>0</v>
      </c>
      <c r="B3" s="160"/>
      <c r="C3" s="160"/>
      <c r="D3" s="160"/>
    </row>
    <row r="4" s="156" customFormat="1" ht="126" customHeight="1" spans="1:4">
      <c r="A4" s="161" t="s">
        <v>1</v>
      </c>
      <c r="B4" s="161"/>
      <c r="C4" s="161"/>
      <c r="D4" s="161"/>
    </row>
    <row r="5" ht="94.5" customHeight="1" spans="1:4">
      <c r="A5" s="162" t="s">
        <v>2</v>
      </c>
      <c r="B5" s="162"/>
      <c r="C5" s="162"/>
      <c r="D5" s="162"/>
    </row>
    <row r="6" ht="32.25" customHeight="1" spans="1:4">
      <c r="A6" s="163" t="s">
        <v>3</v>
      </c>
      <c r="B6" s="163"/>
      <c r="C6" s="163"/>
      <c r="D6" s="163"/>
    </row>
  </sheetData>
  <mergeCells count="5">
    <mergeCell ref="B1:C1"/>
    <mergeCell ref="A3:D3"/>
    <mergeCell ref="A4:D4"/>
    <mergeCell ref="A5:D5"/>
    <mergeCell ref="A6:D6"/>
  </mergeCells>
  <printOptions horizontalCentered="1"/>
  <pageMargins left="0.751388888888889" right="0.751388888888889" top="0.798611111111111" bottom="0.798611111111111" header="0.507638888888889" footer="0.507638888888889"/>
  <pageSetup paperSize="9" firstPageNumber="0" orientation="landscape" useFirstPageNumber="1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2"/>
  <sheetViews>
    <sheetView tabSelected="1" workbookViewId="0">
      <selection activeCell="B5" sqref="B5"/>
    </sheetView>
  </sheetViews>
  <sheetFormatPr defaultColWidth="9" defaultRowHeight="15.6" outlineLevelCol="2"/>
  <cols>
    <col min="1" max="1" width="11" style="147" customWidth="1"/>
    <col min="2" max="2" width="91" style="147"/>
    <col min="3" max="3" width="10.5" style="147"/>
    <col min="4" max="16384" width="9" style="147"/>
  </cols>
  <sheetData>
    <row r="1" ht="51" customHeight="1" spans="1:3">
      <c r="A1" s="148" t="s">
        <v>4</v>
      </c>
      <c r="B1" s="149"/>
      <c r="C1" s="149"/>
    </row>
    <row r="2" ht="24.75" customHeight="1" spans="1:3">
      <c r="A2" s="149"/>
      <c r="B2" s="149"/>
      <c r="C2" s="149"/>
    </row>
    <row r="3" ht="25.5" customHeight="1" spans="1:3">
      <c r="A3" s="150" t="s">
        <v>5</v>
      </c>
      <c r="B3" s="151" t="s">
        <v>6</v>
      </c>
      <c r="C3" s="152"/>
    </row>
    <row r="4" s="146" customFormat="1" ht="25.5" customHeight="1" spans="1:3">
      <c r="A4" s="153" t="s">
        <v>7</v>
      </c>
      <c r="B4" s="151" t="s">
        <v>8</v>
      </c>
      <c r="C4" s="154"/>
    </row>
    <row r="5" s="146" customFormat="1" ht="25.5" customHeight="1" spans="1:3">
      <c r="A5" s="153" t="s">
        <v>9</v>
      </c>
      <c r="B5" s="151" t="s">
        <v>10</v>
      </c>
      <c r="C5" s="154"/>
    </row>
    <row r="6" s="146" customFormat="1" ht="25.5" customHeight="1" spans="1:3">
      <c r="A6" s="153" t="s">
        <v>11</v>
      </c>
      <c r="B6" s="151" t="s">
        <v>12</v>
      </c>
      <c r="C6" s="154"/>
    </row>
    <row r="7" s="146" customFormat="1" ht="24.9" customHeight="1" spans="2:2">
      <c r="B7" s="155"/>
    </row>
    <row r="8" s="146" customFormat="1" ht="24.9" customHeight="1" spans="2:2">
      <c r="B8" s="155"/>
    </row>
    <row r="9" s="146" customFormat="1" ht="24.9" customHeight="1" spans="2:2">
      <c r="B9" s="155"/>
    </row>
    <row r="10" s="146" customFormat="1" ht="24.9" customHeight="1" spans="2:2">
      <c r="B10" s="155"/>
    </row>
    <row r="11" s="146" customFormat="1" ht="24.9" customHeight="1" spans="2:2">
      <c r="B11" s="155"/>
    </row>
    <row r="12" s="146" customFormat="1" ht="24.9" customHeight="1" spans="2:2">
      <c r="B12" s="155"/>
    </row>
  </sheetData>
  <mergeCells count="1">
    <mergeCell ref="A1:C1"/>
  </mergeCells>
  <printOptions horizontalCentered="1"/>
  <pageMargins left="0.751388888888889" right="0.751388888888889" top="1.05902777777778" bottom="0.55" header="0.507638888888889" footer="0.238888888888889"/>
  <pageSetup paperSize="9" orientation="landscape" useFirstPageNumber="1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K98"/>
  <sheetViews>
    <sheetView showZeros="0" zoomScale="80" zoomScaleNormal="80" workbookViewId="0">
      <pane ySplit="4" topLeftCell="A91" activePane="bottomLeft" state="frozen"/>
      <selection/>
      <selection pane="bottomLeft" activeCell="H4" sqref="H4"/>
    </sheetView>
  </sheetViews>
  <sheetFormatPr defaultColWidth="9" defaultRowHeight="15.6"/>
  <cols>
    <col min="1" max="1" width="43.6" style="3" customWidth="1"/>
    <col min="2" max="2" width="13.7" style="95" customWidth="1"/>
    <col min="3" max="3" width="14.6" style="95" customWidth="1"/>
    <col min="4" max="4" width="15.7" style="95" customWidth="1"/>
    <col min="5" max="5" width="34.2" style="95" customWidth="1"/>
    <col min="6" max="6" width="13.9" style="95" customWidth="1"/>
    <col min="7" max="7" width="14" style="95" customWidth="1"/>
    <col min="8" max="8" width="15.7" style="96" customWidth="1"/>
    <col min="9" max="10" width="10" style="3"/>
    <col min="11" max="16384" width="9" style="3"/>
  </cols>
  <sheetData>
    <row r="1" s="92" customFormat="1" ht="20.25" customHeight="1" spans="1:8">
      <c r="A1" s="97" t="s">
        <v>5</v>
      </c>
      <c r="B1" s="98"/>
      <c r="C1" s="99"/>
      <c r="D1" s="99"/>
      <c r="E1" s="99"/>
      <c r="F1" s="99"/>
      <c r="G1" s="99"/>
      <c r="H1" s="98"/>
    </row>
    <row r="2" ht="28" customHeight="1" spans="1:8">
      <c r="A2" s="100" t="s">
        <v>13</v>
      </c>
      <c r="B2" s="100"/>
      <c r="C2" s="100"/>
      <c r="D2" s="100"/>
      <c r="E2" s="100"/>
      <c r="F2" s="100"/>
      <c r="G2" s="100"/>
      <c r="H2" s="101"/>
    </row>
    <row r="3" ht="18" customHeight="1" spans="1:8">
      <c r="A3" s="102"/>
      <c r="B3" s="103"/>
      <c r="C3" s="103"/>
      <c r="D3" s="104"/>
      <c r="E3" s="103"/>
      <c r="F3" s="103"/>
      <c r="G3" s="104"/>
      <c r="H3" s="105" t="s">
        <v>14</v>
      </c>
    </row>
    <row r="4" s="93" customFormat="1" ht="33" customHeight="1" spans="1:8">
      <c r="A4" s="106" t="s">
        <v>15</v>
      </c>
      <c r="B4" s="107" t="s">
        <v>16</v>
      </c>
      <c r="C4" s="107" t="s">
        <v>17</v>
      </c>
      <c r="D4" s="108" t="s">
        <v>18</v>
      </c>
      <c r="E4" s="107" t="s">
        <v>19</v>
      </c>
      <c r="F4" s="107" t="s">
        <v>16</v>
      </c>
      <c r="G4" s="107" t="s">
        <v>17</v>
      </c>
      <c r="H4" s="108" t="s">
        <v>18</v>
      </c>
    </row>
    <row r="5" ht="20.25" customHeight="1" spans="1:8">
      <c r="A5" s="109" t="s">
        <v>20</v>
      </c>
      <c r="B5" s="110">
        <f>SUM(B6:B22)</f>
        <v>32109</v>
      </c>
      <c r="C5" s="110">
        <f>SUM(C6:C22)</f>
        <v>32109</v>
      </c>
      <c r="D5" s="111">
        <f>SUM(C5-B5)</f>
        <v>0</v>
      </c>
      <c r="E5" s="112" t="s">
        <v>21</v>
      </c>
      <c r="F5" s="113">
        <v>29732</v>
      </c>
      <c r="G5" s="112">
        <v>27322</v>
      </c>
      <c r="H5" s="114">
        <f>SUM(G5-F5)</f>
        <v>-2410</v>
      </c>
    </row>
    <row r="6" ht="20.25" customHeight="1" spans="1:8">
      <c r="A6" s="115" t="s">
        <v>22</v>
      </c>
      <c r="B6" s="116">
        <v>14398</v>
      </c>
      <c r="C6" s="117">
        <v>12795</v>
      </c>
      <c r="D6" s="114">
        <f>SUM(C6-B6)</f>
        <v>-1603</v>
      </c>
      <c r="E6" s="118" t="s">
        <v>23</v>
      </c>
      <c r="F6" s="113">
        <v>130</v>
      </c>
      <c r="G6" s="112">
        <v>391</v>
      </c>
      <c r="H6" s="114">
        <f t="shared" ref="H6:H30" si="0">SUM(G6-F6)</f>
        <v>261</v>
      </c>
    </row>
    <row r="7" ht="20.25" customHeight="1" spans="1:8">
      <c r="A7" s="115" t="s">
        <v>24</v>
      </c>
      <c r="B7" s="116"/>
      <c r="C7" s="112"/>
      <c r="D7" s="114">
        <f t="shared" ref="D7:D24" si="1">SUM(C7-B7)</f>
        <v>0</v>
      </c>
      <c r="E7" s="118" t="s">
        <v>25</v>
      </c>
      <c r="F7" s="113">
        <v>13457</v>
      </c>
      <c r="G7" s="112">
        <v>13322</v>
      </c>
      <c r="H7" s="114">
        <f t="shared" si="0"/>
        <v>-135</v>
      </c>
    </row>
    <row r="8" ht="20.25" customHeight="1" spans="1:8">
      <c r="A8" s="115" t="s">
        <v>26</v>
      </c>
      <c r="B8" s="116">
        <v>2464</v>
      </c>
      <c r="C8" s="119">
        <v>2128</v>
      </c>
      <c r="D8" s="114">
        <f t="shared" si="1"/>
        <v>-336</v>
      </c>
      <c r="E8" s="118" t="s">
        <v>27</v>
      </c>
      <c r="F8" s="113">
        <v>59300</v>
      </c>
      <c r="G8" s="112">
        <f>61988+1313+49</f>
        <v>63350</v>
      </c>
      <c r="H8" s="114">
        <f t="shared" si="0"/>
        <v>4050</v>
      </c>
    </row>
    <row r="9" ht="20.25" customHeight="1" spans="1:8">
      <c r="A9" s="115" t="s">
        <v>28</v>
      </c>
      <c r="B9" s="116"/>
      <c r="C9" s="112"/>
      <c r="D9" s="114">
        <f t="shared" si="1"/>
        <v>0</v>
      </c>
      <c r="E9" s="118" t="s">
        <v>29</v>
      </c>
      <c r="F9" s="113">
        <v>167</v>
      </c>
      <c r="G9" s="112">
        <v>150</v>
      </c>
      <c r="H9" s="114">
        <f t="shared" si="0"/>
        <v>-17</v>
      </c>
    </row>
    <row r="10" ht="20.25" customHeight="1" spans="1:8">
      <c r="A10" s="115" t="s">
        <v>30</v>
      </c>
      <c r="B10" s="116">
        <v>560</v>
      </c>
      <c r="C10" s="119">
        <v>672</v>
      </c>
      <c r="D10" s="114">
        <f t="shared" si="1"/>
        <v>112</v>
      </c>
      <c r="E10" s="118" t="s">
        <v>31</v>
      </c>
      <c r="F10" s="113">
        <v>1992</v>
      </c>
      <c r="G10" s="112">
        <v>2201</v>
      </c>
      <c r="H10" s="114">
        <f t="shared" si="0"/>
        <v>209</v>
      </c>
    </row>
    <row r="11" ht="20.25" customHeight="1" spans="1:8">
      <c r="A11" s="115" t="s">
        <v>32</v>
      </c>
      <c r="B11" s="116">
        <v>3230</v>
      </c>
      <c r="C11" s="117">
        <v>3850</v>
      </c>
      <c r="D11" s="114">
        <f t="shared" si="1"/>
        <v>620</v>
      </c>
      <c r="E11" s="118" t="s">
        <v>33</v>
      </c>
      <c r="F11" s="113">
        <v>71445</v>
      </c>
      <c r="G11" s="112">
        <v>62314</v>
      </c>
      <c r="H11" s="114">
        <f t="shared" si="0"/>
        <v>-9131</v>
      </c>
    </row>
    <row r="12" ht="22.2" customHeight="1" spans="1:8">
      <c r="A12" s="115" t="s">
        <v>34</v>
      </c>
      <c r="B12" s="116">
        <v>1370</v>
      </c>
      <c r="C12" s="117">
        <v>1370</v>
      </c>
      <c r="D12" s="114">
        <f t="shared" si="1"/>
        <v>0</v>
      </c>
      <c r="E12" s="118" t="s">
        <v>35</v>
      </c>
      <c r="F12" s="113">
        <v>30724</v>
      </c>
      <c r="G12" s="112">
        <v>27914</v>
      </c>
      <c r="H12" s="114">
        <f t="shared" si="0"/>
        <v>-2810</v>
      </c>
    </row>
    <row r="13" ht="20.25" customHeight="1" spans="1:8">
      <c r="A13" s="115" t="s">
        <v>36</v>
      </c>
      <c r="B13" s="116">
        <v>980</v>
      </c>
      <c r="C13" s="117">
        <v>980</v>
      </c>
      <c r="D13" s="114">
        <f t="shared" si="1"/>
        <v>0</v>
      </c>
      <c r="E13" s="118" t="s">
        <v>37</v>
      </c>
      <c r="F13" s="113">
        <v>2870</v>
      </c>
      <c r="G13" s="112">
        <v>1497</v>
      </c>
      <c r="H13" s="114">
        <f t="shared" si="0"/>
        <v>-1373</v>
      </c>
    </row>
    <row r="14" ht="20.25" customHeight="1" spans="1:8">
      <c r="A14" s="115" t="s">
        <v>38</v>
      </c>
      <c r="B14" s="116">
        <v>420</v>
      </c>
      <c r="C14" s="117">
        <v>405</v>
      </c>
      <c r="D14" s="114">
        <f t="shared" si="1"/>
        <v>-15</v>
      </c>
      <c r="E14" s="118" t="s">
        <v>39</v>
      </c>
      <c r="F14" s="113">
        <v>4960</v>
      </c>
      <c r="G14" s="112">
        <v>3489</v>
      </c>
      <c r="H14" s="114">
        <f t="shared" si="0"/>
        <v>-1471</v>
      </c>
    </row>
    <row r="15" ht="20.25" customHeight="1" spans="1:8">
      <c r="A15" s="115" t="s">
        <v>40</v>
      </c>
      <c r="B15" s="116">
        <v>1190</v>
      </c>
      <c r="C15" s="117">
        <v>1260</v>
      </c>
      <c r="D15" s="114">
        <f t="shared" si="1"/>
        <v>70</v>
      </c>
      <c r="E15" s="118" t="s">
        <v>41</v>
      </c>
      <c r="F15" s="113">
        <v>28106</v>
      </c>
      <c r="G15" s="112">
        <v>34780</v>
      </c>
      <c r="H15" s="114">
        <f t="shared" si="0"/>
        <v>6674</v>
      </c>
    </row>
    <row r="16" ht="20.25" customHeight="1" spans="1:8">
      <c r="A16" s="115" t="s">
        <v>42</v>
      </c>
      <c r="B16" s="116">
        <v>980</v>
      </c>
      <c r="C16" s="117">
        <v>1979</v>
      </c>
      <c r="D16" s="114">
        <f t="shared" si="1"/>
        <v>999</v>
      </c>
      <c r="E16" s="118" t="s">
        <v>43</v>
      </c>
      <c r="F16" s="113">
        <v>1787</v>
      </c>
      <c r="G16" s="112">
        <v>5008</v>
      </c>
      <c r="H16" s="114">
        <f t="shared" si="0"/>
        <v>3221</v>
      </c>
    </row>
    <row r="17" ht="20.25" customHeight="1" spans="1:8">
      <c r="A17" s="115" t="s">
        <v>44</v>
      </c>
      <c r="B17" s="116">
        <v>980</v>
      </c>
      <c r="C17" s="117">
        <v>950</v>
      </c>
      <c r="D17" s="114">
        <f t="shared" si="1"/>
        <v>-30</v>
      </c>
      <c r="E17" s="118" t="s">
        <v>45</v>
      </c>
      <c r="F17" s="113"/>
      <c r="G17" s="112">
        <v>1203</v>
      </c>
      <c r="H17" s="114">
        <f t="shared" si="0"/>
        <v>1203</v>
      </c>
    </row>
    <row r="18" ht="20.25" customHeight="1" spans="1:8">
      <c r="A18" s="115" t="s">
        <v>46</v>
      </c>
      <c r="B18" s="116">
        <v>980</v>
      </c>
      <c r="C18" s="117">
        <v>1225</v>
      </c>
      <c r="D18" s="114">
        <f t="shared" si="1"/>
        <v>245</v>
      </c>
      <c r="E18" s="118" t="s">
        <v>47</v>
      </c>
      <c r="F18" s="113">
        <v>154</v>
      </c>
      <c r="G18" s="112">
        <v>468</v>
      </c>
      <c r="H18" s="114">
        <f t="shared" si="0"/>
        <v>314</v>
      </c>
    </row>
    <row r="19" ht="20.25" customHeight="1" spans="1:8">
      <c r="A19" s="115" t="s">
        <v>48</v>
      </c>
      <c r="B19" s="116">
        <v>2065</v>
      </c>
      <c r="C19" s="117">
        <v>2100</v>
      </c>
      <c r="D19" s="114">
        <f t="shared" si="1"/>
        <v>35</v>
      </c>
      <c r="E19" s="118" t="s">
        <v>49</v>
      </c>
      <c r="F19" s="95">
        <v>55</v>
      </c>
      <c r="G19" s="112"/>
      <c r="H19" s="114">
        <f t="shared" si="0"/>
        <v>-55</v>
      </c>
    </row>
    <row r="20" ht="29.1" customHeight="1" spans="1:8">
      <c r="A20" s="115" t="s">
        <v>50</v>
      </c>
      <c r="B20" s="116">
        <v>2142</v>
      </c>
      <c r="C20" s="117">
        <v>2100</v>
      </c>
      <c r="D20" s="114">
        <f t="shared" si="1"/>
        <v>-42</v>
      </c>
      <c r="E20" s="118" t="s">
        <v>51</v>
      </c>
      <c r="F20" s="113">
        <v>1144</v>
      </c>
      <c r="G20" s="112">
        <v>1475</v>
      </c>
      <c r="H20" s="114">
        <f t="shared" si="0"/>
        <v>331</v>
      </c>
    </row>
    <row r="21" ht="20.25" customHeight="1" spans="1:8">
      <c r="A21" s="120" t="s">
        <v>52</v>
      </c>
      <c r="B21" s="116">
        <v>350</v>
      </c>
      <c r="C21" s="117">
        <v>295</v>
      </c>
      <c r="D21" s="114">
        <f t="shared" si="1"/>
        <v>-55</v>
      </c>
      <c r="E21" s="118" t="s">
        <v>53</v>
      </c>
      <c r="F21" s="113">
        <v>23905</v>
      </c>
      <c r="G21" s="112">
        <v>13637</v>
      </c>
      <c r="H21" s="114">
        <f t="shared" si="0"/>
        <v>-10268</v>
      </c>
    </row>
    <row r="22" ht="20.25" customHeight="1" spans="1:8">
      <c r="A22" s="120" t="s">
        <v>54</v>
      </c>
      <c r="B22" s="113"/>
      <c r="C22" s="113"/>
      <c r="D22" s="114">
        <f t="shared" si="1"/>
        <v>0</v>
      </c>
      <c r="E22" s="118" t="s">
        <v>55</v>
      </c>
      <c r="F22" s="113">
        <v>213</v>
      </c>
      <c r="G22" s="112">
        <v>381</v>
      </c>
      <c r="H22" s="114">
        <f t="shared" si="0"/>
        <v>168</v>
      </c>
    </row>
    <row r="23" ht="22.95" customHeight="1" spans="1:8">
      <c r="A23" s="121" t="s">
        <v>56</v>
      </c>
      <c r="B23" s="110">
        <f>SUM(B24:B31)</f>
        <v>22929</v>
      </c>
      <c r="C23" s="110">
        <f>SUM(C24:C31)</f>
        <v>22929</v>
      </c>
      <c r="D23" s="111">
        <f t="shared" si="1"/>
        <v>0</v>
      </c>
      <c r="E23" s="118" t="s">
        <v>57</v>
      </c>
      <c r="F23" s="113">
        <v>1581</v>
      </c>
      <c r="G23" s="112">
        <v>2433</v>
      </c>
      <c r="H23" s="114">
        <f t="shared" si="0"/>
        <v>852</v>
      </c>
    </row>
    <row r="24" ht="20.25" customHeight="1" spans="1:8">
      <c r="A24" s="115" t="s">
        <v>58</v>
      </c>
      <c r="B24" s="116">
        <v>2930</v>
      </c>
      <c r="C24" s="122">
        <v>2830</v>
      </c>
      <c r="D24" s="114">
        <f t="shared" si="1"/>
        <v>-100</v>
      </c>
      <c r="E24" s="118" t="s">
        <v>59</v>
      </c>
      <c r="F24" s="113">
        <v>3600</v>
      </c>
      <c r="G24" s="112"/>
      <c r="H24" s="114">
        <f t="shared" si="0"/>
        <v>-3600</v>
      </c>
    </row>
    <row r="25" ht="20.25" customHeight="1" spans="1:8">
      <c r="A25" s="115" t="s">
        <v>60</v>
      </c>
      <c r="B25" s="116">
        <v>2010</v>
      </c>
      <c r="C25" s="116">
        <v>2010</v>
      </c>
      <c r="D25" s="114">
        <f t="shared" ref="D25:D32" si="2">SUM(C25-B25)</f>
        <v>0</v>
      </c>
      <c r="E25" s="118" t="s">
        <v>61</v>
      </c>
      <c r="F25" s="113">
        <v>64364</v>
      </c>
      <c r="G25" s="112"/>
      <c r="H25" s="114">
        <f t="shared" si="0"/>
        <v>-64364</v>
      </c>
    </row>
    <row r="26" ht="20.25" customHeight="1" spans="1:8">
      <c r="A26" s="115" t="s">
        <v>62</v>
      </c>
      <c r="B26" s="116">
        <v>4360</v>
      </c>
      <c r="C26" s="116">
        <v>3060</v>
      </c>
      <c r="D26" s="114">
        <f t="shared" si="2"/>
        <v>-1300</v>
      </c>
      <c r="E26" s="118" t="s">
        <v>63</v>
      </c>
      <c r="F26" s="113">
        <v>13428</v>
      </c>
      <c r="G26" s="112">
        <v>13428</v>
      </c>
      <c r="H26" s="114">
        <f t="shared" si="0"/>
        <v>0</v>
      </c>
    </row>
    <row r="27" ht="20.25" customHeight="1" spans="1:8">
      <c r="A27" s="115" t="s">
        <v>64</v>
      </c>
      <c r="B27" s="116"/>
      <c r="C27" s="112"/>
      <c r="D27" s="114">
        <f t="shared" si="2"/>
        <v>0</v>
      </c>
      <c r="E27" s="118" t="s">
        <v>65</v>
      </c>
      <c r="F27" s="113">
        <v>203</v>
      </c>
      <c r="G27" s="112">
        <v>203</v>
      </c>
      <c r="H27" s="114">
        <f t="shared" si="0"/>
        <v>0</v>
      </c>
    </row>
    <row r="28" ht="20.25" customHeight="1" spans="1:8">
      <c r="A28" s="115" t="s">
        <v>66</v>
      </c>
      <c r="B28" s="116">
        <v>12117</v>
      </c>
      <c r="C28" s="122">
        <v>13717</v>
      </c>
      <c r="D28" s="114">
        <f t="shared" si="2"/>
        <v>1600</v>
      </c>
      <c r="E28" s="123"/>
      <c r="F28" s="113"/>
      <c r="G28" s="112"/>
      <c r="H28" s="114">
        <f t="shared" si="0"/>
        <v>0</v>
      </c>
    </row>
    <row r="29" ht="20.25" customHeight="1" spans="1:8">
      <c r="A29" s="115" t="s">
        <v>67</v>
      </c>
      <c r="B29" s="116"/>
      <c r="C29" s="112"/>
      <c r="D29" s="114">
        <f t="shared" si="2"/>
        <v>0</v>
      </c>
      <c r="E29" s="123"/>
      <c r="F29" s="113"/>
      <c r="G29" s="112"/>
      <c r="H29" s="114">
        <f t="shared" si="0"/>
        <v>0</v>
      </c>
    </row>
    <row r="30" ht="20.25" customHeight="1" spans="1:8">
      <c r="A30" s="115" t="s">
        <v>68</v>
      </c>
      <c r="B30" s="116">
        <v>1422</v>
      </c>
      <c r="C30" s="122">
        <v>1222</v>
      </c>
      <c r="D30" s="114">
        <f t="shared" si="2"/>
        <v>-200</v>
      </c>
      <c r="E30" s="123"/>
      <c r="F30" s="113"/>
      <c r="G30" s="112"/>
      <c r="H30" s="114">
        <f t="shared" si="0"/>
        <v>0</v>
      </c>
    </row>
    <row r="31" ht="20.25" customHeight="1" spans="1:8">
      <c r="A31" s="115" t="s">
        <v>69</v>
      </c>
      <c r="B31" s="116">
        <v>90</v>
      </c>
      <c r="C31" s="124">
        <v>90</v>
      </c>
      <c r="D31" s="114">
        <f t="shared" si="2"/>
        <v>0</v>
      </c>
      <c r="E31" s="123" t="s">
        <v>70</v>
      </c>
      <c r="F31" s="125"/>
      <c r="G31" s="112"/>
      <c r="H31" s="114">
        <f t="shared" ref="H31:H32" si="3">SUM(G31-F31)</f>
        <v>0</v>
      </c>
    </row>
    <row r="32" ht="20.25" customHeight="1" spans="1:11">
      <c r="A32" s="126" t="s">
        <v>71</v>
      </c>
      <c r="B32" s="110">
        <f>SUM(B23,B5)</f>
        <v>55038</v>
      </c>
      <c r="C32" s="110">
        <f>SUM(C23,C5)</f>
        <v>55038</v>
      </c>
      <c r="D32" s="111">
        <f t="shared" si="2"/>
        <v>0</v>
      </c>
      <c r="E32" s="127" t="s">
        <v>72</v>
      </c>
      <c r="F32" s="110">
        <f>SUM(F5:F31)</f>
        <v>353317</v>
      </c>
      <c r="G32" s="110">
        <f>SUM(G5:G31)</f>
        <v>274966</v>
      </c>
      <c r="H32" s="111">
        <f t="shared" si="3"/>
        <v>-78351</v>
      </c>
      <c r="I32" s="139"/>
      <c r="J32" s="139"/>
      <c r="K32" s="139"/>
    </row>
    <row r="33" ht="20.25" customHeight="1" spans="1:10">
      <c r="A33" s="109" t="s">
        <v>73</v>
      </c>
      <c r="B33" s="110">
        <f>SUM(B34,B40,B69,B90,B91,B95,B97)</f>
        <v>362465</v>
      </c>
      <c r="C33" s="110">
        <f>SUM(C34,C40,C69,C90,C91,C95,C97)</f>
        <v>290874</v>
      </c>
      <c r="D33" s="110">
        <f>SUM(D34,D40,D69,D90,D91,D95,D97)</f>
        <v>-71591</v>
      </c>
      <c r="E33" s="123" t="s">
        <v>74</v>
      </c>
      <c r="F33" s="110">
        <f>SUM(F34,F37,F90,F92,F94)</f>
        <v>7000</v>
      </c>
      <c r="G33" s="110">
        <f>SUM(G34,G37,G90,G92,G94)</f>
        <v>13760</v>
      </c>
      <c r="H33" s="111">
        <f t="shared" ref="H33:H42" si="4">SUM(G33-F33)</f>
        <v>6760</v>
      </c>
      <c r="I33" s="139"/>
      <c r="J33" s="139"/>
    </row>
    <row r="34" ht="20.25" customHeight="1" spans="1:8">
      <c r="A34" s="115" t="s">
        <v>75</v>
      </c>
      <c r="B34" s="112">
        <f>SUM(B35:B39)</f>
        <v>7536</v>
      </c>
      <c r="C34" s="112">
        <f>SUM(C35:C39)</f>
        <v>4436</v>
      </c>
      <c r="D34" s="114">
        <f t="shared" ref="D34:D41" si="5">SUM(C34-B34)</f>
        <v>-3100</v>
      </c>
      <c r="E34" s="128" t="s">
        <v>76</v>
      </c>
      <c r="F34" s="110">
        <f>F35</f>
        <v>0</v>
      </c>
      <c r="G34" s="110">
        <f>G35</f>
        <v>0</v>
      </c>
      <c r="H34" s="111">
        <f t="shared" si="4"/>
        <v>0</v>
      </c>
    </row>
    <row r="35" ht="20.25" customHeight="1" spans="1:8">
      <c r="A35" s="129" t="s">
        <v>77</v>
      </c>
      <c r="B35" s="116">
        <v>798</v>
      </c>
      <c r="C35" s="116">
        <v>798</v>
      </c>
      <c r="D35" s="114">
        <f t="shared" si="5"/>
        <v>0</v>
      </c>
      <c r="E35" s="130"/>
      <c r="F35" s="112"/>
      <c r="G35" s="112"/>
      <c r="H35" s="111">
        <f t="shared" si="4"/>
        <v>0</v>
      </c>
    </row>
    <row r="36" ht="20.25" customHeight="1" spans="1:8">
      <c r="A36" s="115" t="s">
        <v>78</v>
      </c>
      <c r="B36" s="131">
        <v>4326</v>
      </c>
      <c r="C36" s="116">
        <v>4326</v>
      </c>
      <c r="D36" s="114">
        <f t="shared" si="5"/>
        <v>0</v>
      </c>
      <c r="E36" s="130"/>
      <c r="F36" s="112"/>
      <c r="G36" s="112"/>
      <c r="H36" s="111">
        <f t="shared" si="4"/>
        <v>0</v>
      </c>
    </row>
    <row r="37" ht="20.25" customHeight="1" spans="1:8">
      <c r="A37" s="115" t="s">
        <v>79</v>
      </c>
      <c r="B37" s="131">
        <v>271</v>
      </c>
      <c r="C37" s="116">
        <v>271</v>
      </c>
      <c r="D37" s="114">
        <f t="shared" si="5"/>
        <v>0</v>
      </c>
      <c r="E37" s="128" t="s">
        <v>80</v>
      </c>
      <c r="F37" s="112">
        <f>SUM(F39,F38)</f>
        <v>6800</v>
      </c>
      <c r="G37" s="112">
        <f>SUM(G39,G38)</f>
        <v>9690</v>
      </c>
      <c r="H37" s="111">
        <f t="shared" si="4"/>
        <v>2890</v>
      </c>
    </row>
    <row r="38" ht="20.25" customHeight="1" spans="1:8">
      <c r="A38" s="115" t="s">
        <v>81</v>
      </c>
      <c r="B38" s="131">
        <v>-959</v>
      </c>
      <c r="C38" s="116">
        <v>-959</v>
      </c>
      <c r="D38" s="114">
        <f t="shared" si="5"/>
        <v>0</v>
      </c>
      <c r="E38" s="128" t="s">
        <v>82</v>
      </c>
      <c r="F38" s="112"/>
      <c r="G38" s="112"/>
      <c r="H38" s="111">
        <f t="shared" si="4"/>
        <v>0</v>
      </c>
    </row>
    <row r="39" ht="20.25" customHeight="1" spans="1:8">
      <c r="A39" s="115" t="s">
        <v>83</v>
      </c>
      <c r="B39" s="131">
        <v>3100</v>
      </c>
      <c r="C39" s="113"/>
      <c r="D39" s="114">
        <f t="shared" si="5"/>
        <v>-3100</v>
      </c>
      <c r="E39" s="128" t="s">
        <v>84</v>
      </c>
      <c r="F39" s="112">
        <v>6800</v>
      </c>
      <c r="G39" s="112">
        <v>9690</v>
      </c>
      <c r="H39" s="111">
        <f t="shared" si="4"/>
        <v>2890</v>
      </c>
    </row>
    <row r="40" ht="20.25" customHeight="1" spans="1:8">
      <c r="A40" s="115" t="s">
        <v>85</v>
      </c>
      <c r="B40" s="112">
        <f>SUM(B41:B68)</f>
        <v>202953</v>
      </c>
      <c r="C40" s="112">
        <f>SUM(C41:C68)</f>
        <v>189207</v>
      </c>
      <c r="D40" s="114">
        <f t="shared" si="5"/>
        <v>-13746</v>
      </c>
      <c r="E40" s="113"/>
      <c r="F40" s="113"/>
      <c r="G40" s="112"/>
      <c r="H40" s="111">
        <f t="shared" si="4"/>
        <v>0</v>
      </c>
    </row>
    <row r="41" ht="22.95" customHeight="1" spans="1:8">
      <c r="A41" s="132" t="s">
        <v>86</v>
      </c>
      <c r="B41" s="113">
        <v>3330</v>
      </c>
      <c r="C41" s="113"/>
      <c r="D41" s="114">
        <f t="shared" si="5"/>
        <v>-3330</v>
      </c>
      <c r="E41" s="128"/>
      <c r="F41" s="112"/>
      <c r="G41" s="112"/>
      <c r="H41" s="111">
        <f t="shared" si="4"/>
        <v>0</v>
      </c>
    </row>
    <row r="42" ht="22.95" customHeight="1" spans="1:8">
      <c r="A42" s="132" t="s">
        <v>87</v>
      </c>
      <c r="B42" s="133">
        <v>33221</v>
      </c>
      <c r="C42" s="134">
        <v>42196</v>
      </c>
      <c r="D42" s="114">
        <f t="shared" ref="D42:D70" si="6">SUM(C42-B42)</f>
        <v>8975</v>
      </c>
      <c r="E42" s="112"/>
      <c r="F42" s="112"/>
      <c r="G42" s="112"/>
      <c r="H42" s="111">
        <f t="shared" si="4"/>
        <v>0</v>
      </c>
    </row>
    <row r="43" s="94" customFormat="1" ht="30.75" customHeight="1" spans="1:8">
      <c r="A43" s="135" t="s">
        <v>88</v>
      </c>
      <c r="B43" s="133">
        <v>14130</v>
      </c>
      <c r="C43" s="134">
        <v>14130</v>
      </c>
      <c r="D43" s="114">
        <f t="shared" si="6"/>
        <v>0</v>
      </c>
      <c r="E43" s="118"/>
      <c r="F43" s="112"/>
      <c r="G43" s="112"/>
      <c r="H43" s="111">
        <f t="shared" ref="H43:H51" si="7">SUM(G43-F43)</f>
        <v>0</v>
      </c>
    </row>
    <row r="44" ht="20.25" customHeight="1" spans="1:8">
      <c r="A44" s="115" t="s">
        <v>89</v>
      </c>
      <c r="B44" s="133">
        <v>12000</v>
      </c>
      <c r="C44" s="134">
        <v>3422</v>
      </c>
      <c r="D44" s="114">
        <f t="shared" si="6"/>
        <v>-8578</v>
      </c>
      <c r="E44" s="118"/>
      <c r="F44" s="112"/>
      <c r="G44" s="112"/>
      <c r="H44" s="111">
        <f t="shared" si="7"/>
        <v>0</v>
      </c>
    </row>
    <row r="45" ht="20.25" customHeight="1" spans="1:8">
      <c r="A45" s="136" t="s">
        <v>90</v>
      </c>
      <c r="B45" s="133">
        <v>916</v>
      </c>
      <c r="C45" s="112"/>
      <c r="D45" s="114">
        <f t="shared" si="6"/>
        <v>-916</v>
      </c>
      <c r="E45" s="118"/>
      <c r="F45" s="112"/>
      <c r="G45" s="112"/>
      <c r="H45" s="111">
        <f t="shared" si="7"/>
        <v>0</v>
      </c>
    </row>
    <row r="46" ht="20.25" customHeight="1" spans="1:8">
      <c r="A46" s="115" t="s">
        <v>91</v>
      </c>
      <c r="B46" s="137">
        <v>1700</v>
      </c>
      <c r="C46" s="134">
        <v>1517</v>
      </c>
      <c r="D46" s="114">
        <f t="shared" si="6"/>
        <v>-183</v>
      </c>
      <c r="E46" s="118"/>
      <c r="F46" s="112"/>
      <c r="G46" s="112"/>
      <c r="H46" s="111">
        <f t="shared" si="7"/>
        <v>0</v>
      </c>
    </row>
    <row r="47" ht="20.25" customHeight="1" spans="1:8">
      <c r="A47" s="115" t="s">
        <v>92</v>
      </c>
      <c r="B47" s="137">
        <v>4849</v>
      </c>
      <c r="C47" s="134">
        <v>7539</v>
      </c>
      <c r="D47" s="114">
        <f t="shared" si="6"/>
        <v>2690</v>
      </c>
      <c r="E47" s="118"/>
      <c r="F47" s="112"/>
      <c r="G47" s="112"/>
      <c r="H47" s="111">
        <f t="shared" si="7"/>
        <v>0</v>
      </c>
    </row>
    <row r="48" ht="20.25" customHeight="1" spans="1:8">
      <c r="A48" s="115" t="s">
        <v>93</v>
      </c>
      <c r="B48" s="137">
        <v>17453</v>
      </c>
      <c r="C48" s="112">
        <v>17750</v>
      </c>
      <c r="D48" s="114">
        <f t="shared" si="6"/>
        <v>297</v>
      </c>
      <c r="E48" s="118"/>
      <c r="F48" s="112"/>
      <c r="G48" s="112"/>
      <c r="H48" s="111">
        <f t="shared" si="7"/>
        <v>0</v>
      </c>
    </row>
    <row r="49" ht="20.25" customHeight="1" spans="1:8">
      <c r="A49" s="115" t="s">
        <v>94</v>
      </c>
      <c r="B49" s="133">
        <v>3776</v>
      </c>
      <c r="C49" s="134">
        <v>3776</v>
      </c>
      <c r="D49" s="114">
        <f t="shared" si="6"/>
        <v>0</v>
      </c>
      <c r="E49" s="118"/>
      <c r="F49" s="112"/>
      <c r="G49" s="112"/>
      <c r="H49" s="111">
        <f t="shared" si="7"/>
        <v>0</v>
      </c>
    </row>
    <row r="50" ht="20.25" customHeight="1" spans="1:8">
      <c r="A50" s="115" t="s">
        <v>95</v>
      </c>
      <c r="B50" s="133">
        <v>19283</v>
      </c>
      <c r="C50" s="134">
        <v>21849</v>
      </c>
      <c r="D50" s="114">
        <f t="shared" si="6"/>
        <v>2566</v>
      </c>
      <c r="E50" s="118"/>
      <c r="F50" s="112"/>
      <c r="G50" s="112"/>
      <c r="H50" s="111">
        <f t="shared" si="7"/>
        <v>0</v>
      </c>
    </row>
    <row r="51" ht="29" customHeight="1" spans="1:8">
      <c r="A51" s="115" t="s">
        <v>96</v>
      </c>
      <c r="B51" s="133">
        <v>11000</v>
      </c>
      <c r="C51" s="134">
        <v>9972</v>
      </c>
      <c r="D51" s="114">
        <f t="shared" si="6"/>
        <v>-1028</v>
      </c>
      <c r="E51" s="118"/>
      <c r="F51" s="112"/>
      <c r="G51" s="112"/>
      <c r="H51" s="111">
        <f t="shared" si="7"/>
        <v>0</v>
      </c>
    </row>
    <row r="52" ht="31.2" spans="1:8">
      <c r="A52" s="115" t="s">
        <v>97</v>
      </c>
      <c r="B52" s="133"/>
      <c r="C52" s="134"/>
      <c r="D52" s="114">
        <f t="shared" si="6"/>
        <v>0</v>
      </c>
      <c r="E52" s="118"/>
      <c r="F52" s="112"/>
      <c r="G52" s="112"/>
      <c r="H52" s="111"/>
    </row>
    <row r="53" ht="25.2" customHeight="1" spans="1:8">
      <c r="A53" s="115" t="s">
        <v>98</v>
      </c>
      <c r="B53" s="133">
        <v>2000</v>
      </c>
      <c r="C53" s="134">
        <v>2718</v>
      </c>
      <c r="D53" s="114">
        <f t="shared" si="6"/>
        <v>718</v>
      </c>
      <c r="E53" s="118"/>
      <c r="F53" s="112"/>
      <c r="G53" s="112"/>
      <c r="H53" s="111">
        <f t="shared" ref="H53:H61" si="8">SUM(G53-F53)</f>
        <v>0</v>
      </c>
    </row>
    <row r="54" ht="25.2" customHeight="1" spans="1:8">
      <c r="A54" s="115" t="s">
        <v>99</v>
      </c>
      <c r="B54" s="133">
        <v>8868</v>
      </c>
      <c r="C54" s="134">
        <v>22616</v>
      </c>
      <c r="D54" s="114">
        <f t="shared" si="6"/>
        <v>13748</v>
      </c>
      <c r="E54" s="118"/>
      <c r="F54" s="112"/>
      <c r="G54" s="112"/>
      <c r="H54" s="111">
        <f t="shared" si="8"/>
        <v>0</v>
      </c>
    </row>
    <row r="55" ht="29" customHeight="1" spans="1:8">
      <c r="A55" s="115" t="s">
        <v>100</v>
      </c>
      <c r="B55" s="133"/>
      <c r="C55" s="134">
        <v>267</v>
      </c>
      <c r="D55" s="114">
        <f t="shared" si="6"/>
        <v>267</v>
      </c>
      <c r="E55" s="118"/>
      <c r="F55" s="112"/>
      <c r="G55" s="112"/>
      <c r="H55" s="111"/>
    </row>
    <row r="56" ht="29" customHeight="1" spans="1:8">
      <c r="A56" s="115" t="s">
        <v>101</v>
      </c>
      <c r="B56" s="138">
        <v>10248</v>
      </c>
      <c r="C56" s="134">
        <v>13157</v>
      </c>
      <c r="D56" s="114">
        <f t="shared" si="6"/>
        <v>2909</v>
      </c>
      <c r="E56" s="118"/>
      <c r="F56" s="112"/>
      <c r="G56" s="112"/>
      <c r="H56" s="111">
        <f t="shared" si="8"/>
        <v>0</v>
      </c>
    </row>
    <row r="57" ht="23" customHeight="1" spans="1:8">
      <c r="A57" s="115" t="s">
        <v>102</v>
      </c>
      <c r="B57" s="116">
        <v>5200</v>
      </c>
      <c r="C57" s="134">
        <v>7731</v>
      </c>
      <c r="D57" s="114">
        <f t="shared" si="6"/>
        <v>2531</v>
      </c>
      <c r="E57" s="118"/>
      <c r="F57" s="112"/>
      <c r="G57" s="112"/>
      <c r="H57" s="111">
        <f t="shared" si="8"/>
        <v>0</v>
      </c>
    </row>
    <row r="58" ht="23" customHeight="1" spans="1:8">
      <c r="A58" s="115" t="s">
        <v>103</v>
      </c>
      <c r="B58" s="112">
        <v>2350</v>
      </c>
      <c r="C58" s="134">
        <v>7772</v>
      </c>
      <c r="D58" s="114">
        <f t="shared" si="6"/>
        <v>5422</v>
      </c>
      <c r="E58" s="118"/>
      <c r="F58" s="112"/>
      <c r="G58" s="112"/>
      <c r="H58" s="111">
        <f t="shared" si="8"/>
        <v>0</v>
      </c>
    </row>
    <row r="59" ht="23" customHeight="1" spans="1:8">
      <c r="A59" s="115" t="s">
        <v>104</v>
      </c>
      <c r="B59" s="112">
        <v>11993</v>
      </c>
      <c r="C59" s="134">
        <v>11130</v>
      </c>
      <c r="D59" s="114">
        <f t="shared" si="6"/>
        <v>-863</v>
      </c>
      <c r="E59" s="118"/>
      <c r="F59" s="112"/>
      <c r="G59" s="112"/>
      <c r="H59" s="111">
        <f t="shared" si="8"/>
        <v>0</v>
      </c>
    </row>
    <row r="60" ht="23" customHeight="1" spans="1:8">
      <c r="A60" s="115" t="s">
        <v>105</v>
      </c>
      <c r="B60" s="112">
        <v>8500</v>
      </c>
      <c r="C60" s="134">
        <v>483</v>
      </c>
      <c r="D60" s="114">
        <f t="shared" si="6"/>
        <v>-8017</v>
      </c>
      <c r="E60" s="118"/>
      <c r="F60" s="112"/>
      <c r="G60" s="112"/>
      <c r="H60" s="111">
        <f t="shared" si="8"/>
        <v>0</v>
      </c>
    </row>
    <row r="61" ht="23" customHeight="1" spans="1:8">
      <c r="A61" s="115" t="s">
        <v>106</v>
      </c>
      <c r="B61" s="112">
        <v>5000</v>
      </c>
      <c r="C61" s="134">
        <v>574</v>
      </c>
      <c r="D61" s="114">
        <f t="shared" si="6"/>
        <v>-4426</v>
      </c>
      <c r="E61" s="118"/>
      <c r="F61" s="112"/>
      <c r="G61" s="112"/>
      <c r="H61" s="111">
        <f t="shared" si="8"/>
        <v>0</v>
      </c>
    </row>
    <row r="62" ht="31.2" spans="1:8">
      <c r="A62" s="115" t="s">
        <v>107</v>
      </c>
      <c r="B62" s="112"/>
      <c r="C62" s="134">
        <v>117</v>
      </c>
      <c r="D62" s="114">
        <f t="shared" si="6"/>
        <v>117</v>
      </c>
      <c r="E62" s="118"/>
      <c r="F62" s="112"/>
      <c r="G62" s="112"/>
      <c r="H62" s="111"/>
    </row>
    <row r="63" ht="33" customHeight="1" spans="1:8">
      <c r="A63" s="115" t="s">
        <v>108</v>
      </c>
      <c r="B63" s="112"/>
      <c r="C63" s="134">
        <v>273</v>
      </c>
      <c r="D63" s="114">
        <f t="shared" si="6"/>
        <v>273</v>
      </c>
      <c r="E63" s="118"/>
      <c r="F63" s="112"/>
      <c r="G63" s="112"/>
      <c r="H63" s="111"/>
    </row>
    <row r="64" ht="20" customHeight="1" spans="1:8">
      <c r="A64" s="115" t="s">
        <v>109</v>
      </c>
      <c r="B64" s="112"/>
      <c r="C64" s="112"/>
      <c r="D64" s="114">
        <f t="shared" si="6"/>
        <v>0</v>
      </c>
      <c r="E64" s="118"/>
      <c r="F64" s="112"/>
      <c r="G64" s="112"/>
      <c r="H64" s="111"/>
    </row>
    <row r="65" ht="22.8" customHeight="1" spans="1:8">
      <c r="A65" s="115" t="s">
        <v>110</v>
      </c>
      <c r="B65" s="112"/>
      <c r="C65" s="112"/>
      <c r="D65" s="114">
        <f t="shared" si="6"/>
        <v>0</v>
      </c>
      <c r="E65" s="118"/>
      <c r="F65" s="112"/>
      <c r="G65" s="112"/>
      <c r="H65" s="111"/>
    </row>
    <row r="66" ht="20.4" customHeight="1" spans="1:8">
      <c r="A66" s="115" t="s">
        <v>111</v>
      </c>
      <c r="B66" s="112"/>
      <c r="C66" s="112"/>
      <c r="D66" s="114">
        <f t="shared" si="6"/>
        <v>0</v>
      </c>
      <c r="E66" s="118"/>
      <c r="F66" s="112"/>
      <c r="G66" s="112"/>
      <c r="H66" s="111"/>
    </row>
    <row r="67" ht="18" customHeight="1" spans="1:8">
      <c r="A67" s="115" t="s">
        <v>112</v>
      </c>
      <c r="B67" s="112"/>
      <c r="C67" s="112"/>
      <c r="D67" s="114">
        <f t="shared" si="6"/>
        <v>0</v>
      </c>
      <c r="E67" s="118"/>
      <c r="F67" s="112"/>
      <c r="G67" s="112"/>
      <c r="H67" s="111"/>
    </row>
    <row r="68" s="3" customFormat="1" ht="20.25" customHeight="1" spans="1:8">
      <c r="A68" s="115" t="s">
        <v>113</v>
      </c>
      <c r="B68" s="112">
        <v>27136</v>
      </c>
      <c r="C68" s="134">
        <v>218</v>
      </c>
      <c r="D68" s="114">
        <f t="shared" si="6"/>
        <v>-26918</v>
      </c>
      <c r="E68" s="118"/>
      <c r="F68" s="112"/>
      <c r="G68" s="112"/>
      <c r="H68" s="111">
        <f>SUM(G68-F68)</f>
        <v>0</v>
      </c>
    </row>
    <row r="69" ht="20.25" customHeight="1" spans="1:8">
      <c r="A69" s="115" t="s">
        <v>114</v>
      </c>
      <c r="B69" s="112">
        <f>SUM(B70:B88)</f>
        <v>9531</v>
      </c>
      <c r="C69" s="112">
        <f>SUM(C70:C88)</f>
        <v>26887</v>
      </c>
      <c r="D69" s="114">
        <f t="shared" si="6"/>
        <v>17356</v>
      </c>
      <c r="E69" s="118"/>
      <c r="F69" s="110"/>
      <c r="G69" s="110"/>
      <c r="H69" s="111">
        <f>SUM(G69-F69)</f>
        <v>0</v>
      </c>
    </row>
    <row r="70" ht="20.25" customHeight="1" spans="1:8">
      <c r="A70" s="115" t="s">
        <v>115</v>
      </c>
      <c r="B70" s="112"/>
      <c r="C70" s="134">
        <v>530</v>
      </c>
      <c r="D70" s="114">
        <f t="shared" si="6"/>
        <v>530</v>
      </c>
      <c r="E70" s="118"/>
      <c r="F70" s="110"/>
      <c r="G70" s="110"/>
      <c r="H70" s="111"/>
    </row>
    <row r="71" ht="20.25" customHeight="1" spans="1:8">
      <c r="A71" s="115" t="s">
        <v>116</v>
      </c>
      <c r="B71" s="112"/>
      <c r="C71" s="134">
        <v>10</v>
      </c>
      <c r="D71" s="114">
        <f t="shared" ref="D71:D88" si="9">SUM(C71-B71)</f>
        <v>10</v>
      </c>
      <c r="E71" s="118"/>
      <c r="F71" s="110"/>
      <c r="G71" s="110"/>
      <c r="H71" s="111"/>
    </row>
    <row r="72" ht="20.25" customHeight="1" spans="1:8">
      <c r="A72" s="115" t="s">
        <v>117</v>
      </c>
      <c r="B72" s="112"/>
      <c r="C72" s="134">
        <v>327</v>
      </c>
      <c r="D72" s="114">
        <f t="shared" si="9"/>
        <v>327</v>
      </c>
      <c r="E72" s="118"/>
      <c r="F72" s="110"/>
      <c r="G72" s="110"/>
      <c r="H72" s="111"/>
    </row>
    <row r="73" ht="20.25" customHeight="1" spans="1:8">
      <c r="A73" s="115" t="s">
        <v>118</v>
      </c>
      <c r="B73" s="112"/>
      <c r="C73" s="134">
        <v>27</v>
      </c>
      <c r="D73" s="114">
        <f t="shared" si="9"/>
        <v>27</v>
      </c>
      <c r="E73" s="118"/>
      <c r="F73" s="110"/>
      <c r="G73" s="110"/>
      <c r="H73" s="111"/>
    </row>
    <row r="74" ht="20.25" customHeight="1" spans="1:8">
      <c r="A74" s="115" t="s">
        <v>119</v>
      </c>
      <c r="B74" s="112"/>
      <c r="C74" s="134">
        <v>25</v>
      </c>
      <c r="D74" s="114">
        <f t="shared" si="9"/>
        <v>25</v>
      </c>
      <c r="E74" s="118"/>
      <c r="F74" s="110"/>
      <c r="G74" s="110"/>
      <c r="H74" s="111"/>
    </row>
    <row r="75" ht="20.25" customHeight="1" spans="1:8">
      <c r="A75" s="115" t="s">
        <v>120</v>
      </c>
      <c r="B75" s="112"/>
      <c r="C75" s="134">
        <v>90</v>
      </c>
      <c r="D75" s="114">
        <f t="shared" si="9"/>
        <v>90</v>
      </c>
      <c r="E75" s="118"/>
      <c r="F75" s="110"/>
      <c r="G75" s="110"/>
      <c r="H75" s="111"/>
    </row>
    <row r="76" ht="20.25" customHeight="1" spans="1:8">
      <c r="A76" s="115" t="s">
        <v>121</v>
      </c>
      <c r="B76" s="112">
        <v>10</v>
      </c>
      <c r="C76" s="134">
        <v>61</v>
      </c>
      <c r="D76" s="114">
        <f t="shared" si="9"/>
        <v>51</v>
      </c>
      <c r="E76" s="118"/>
      <c r="F76" s="110"/>
      <c r="G76" s="110"/>
      <c r="H76" s="111"/>
    </row>
    <row r="77" ht="20.25" customHeight="1" spans="1:8">
      <c r="A77" s="115" t="s">
        <v>122</v>
      </c>
      <c r="B77" s="112"/>
      <c r="C77" s="134">
        <v>834</v>
      </c>
      <c r="D77" s="114">
        <f t="shared" si="9"/>
        <v>834</v>
      </c>
      <c r="E77" s="118"/>
      <c r="F77" s="110"/>
      <c r="G77" s="110"/>
      <c r="H77" s="111"/>
    </row>
    <row r="78" ht="20.25" customHeight="1" spans="1:8">
      <c r="A78" s="115" t="s">
        <v>123</v>
      </c>
      <c r="B78" s="112"/>
      <c r="C78" s="112"/>
      <c r="D78" s="114">
        <f t="shared" si="9"/>
        <v>0</v>
      </c>
      <c r="E78" s="118"/>
      <c r="F78" s="110"/>
      <c r="G78" s="110"/>
      <c r="H78" s="111"/>
    </row>
    <row r="79" ht="20.25" customHeight="1" spans="1:8">
      <c r="A79" s="115" t="s">
        <v>124</v>
      </c>
      <c r="B79" s="112"/>
      <c r="C79" s="134"/>
      <c r="D79" s="114">
        <f t="shared" si="9"/>
        <v>0</v>
      </c>
      <c r="E79" s="118"/>
      <c r="F79" s="110"/>
      <c r="G79" s="110"/>
      <c r="H79" s="111"/>
    </row>
    <row r="80" ht="20.25" customHeight="1" spans="1:8">
      <c r="A80" s="115" t="s">
        <v>125</v>
      </c>
      <c r="B80" s="112">
        <v>9521</v>
      </c>
      <c r="C80" s="134">
        <v>10686</v>
      </c>
      <c r="D80" s="114">
        <f t="shared" si="9"/>
        <v>1165</v>
      </c>
      <c r="E80" s="118"/>
      <c r="F80" s="110"/>
      <c r="G80" s="110"/>
      <c r="H80" s="111"/>
    </row>
    <row r="81" ht="20.25" customHeight="1" spans="1:8">
      <c r="A81" s="115" t="s">
        <v>126</v>
      </c>
      <c r="B81" s="112"/>
      <c r="C81" s="140">
        <v>8742</v>
      </c>
      <c r="D81" s="114">
        <f t="shared" si="9"/>
        <v>8742</v>
      </c>
      <c r="E81" s="118"/>
      <c r="F81" s="110"/>
      <c r="G81" s="110"/>
      <c r="H81" s="111"/>
    </row>
    <row r="82" ht="20.25" customHeight="1" spans="1:8">
      <c r="A82" s="115" t="s">
        <v>127</v>
      </c>
      <c r="B82" s="112"/>
      <c r="C82" s="140">
        <v>724</v>
      </c>
      <c r="D82" s="114">
        <f t="shared" si="9"/>
        <v>724</v>
      </c>
      <c r="E82" s="118"/>
      <c r="F82" s="110"/>
      <c r="G82" s="110"/>
      <c r="H82" s="111"/>
    </row>
    <row r="83" ht="20.25" customHeight="1" spans="1:8">
      <c r="A83" s="115" t="s">
        <v>128</v>
      </c>
      <c r="B83" s="112"/>
      <c r="C83" s="140">
        <v>172</v>
      </c>
      <c r="D83" s="114">
        <f t="shared" si="9"/>
        <v>172</v>
      </c>
      <c r="E83" s="118"/>
      <c r="F83" s="110"/>
      <c r="G83" s="110"/>
      <c r="H83" s="111"/>
    </row>
    <row r="84" ht="20.25" customHeight="1" spans="1:8">
      <c r="A84" s="115" t="s">
        <v>129</v>
      </c>
      <c r="B84" s="112"/>
      <c r="C84" s="140">
        <v>190</v>
      </c>
      <c r="D84" s="114">
        <f t="shared" si="9"/>
        <v>190</v>
      </c>
      <c r="E84" s="118"/>
      <c r="F84" s="110"/>
      <c r="G84" s="110"/>
      <c r="H84" s="111"/>
    </row>
    <row r="85" ht="20.25" customHeight="1" spans="1:8">
      <c r="A85" s="115" t="s">
        <v>130</v>
      </c>
      <c r="B85" s="112"/>
      <c r="C85" s="140">
        <v>3425</v>
      </c>
      <c r="D85" s="114">
        <f t="shared" si="9"/>
        <v>3425</v>
      </c>
      <c r="E85" s="118"/>
      <c r="F85" s="110"/>
      <c r="G85" s="110"/>
      <c r="H85" s="111"/>
    </row>
    <row r="86" ht="20.25" customHeight="1" spans="1:8">
      <c r="A86" s="115" t="s">
        <v>131</v>
      </c>
      <c r="B86" s="112"/>
      <c r="C86" s="140">
        <v>26</v>
      </c>
      <c r="D86" s="114">
        <f t="shared" si="9"/>
        <v>26</v>
      </c>
      <c r="E86" s="118"/>
      <c r="F86" s="110"/>
      <c r="G86" s="110"/>
      <c r="H86" s="111"/>
    </row>
    <row r="87" ht="20.25" customHeight="1" spans="1:8">
      <c r="A87" s="115" t="s">
        <v>132</v>
      </c>
      <c r="B87" s="112"/>
      <c r="C87" s="140">
        <v>1018</v>
      </c>
      <c r="D87" s="114">
        <f t="shared" si="9"/>
        <v>1018</v>
      </c>
      <c r="E87" s="118"/>
      <c r="F87" s="110"/>
      <c r="G87" s="110"/>
      <c r="H87" s="111"/>
    </row>
    <row r="88" ht="20.25" customHeight="1" spans="1:8">
      <c r="A88" s="115" t="s">
        <v>133</v>
      </c>
      <c r="B88" s="112"/>
      <c r="C88" s="134"/>
      <c r="D88" s="114">
        <f t="shared" si="9"/>
        <v>0</v>
      </c>
      <c r="E88" s="118"/>
      <c r="F88" s="110"/>
      <c r="G88" s="110"/>
      <c r="H88" s="111"/>
    </row>
    <row r="89" ht="20.25" customHeight="1" spans="1:8">
      <c r="A89" s="115" t="s">
        <v>134</v>
      </c>
      <c r="B89" s="112"/>
      <c r="C89" s="112"/>
      <c r="D89" s="114">
        <f t="shared" ref="D88:D90" si="10">SUM(C89-B89)</f>
        <v>0</v>
      </c>
      <c r="E89" s="118"/>
      <c r="F89" s="112"/>
      <c r="G89" s="112"/>
      <c r="H89" s="111">
        <f t="shared" ref="H89:H98" si="11">SUM(G89-F89)</f>
        <v>0</v>
      </c>
    </row>
    <row r="90" ht="20.25" customHeight="1" spans="1:8">
      <c r="A90" s="115" t="s">
        <v>135</v>
      </c>
      <c r="B90" s="112">
        <v>14146</v>
      </c>
      <c r="C90" s="141">
        <v>14146</v>
      </c>
      <c r="D90" s="114">
        <f t="shared" si="10"/>
        <v>0</v>
      </c>
      <c r="E90" s="142" t="s">
        <v>136</v>
      </c>
      <c r="F90" s="110">
        <v>200</v>
      </c>
      <c r="G90" s="110">
        <v>4070</v>
      </c>
      <c r="H90" s="111">
        <f t="shared" si="11"/>
        <v>3870</v>
      </c>
    </row>
    <row r="91" s="94" customFormat="1" ht="23" customHeight="1" spans="1:8">
      <c r="A91" s="115" t="s">
        <v>137</v>
      </c>
      <c r="B91" s="112">
        <f>SUM(B92:B94)</f>
        <v>72832</v>
      </c>
      <c r="C91" s="112">
        <f>SUM(C92:C94)</f>
        <v>1620</v>
      </c>
      <c r="D91" s="114">
        <f t="shared" ref="D89:D97" si="12">SUM(C91-B91)</f>
        <v>-71212</v>
      </c>
      <c r="E91" s="118"/>
      <c r="F91" s="112"/>
      <c r="G91" s="112"/>
      <c r="H91" s="111">
        <f t="shared" si="11"/>
        <v>0</v>
      </c>
    </row>
    <row r="92" ht="20.25" customHeight="1" spans="1:8">
      <c r="A92" s="115" t="s">
        <v>138</v>
      </c>
      <c r="B92" s="112">
        <v>28739</v>
      </c>
      <c r="C92" s="134"/>
      <c r="D92" s="114">
        <f t="shared" si="12"/>
        <v>-28739</v>
      </c>
      <c r="E92" s="142" t="s">
        <v>139</v>
      </c>
      <c r="F92" s="112"/>
      <c r="G92" s="112"/>
      <c r="H92" s="111">
        <f t="shared" si="11"/>
        <v>0</v>
      </c>
    </row>
    <row r="93" ht="36" customHeight="1" spans="1:8">
      <c r="A93" s="115" t="s">
        <v>140</v>
      </c>
      <c r="B93" s="112">
        <v>300</v>
      </c>
      <c r="C93" s="134">
        <v>300</v>
      </c>
      <c r="D93" s="114">
        <f t="shared" si="12"/>
        <v>0</v>
      </c>
      <c r="E93" s="142" t="s">
        <v>141</v>
      </c>
      <c r="F93" s="110"/>
      <c r="G93" s="110"/>
      <c r="H93" s="111">
        <f t="shared" si="11"/>
        <v>0</v>
      </c>
    </row>
    <row r="94" ht="20.25" customHeight="1" spans="1:8">
      <c r="A94" s="115" t="s">
        <v>142</v>
      </c>
      <c r="B94" s="112">
        <v>43793</v>
      </c>
      <c r="C94" s="112">
        <v>1320</v>
      </c>
      <c r="D94" s="114">
        <f t="shared" si="12"/>
        <v>-42473</v>
      </c>
      <c r="E94" s="112" t="s">
        <v>143</v>
      </c>
      <c r="F94" s="110"/>
      <c r="G94" s="110">
        <f>SUM(G95)</f>
        <v>0</v>
      </c>
      <c r="H94" s="111">
        <f t="shared" si="11"/>
        <v>0</v>
      </c>
    </row>
    <row r="95" ht="30" customHeight="1" spans="1:8">
      <c r="A95" s="115" t="s">
        <v>144</v>
      </c>
      <c r="B95" s="112">
        <f>SUM(B96)</f>
        <v>51400</v>
      </c>
      <c r="C95" s="112">
        <f t="shared" ref="C95" si="13">SUM(C96)</f>
        <v>51400</v>
      </c>
      <c r="D95" s="114">
        <f t="shared" si="12"/>
        <v>0</v>
      </c>
      <c r="E95" s="112" t="s">
        <v>145</v>
      </c>
      <c r="F95" s="110"/>
      <c r="G95" s="110"/>
      <c r="H95" s="111">
        <f t="shared" si="11"/>
        <v>0</v>
      </c>
    </row>
    <row r="96" spans="1:8">
      <c r="A96" s="143" t="s">
        <v>146</v>
      </c>
      <c r="B96" s="112">
        <v>51400</v>
      </c>
      <c r="C96" s="134">
        <v>51400</v>
      </c>
      <c r="D96" s="114">
        <f t="shared" si="12"/>
        <v>0</v>
      </c>
      <c r="E96" s="110" t="s">
        <v>147</v>
      </c>
      <c r="F96" s="110">
        <f>SUM(F97)</f>
        <v>57186</v>
      </c>
      <c r="G96" s="110">
        <f t="shared" ref="G96" si="14">SUM(G97)</f>
        <v>57186</v>
      </c>
      <c r="H96" s="111">
        <f t="shared" si="11"/>
        <v>0</v>
      </c>
    </row>
    <row r="97" ht="20.25" customHeight="1" spans="1:8">
      <c r="A97" s="115" t="s">
        <v>148</v>
      </c>
      <c r="B97" s="112">
        <v>4067</v>
      </c>
      <c r="C97" s="134">
        <v>3178</v>
      </c>
      <c r="D97" s="114">
        <f t="shared" si="12"/>
        <v>-889</v>
      </c>
      <c r="E97" s="142" t="s">
        <v>149</v>
      </c>
      <c r="F97" s="113">
        <v>57186</v>
      </c>
      <c r="G97" s="113">
        <v>57186</v>
      </c>
      <c r="H97" s="114">
        <f t="shared" si="11"/>
        <v>0</v>
      </c>
    </row>
    <row r="98" ht="20.25" customHeight="1" spans="1:8">
      <c r="A98" s="144" t="s">
        <v>150</v>
      </c>
      <c r="B98" s="125">
        <f>SUM(B33,B32)</f>
        <v>417503</v>
      </c>
      <c r="C98" s="125">
        <f>SUM(C33,C32)</f>
        <v>345912</v>
      </c>
      <c r="D98" s="125">
        <f>SUM(D33,D32)</f>
        <v>-71591</v>
      </c>
      <c r="E98" s="145" t="s">
        <v>151</v>
      </c>
      <c r="F98" s="125">
        <f>SUM(F32,F33,F96)</f>
        <v>417503</v>
      </c>
      <c r="G98" s="125">
        <f>SUM(G32,G33,G96)</f>
        <v>345912</v>
      </c>
      <c r="H98" s="111">
        <f t="shared" si="11"/>
        <v>-71591</v>
      </c>
    </row>
  </sheetData>
  <mergeCells count="1">
    <mergeCell ref="A2:H2"/>
  </mergeCells>
  <conditionalFormatting sqref="A35">
    <cfRule type="expression" dxfId="0" priority="6" stopIfTrue="1">
      <formula>"len($A:$A)=3"</formula>
    </cfRule>
  </conditionalFormatting>
  <conditionalFormatting sqref="A41">
    <cfRule type="expression" dxfId="0" priority="5" stopIfTrue="1">
      <formula>"len($A:$A)=3"</formula>
    </cfRule>
  </conditionalFormatting>
  <conditionalFormatting sqref="A42">
    <cfRule type="expression" dxfId="0" priority="4" stopIfTrue="1">
      <formula>"len($A:$A)=3"</formula>
    </cfRule>
  </conditionalFormatting>
  <conditionalFormatting sqref="A68">
    <cfRule type="expression" dxfId="0" priority="7" stopIfTrue="1">
      <formula>"len($A:$A)=3"</formula>
    </cfRule>
  </conditionalFormatting>
  <conditionalFormatting sqref="A95">
    <cfRule type="expression" dxfId="0" priority="1" stopIfTrue="1">
      <formula>"len($A:$A)=3"</formula>
    </cfRule>
  </conditionalFormatting>
  <conditionalFormatting sqref="A53:A67">
    <cfRule type="expression" dxfId="0" priority="8" stopIfTrue="1">
      <formula>"len($A:$A)=3"</formula>
    </cfRule>
  </conditionalFormatting>
  <conditionalFormatting sqref="A92:A94">
    <cfRule type="expression" dxfId="0" priority="9" stopIfTrue="1">
      <formula>"len($A:$A)=3"</formula>
    </cfRule>
  </conditionalFormatting>
  <printOptions horizontalCentered="1" verticalCentered="1"/>
  <pageMargins left="0.826388888888889" right="0.865972222222222" top="0.314583333333333" bottom="0.472222222222222" header="0.236111111111111" footer="0.156944444444444"/>
  <pageSetup paperSize="9" scale="72" fitToHeight="0" orientation="landscape" useFirstPageNumber="1" horizontalDpi="600"/>
  <headerFooter alignWithMargins="0">
    <oddFooter>&amp;C- &amp;P -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I59"/>
  <sheetViews>
    <sheetView showZeros="0" zoomScale="90" zoomScaleNormal="90" workbookViewId="0">
      <pane ySplit="4" topLeftCell="A15" activePane="bottomLeft" state="frozen"/>
      <selection/>
      <selection pane="bottomLeft" activeCell="H4" sqref="H4"/>
    </sheetView>
  </sheetViews>
  <sheetFormatPr defaultColWidth="9" defaultRowHeight="15.6"/>
  <cols>
    <col min="1" max="1" width="47.6" style="66" customWidth="1"/>
    <col min="2" max="2" width="11.6" style="67" customWidth="1"/>
    <col min="3" max="3" width="10.9" style="67" customWidth="1"/>
    <col min="4" max="4" width="12.7" style="67" customWidth="1"/>
    <col min="5" max="5" width="33.6" style="67" customWidth="1"/>
    <col min="6" max="6" width="11.625" style="67" customWidth="1"/>
    <col min="7" max="7" width="11.5" style="67" customWidth="1"/>
    <col min="8" max="8" width="12.4" style="67" customWidth="1"/>
    <col min="9" max="9" width="9.5" style="66" customWidth="1"/>
    <col min="10" max="16384" width="9" style="66"/>
  </cols>
  <sheetData>
    <row r="1" ht="21" customHeight="1" spans="1:1">
      <c r="A1" s="68" t="s">
        <v>152</v>
      </c>
    </row>
    <row r="2" ht="25.2" customHeight="1" spans="1:9">
      <c r="A2" s="69" t="s">
        <v>153</v>
      </c>
      <c r="B2" s="69"/>
      <c r="C2" s="69"/>
      <c r="D2" s="69"/>
      <c r="E2" s="69"/>
      <c r="F2" s="69"/>
      <c r="G2" s="69"/>
      <c r="H2" s="69"/>
      <c r="I2" s="69"/>
    </row>
    <row r="3" ht="16.2" customHeight="1" spans="8:9">
      <c r="H3" s="70"/>
      <c r="I3" s="89" t="s">
        <v>14</v>
      </c>
    </row>
    <row r="4" s="63" customFormat="1" ht="31.95" customHeight="1" spans="1:9">
      <c r="A4" s="71" t="s">
        <v>154</v>
      </c>
      <c r="B4" s="72" t="s">
        <v>16</v>
      </c>
      <c r="C4" s="73" t="s">
        <v>17</v>
      </c>
      <c r="D4" s="73" t="s">
        <v>155</v>
      </c>
      <c r="E4" s="74" t="s">
        <v>156</v>
      </c>
      <c r="F4" s="73" t="s">
        <v>16</v>
      </c>
      <c r="G4" s="73" t="s">
        <v>17</v>
      </c>
      <c r="H4" s="73" t="s">
        <v>155</v>
      </c>
      <c r="I4" s="73" t="s">
        <v>157</v>
      </c>
    </row>
    <row r="5" s="64" customFormat="1" ht="21" customHeight="1" spans="1:9">
      <c r="A5" s="75" t="s">
        <v>158</v>
      </c>
      <c r="B5" s="76">
        <f>SUM(B6:B14)</f>
        <v>49500</v>
      </c>
      <c r="C5" s="76">
        <f>SUM(C6:C14)</f>
        <v>1174</v>
      </c>
      <c r="D5" s="76">
        <f>C5-B5</f>
        <v>-48326</v>
      </c>
      <c r="E5" s="77" t="s">
        <v>159</v>
      </c>
      <c r="F5" s="78"/>
      <c r="G5" s="78"/>
      <c r="H5" s="78">
        <f>G5-F5</f>
        <v>0</v>
      </c>
      <c r="I5" s="29"/>
    </row>
    <row r="6" s="64" customFormat="1" ht="21" customHeight="1" spans="1:9">
      <c r="A6" s="77" t="s">
        <v>160</v>
      </c>
      <c r="B6" s="76"/>
      <c r="C6" s="78"/>
      <c r="D6" s="78">
        <f>C6-B6</f>
        <v>0</v>
      </c>
      <c r="E6" s="77" t="s">
        <v>161</v>
      </c>
      <c r="F6" s="78">
        <v>29</v>
      </c>
      <c r="G6" s="78">
        <f>3+105</f>
        <v>108</v>
      </c>
      <c r="H6" s="78">
        <f t="shared" ref="H6:H20" si="0">G6-F6</f>
        <v>79</v>
      </c>
      <c r="I6" s="29"/>
    </row>
    <row r="7" s="64" customFormat="1" ht="21" customHeight="1" spans="1:9">
      <c r="A7" s="77" t="s">
        <v>162</v>
      </c>
      <c r="B7" s="76"/>
      <c r="C7" s="78"/>
      <c r="D7" s="78">
        <f t="shared" ref="D7:D28" si="1">C7-B7</f>
        <v>0</v>
      </c>
      <c r="E7" s="77" t="s">
        <v>163</v>
      </c>
      <c r="F7" s="78"/>
      <c r="G7" s="78"/>
      <c r="H7" s="78">
        <f t="shared" si="0"/>
        <v>0</v>
      </c>
      <c r="I7" s="29"/>
    </row>
    <row r="8" s="64" customFormat="1" ht="21" customHeight="1" spans="1:9">
      <c r="A8" s="77" t="s">
        <v>164</v>
      </c>
      <c r="B8" s="76">
        <v>49000</v>
      </c>
      <c r="C8" s="78">
        <v>614</v>
      </c>
      <c r="D8" s="78">
        <f t="shared" si="1"/>
        <v>-48386</v>
      </c>
      <c r="E8" s="77" t="s">
        <v>165</v>
      </c>
      <c r="F8" s="78">
        <v>499</v>
      </c>
      <c r="G8" s="78">
        <v>499</v>
      </c>
      <c r="H8" s="78">
        <f t="shared" si="0"/>
        <v>0</v>
      </c>
      <c r="I8" s="29"/>
    </row>
    <row r="9" s="64" customFormat="1" ht="21" customHeight="1" spans="1:9">
      <c r="A9" s="77" t="s">
        <v>166</v>
      </c>
      <c r="B9" s="76"/>
      <c r="C9" s="78"/>
      <c r="D9" s="78">
        <f t="shared" si="1"/>
        <v>0</v>
      </c>
      <c r="E9" s="77" t="s">
        <v>167</v>
      </c>
      <c r="F9" s="78">
        <v>32175</v>
      </c>
      <c r="G9" s="78">
        <f>3485+10642</f>
        <v>14127</v>
      </c>
      <c r="H9" s="78">
        <f t="shared" si="0"/>
        <v>-18048</v>
      </c>
      <c r="I9" s="90"/>
    </row>
    <row r="10" s="64" customFormat="1" ht="21" customHeight="1" spans="1:9">
      <c r="A10" s="77" t="s">
        <v>168</v>
      </c>
      <c r="B10" s="76"/>
      <c r="C10" s="78"/>
      <c r="D10" s="78">
        <f t="shared" si="1"/>
        <v>0</v>
      </c>
      <c r="E10" s="77" t="s">
        <v>169</v>
      </c>
      <c r="F10" s="78">
        <v>888</v>
      </c>
      <c r="G10" s="78">
        <f>2448+17871</f>
        <v>20319</v>
      </c>
      <c r="H10" s="78">
        <f t="shared" si="0"/>
        <v>19431</v>
      </c>
      <c r="I10" s="29"/>
    </row>
    <row r="11" s="64" customFormat="1" ht="21" customHeight="1" spans="1:9">
      <c r="A11" s="77" t="s">
        <v>170</v>
      </c>
      <c r="B11" s="76"/>
      <c r="C11" s="78"/>
      <c r="D11" s="78">
        <f t="shared" si="1"/>
        <v>0</v>
      </c>
      <c r="E11" s="79" t="s">
        <v>171</v>
      </c>
      <c r="F11" s="78"/>
      <c r="G11" s="78"/>
      <c r="H11" s="78">
        <f t="shared" si="0"/>
        <v>0</v>
      </c>
      <c r="I11" s="29"/>
    </row>
    <row r="12" s="65" customFormat="1" ht="21" customHeight="1" spans="1:9">
      <c r="A12" s="80" t="s">
        <v>172</v>
      </c>
      <c r="B12" s="76">
        <v>500</v>
      </c>
      <c r="C12" s="78">
        <v>560</v>
      </c>
      <c r="D12" s="78">
        <f t="shared" si="1"/>
        <v>60</v>
      </c>
      <c r="E12" s="79" t="s">
        <v>173</v>
      </c>
      <c r="F12" s="81"/>
      <c r="G12" s="81"/>
      <c r="H12" s="78">
        <f t="shared" si="0"/>
        <v>0</v>
      </c>
      <c r="I12" s="91"/>
    </row>
    <row r="13" s="64" customFormat="1" ht="21" customHeight="1" spans="1:9">
      <c r="A13" s="79" t="s">
        <v>174</v>
      </c>
      <c r="B13" s="82"/>
      <c r="C13" s="81"/>
      <c r="D13" s="78">
        <f t="shared" si="1"/>
        <v>0</v>
      </c>
      <c r="E13" s="79" t="s">
        <v>175</v>
      </c>
      <c r="F13" s="78"/>
      <c r="G13" s="78"/>
      <c r="H13" s="78">
        <f t="shared" si="0"/>
        <v>0</v>
      </c>
      <c r="I13" s="29"/>
    </row>
    <row r="14" s="64" customFormat="1" ht="21" customHeight="1" spans="1:9">
      <c r="A14" s="77" t="s">
        <v>176</v>
      </c>
      <c r="B14" s="76"/>
      <c r="C14" s="78"/>
      <c r="D14" s="78">
        <f t="shared" si="1"/>
        <v>0</v>
      </c>
      <c r="E14" s="77" t="s">
        <v>177</v>
      </c>
      <c r="F14" s="78"/>
      <c r="G14" s="78"/>
      <c r="H14" s="78">
        <f t="shared" si="0"/>
        <v>0</v>
      </c>
      <c r="I14" s="29"/>
    </row>
    <row r="15" s="64" customFormat="1" ht="21" customHeight="1" spans="1:9">
      <c r="A15" s="75" t="s">
        <v>178</v>
      </c>
      <c r="B15" s="76">
        <f>SUM(B16:B17)</f>
        <v>19253</v>
      </c>
      <c r="C15" s="76">
        <f>SUM(C16:C17)</f>
        <v>7000</v>
      </c>
      <c r="D15" s="78">
        <f t="shared" si="1"/>
        <v>-12253</v>
      </c>
      <c r="E15" s="77" t="s">
        <v>179</v>
      </c>
      <c r="F15" s="78">
        <v>3284</v>
      </c>
      <c r="G15" s="78">
        <f>45371+3638</f>
        <v>49009</v>
      </c>
      <c r="H15" s="78">
        <f t="shared" si="0"/>
        <v>45725</v>
      </c>
      <c r="I15" s="29"/>
    </row>
    <row r="16" s="64" customFormat="1" spans="1:9">
      <c r="A16" s="77" t="s">
        <v>180</v>
      </c>
      <c r="B16" s="76">
        <v>4528</v>
      </c>
      <c r="C16" s="78"/>
      <c r="D16" s="78">
        <f t="shared" si="1"/>
        <v>-4528</v>
      </c>
      <c r="E16" s="83"/>
      <c r="F16" s="78"/>
      <c r="G16" s="78"/>
      <c r="H16" s="78">
        <f t="shared" si="0"/>
        <v>0</v>
      </c>
      <c r="I16" s="29"/>
    </row>
    <row r="17" s="64" customFormat="1" ht="21" customHeight="1" spans="1:9">
      <c r="A17" s="79" t="s">
        <v>181</v>
      </c>
      <c r="B17" s="76">
        <v>14725</v>
      </c>
      <c r="C17" s="78">
        <v>7000</v>
      </c>
      <c r="D17" s="78">
        <f t="shared" si="1"/>
        <v>-7725</v>
      </c>
      <c r="E17" s="77" t="s">
        <v>182</v>
      </c>
      <c r="F17" s="78">
        <v>18851</v>
      </c>
      <c r="G17" s="78">
        <v>11375</v>
      </c>
      <c r="H17" s="78">
        <f t="shared" si="0"/>
        <v>-7476</v>
      </c>
      <c r="I17" s="29"/>
    </row>
    <row r="18" s="64" customFormat="1" ht="21" customHeight="1" spans="1:9">
      <c r="A18" s="79"/>
      <c r="B18" s="76"/>
      <c r="C18" s="78"/>
      <c r="D18" s="78">
        <f t="shared" si="1"/>
        <v>0</v>
      </c>
      <c r="E18" s="77" t="s">
        <v>183</v>
      </c>
      <c r="F18" s="78">
        <v>602</v>
      </c>
      <c r="G18" s="78">
        <v>247</v>
      </c>
      <c r="H18" s="78">
        <f t="shared" si="0"/>
        <v>-355</v>
      </c>
      <c r="I18" s="29"/>
    </row>
    <row r="19" s="64" customFormat="1" ht="21" customHeight="1" spans="1:9">
      <c r="A19" s="29"/>
      <c r="B19" s="78"/>
      <c r="C19" s="78"/>
      <c r="D19" s="78">
        <f t="shared" si="1"/>
        <v>0</v>
      </c>
      <c r="E19" s="79" t="s">
        <v>184</v>
      </c>
      <c r="F19" s="78"/>
      <c r="G19" s="78"/>
      <c r="H19" s="78">
        <f t="shared" si="0"/>
        <v>0</v>
      </c>
      <c r="I19" s="29"/>
    </row>
    <row r="20" s="64" customFormat="1" ht="21" customHeight="1" spans="1:9">
      <c r="A20" s="29"/>
      <c r="B20" s="76"/>
      <c r="C20" s="76"/>
      <c r="D20" s="78">
        <f t="shared" si="1"/>
        <v>0</v>
      </c>
      <c r="E20" s="79"/>
      <c r="F20" s="78"/>
      <c r="G20" s="78"/>
      <c r="H20" s="78">
        <f t="shared" si="0"/>
        <v>0</v>
      </c>
      <c r="I20" s="29"/>
    </row>
    <row r="21" s="64" customFormat="1" ht="21" customHeight="1" spans="1:9">
      <c r="A21" s="84" t="s">
        <v>71</v>
      </c>
      <c r="B21" s="85">
        <f>SUM(B5,B15)</f>
        <v>68753</v>
      </c>
      <c r="C21" s="85">
        <f>SUM(C5,C15)</f>
        <v>8174</v>
      </c>
      <c r="D21" s="85">
        <f t="shared" si="1"/>
        <v>-60579</v>
      </c>
      <c r="E21" s="86" t="s">
        <v>72</v>
      </c>
      <c r="F21" s="87">
        <f t="shared" ref="F21:H21" si="2">SUM(F5:F19)</f>
        <v>56328</v>
      </c>
      <c r="G21" s="87">
        <f t="shared" si="2"/>
        <v>95684</v>
      </c>
      <c r="H21" s="87">
        <f t="shared" ref="H21:H29" si="3">G21-F21</f>
        <v>39356</v>
      </c>
      <c r="I21" s="29"/>
    </row>
    <row r="22" s="64" customFormat="1" ht="21" customHeight="1" spans="1:9">
      <c r="A22" s="88" t="s">
        <v>185</v>
      </c>
      <c r="B22" s="85">
        <f>SUM(B28,B27,B25,B23)</f>
        <v>38880</v>
      </c>
      <c r="C22" s="85">
        <f>SUM(C23,C25,C27,C28)</f>
        <v>275673</v>
      </c>
      <c r="D22" s="87">
        <f t="shared" si="1"/>
        <v>236793</v>
      </c>
      <c r="E22" s="75" t="s">
        <v>186</v>
      </c>
      <c r="F22" s="87">
        <f>SUM(F23:F27)</f>
        <v>30454</v>
      </c>
      <c r="G22" s="87">
        <f>SUM(G23:G27)</f>
        <v>22</v>
      </c>
      <c r="H22" s="87">
        <f t="shared" si="3"/>
        <v>-30432</v>
      </c>
      <c r="I22" s="29"/>
    </row>
    <row r="23" s="64" customFormat="1" ht="21" customHeight="1" spans="1:9">
      <c r="A23" s="77" t="s">
        <v>187</v>
      </c>
      <c r="B23" s="31">
        <f>SUM(B24)</f>
        <v>33</v>
      </c>
      <c r="C23" s="31">
        <v>20696</v>
      </c>
      <c r="D23" s="78">
        <f t="shared" si="1"/>
        <v>20663</v>
      </c>
      <c r="E23" s="77" t="s">
        <v>188</v>
      </c>
      <c r="F23" s="78"/>
      <c r="G23" s="78"/>
      <c r="H23" s="78">
        <f t="shared" si="3"/>
        <v>0</v>
      </c>
      <c r="I23" s="29"/>
    </row>
    <row r="24" s="64" customFormat="1" ht="21" customHeight="1" spans="1:9">
      <c r="A24" s="77" t="s">
        <v>189</v>
      </c>
      <c r="B24" s="31">
        <v>33</v>
      </c>
      <c r="C24" s="31">
        <v>809</v>
      </c>
      <c r="D24" s="78">
        <f t="shared" si="1"/>
        <v>776</v>
      </c>
      <c r="E24" s="77" t="s">
        <v>190</v>
      </c>
      <c r="F24" s="78">
        <v>1715</v>
      </c>
      <c r="G24" s="78">
        <v>22</v>
      </c>
      <c r="H24" s="78">
        <f t="shared" si="3"/>
        <v>-1693</v>
      </c>
      <c r="I24" s="29"/>
    </row>
    <row r="25" s="64" customFormat="1" ht="21" customHeight="1" spans="1:9">
      <c r="A25" s="77" t="s">
        <v>191</v>
      </c>
      <c r="B25" s="78">
        <v>19947</v>
      </c>
      <c r="C25" s="78">
        <v>19947</v>
      </c>
      <c r="D25" s="78">
        <f t="shared" si="1"/>
        <v>0</v>
      </c>
      <c r="E25" s="77" t="s">
        <v>192</v>
      </c>
      <c r="F25" s="78">
        <v>28739</v>
      </c>
      <c r="G25" s="78"/>
      <c r="H25" s="78">
        <f t="shared" si="3"/>
        <v>-28739</v>
      </c>
      <c r="I25" s="29"/>
    </row>
    <row r="26" s="64" customFormat="1" ht="21" customHeight="1" spans="1:9">
      <c r="A26" s="77" t="s">
        <v>193</v>
      </c>
      <c r="B26" s="76">
        <v>18057</v>
      </c>
      <c r="C26" s="78">
        <v>18057</v>
      </c>
      <c r="D26" s="78">
        <f t="shared" si="1"/>
        <v>0</v>
      </c>
      <c r="E26" s="77"/>
      <c r="F26" s="78"/>
      <c r="G26" s="78"/>
      <c r="H26" s="78">
        <f t="shared" si="3"/>
        <v>0</v>
      </c>
      <c r="I26" s="29"/>
    </row>
    <row r="27" s="64" customFormat="1" ht="21" customHeight="1" spans="1:9">
      <c r="A27" s="77" t="s">
        <v>194</v>
      </c>
      <c r="B27" s="76">
        <v>200</v>
      </c>
      <c r="C27" s="78">
        <v>4070</v>
      </c>
      <c r="D27" s="78">
        <f t="shared" si="1"/>
        <v>3870</v>
      </c>
      <c r="E27" s="77" t="s">
        <v>195</v>
      </c>
      <c r="F27" s="78"/>
      <c r="G27" s="78"/>
      <c r="H27" s="78">
        <f t="shared" si="3"/>
        <v>0</v>
      </c>
      <c r="I27" s="29"/>
    </row>
    <row r="28" s="64" customFormat="1" ht="21" customHeight="1" spans="1:9">
      <c r="A28" s="77" t="s">
        <v>196</v>
      </c>
      <c r="B28" s="76">
        <v>18700</v>
      </c>
      <c r="C28" s="78">
        <v>230960</v>
      </c>
      <c r="D28" s="78">
        <f t="shared" si="1"/>
        <v>212260</v>
      </c>
      <c r="E28" s="75" t="s">
        <v>197</v>
      </c>
      <c r="F28" s="78">
        <v>20851</v>
      </c>
      <c r="G28" s="78">
        <v>188141</v>
      </c>
      <c r="H28" s="78">
        <f t="shared" si="3"/>
        <v>167290</v>
      </c>
      <c r="I28" s="29"/>
    </row>
    <row r="29" s="64" customFormat="1" ht="21" customHeight="1" spans="1:9">
      <c r="A29" s="84" t="s">
        <v>150</v>
      </c>
      <c r="B29" s="87">
        <f>SUM(B21,B22)</f>
        <v>107633</v>
      </c>
      <c r="C29" s="87">
        <f>SUM(C21,C22)</f>
        <v>283847</v>
      </c>
      <c r="D29" s="87">
        <f t="shared" ref="D27:D29" si="4">C29-B29</f>
        <v>176214</v>
      </c>
      <c r="E29" s="86" t="s">
        <v>151</v>
      </c>
      <c r="F29" s="87">
        <f>SUM(F21,F22,F28)</f>
        <v>107633</v>
      </c>
      <c r="G29" s="87">
        <f>SUM(G21,G22,G28)</f>
        <v>283847</v>
      </c>
      <c r="H29" s="87">
        <f t="shared" si="3"/>
        <v>176214</v>
      </c>
      <c r="I29" s="29"/>
    </row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5" hidden="1"/>
    <row r="56" hidden="1"/>
    <row r="58" hidden="1"/>
    <row r="59" hidden="1"/>
  </sheetData>
  <mergeCells count="1">
    <mergeCell ref="A2:I2"/>
  </mergeCells>
  <conditionalFormatting sqref="A15:C15">
    <cfRule type="expression" dxfId="0" priority="3" stopIfTrue="1">
      <formula>"len($A:$A)=3"</formula>
    </cfRule>
  </conditionalFormatting>
  <conditionalFormatting sqref="A16:C16">
    <cfRule type="expression" dxfId="0" priority="1" stopIfTrue="1">
      <formula>"len($A:$A)=3"</formula>
    </cfRule>
  </conditionalFormatting>
  <conditionalFormatting sqref="A17:C17">
    <cfRule type="expression" dxfId="0" priority="2" stopIfTrue="1">
      <formula>"len($A:$A)=3"</formula>
    </cfRule>
  </conditionalFormatting>
  <conditionalFormatting sqref="A18:C18">
    <cfRule type="expression" dxfId="0" priority="6" stopIfTrue="1">
      <formula>"len($A:$A)=3"</formula>
    </cfRule>
  </conditionalFormatting>
  <conditionalFormatting sqref="A5:D6 A22:D29 E28:H29 D7:D20">
    <cfRule type="expression" dxfId="0" priority="17" stopIfTrue="1">
      <formula>"len($A:$A)=3"</formula>
    </cfRule>
  </conditionalFormatting>
  <conditionalFormatting sqref="A6:D9 D10:D20">
    <cfRule type="expression" dxfId="0" priority="9" stopIfTrue="1">
      <formula>"len($A:$A)=3"</formula>
    </cfRule>
  </conditionalFormatting>
  <conditionalFormatting sqref="A10:C14">
    <cfRule type="expression" dxfId="0" priority="4" stopIfTrue="1">
      <formula>"len($A:$A)=3"</formula>
    </cfRule>
  </conditionalFormatting>
  <printOptions horizontalCentered="1"/>
  <pageMargins left="0.55" right="0.590277777777778" top="0.86875" bottom="0.432638888888889" header="0.507638888888889" footer="0.354166666666667"/>
  <pageSetup paperSize="9" scale="75" firstPageNumber="38" orientation="landscape" blackAndWhite="1" useFirstPageNumber="1" horizontalDpi="600"/>
  <headerFooter alignWithMargins="0">
    <oddFooter>&amp;C- &amp;P -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pageSetUpPr fitToPage="1"/>
  </sheetPr>
  <dimension ref="A1:H48"/>
  <sheetViews>
    <sheetView showZeros="0" view="pageBreakPreview" zoomScaleNormal="90" workbookViewId="0">
      <pane ySplit="4" topLeftCell="A5" activePane="bottomLeft" state="frozen"/>
      <selection/>
      <selection pane="bottomLeft" activeCell="D16" sqref="D16"/>
    </sheetView>
  </sheetViews>
  <sheetFormatPr defaultColWidth="9" defaultRowHeight="15.6" outlineLevelCol="7"/>
  <cols>
    <col min="1" max="1" width="40.55" style="4" customWidth="1"/>
    <col min="2" max="2" width="12" style="4" customWidth="1"/>
    <col min="3" max="3" width="15.7" style="4" customWidth="1"/>
    <col min="4" max="4" width="14.5" style="4" customWidth="1"/>
    <col min="5" max="5" width="41.1" style="4" customWidth="1"/>
    <col min="6" max="6" width="11.9" style="4" customWidth="1"/>
    <col min="7" max="7" width="16.2" style="4" customWidth="1"/>
    <col min="8" max="8" width="15.2166666666667" style="4" customWidth="1"/>
    <col min="9" max="16384" width="9" style="4"/>
  </cols>
  <sheetData>
    <row r="1" ht="21" customHeight="1" spans="1:1">
      <c r="A1" s="34" t="s">
        <v>198</v>
      </c>
    </row>
    <row r="2" ht="25.2" customHeight="1" spans="1:8">
      <c r="A2" s="7" t="s">
        <v>199</v>
      </c>
      <c r="B2" s="7"/>
      <c r="C2" s="7"/>
      <c r="D2" s="7"/>
      <c r="E2" s="7"/>
      <c r="F2" s="7"/>
      <c r="G2" s="7"/>
      <c r="H2" s="7"/>
    </row>
    <row r="3" ht="21" customHeight="1" spans="2:8">
      <c r="B3" s="9"/>
      <c r="C3" s="9"/>
      <c r="D3" s="9"/>
      <c r="E3" s="9"/>
      <c r="F3" s="9"/>
      <c r="G3" s="9"/>
      <c r="H3" s="10" t="s">
        <v>14</v>
      </c>
    </row>
    <row r="4" s="1" customFormat="1" ht="30" customHeight="1" spans="1:8">
      <c r="A4" s="35" t="s">
        <v>200</v>
      </c>
      <c r="B4" s="36" t="s">
        <v>16</v>
      </c>
      <c r="C4" s="37" t="s">
        <v>201</v>
      </c>
      <c r="D4" s="14" t="s">
        <v>202</v>
      </c>
      <c r="E4" s="38" t="s">
        <v>203</v>
      </c>
      <c r="F4" s="37" t="s">
        <v>16</v>
      </c>
      <c r="G4" s="37" t="s">
        <v>201</v>
      </c>
      <c r="H4" s="14" t="s">
        <v>202</v>
      </c>
    </row>
    <row r="5" s="1" customFormat="1" ht="22.2" customHeight="1" spans="1:8">
      <c r="A5" s="39" t="s">
        <v>204</v>
      </c>
      <c r="B5" s="40">
        <f>SUM(B6:B11)</f>
        <v>300</v>
      </c>
      <c r="C5" s="41">
        <f>SUM(C6:C11)</f>
        <v>300</v>
      </c>
      <c r="D5" s="42">
        <f>SUM(C5-B5)</f>
        <v>0</v>
      </c>
      <c r="E5" s="43" t="s">
        <v>205</v>
      </c>
      <c r="F5" s="41">
        <f>SUM(F6)</f>
        <v>9</v>
      </c>
      <c r="G5" s="41">
        <f>SUM(G6)</f>
        <v>9</v>
      </c>
      <c r="H5" s="44">
        <f>G5-F5</f>
        <v>0</v>
      </c>
    </row>
    <row r="6" s="2" customFormat="1" ht="22.2" customHeight="1" spans="1:8">
      <c r="A6" s="39" t="s">
        <v>206</v>
      </c>
      <c r="B6" s="45"/>
      <c r="C6" s="46"/>
      <c r="D6" s="42">
        <f>SUM(C6-B6)</f>
        <v>0</v>
      </c>
      <c r="E6" s="43" t="s">
        <v>207</v>
      </c>
      <c r="F6" s="47">
        <v>9</v>
      </c>
      <c r="G6" s="48">
        <v>9</v>
      </c>
      <c r="H6" s="44">
        <f>G6-F6</f>
        <v>0</v>
      </c>
    </row>
    <row r="7" s="2" customFormat="1" ht="22.2" customHeight="1" spans="1:8">
      <c r="A7" s="39" t="s">
        <v>208</v>
      </c>
      <c r="B7" s="45">
        <v>300</v>
      </c>
      <c r="C7" s="46">
        <v>300</v>
      </c>
      <c r="D7" s="42"/>
      <c r="E7" s="43" t="s">
        <v>209</v>
      </c>
      <c r="F7" s="47"/>
      <c r="G7" s="48"/>
      <c r="H7" s="44"/>
    </row>
    <row r="8" s="2" customFormat="1" ht="22.2" customHeight="1" spans="1:8">
      <c r="A8" s="49" t="s">
        <v>210</v>
      </c>
      <c r="B8" s="45"/>
      <c r="C8" s="46"/>
      <c r="D8" s="42">
        <f>SUM(C8-B8)</f>
        <v>0</v>
      </c>
      <c r="E8" s="43" t="s">
        <v>211</v>
      </c>
      <c r="F8" s="46"/>
      <c r="G8" s="48"/>
      <c r="H8" s="44">
        <f t="shared" ref="H8:H18" si="0">G8-F8</f>
        <v>0</v>
      </c>
    </row>
    <row r="9" s="2" customFormat="1" ht="22.2" customHeight="1" spans="1:8">
      <c r="A9" s="49" t="s">
        <v>212</v>
      </c>
      <c r="B9" s="45"/>
      <c r="C9" s="46"/>
      <c r="D9" s="42">
        <f>SUM(C9-B9)</f>
        <v>0</v>
      </c>
      <c r="E9" s="43" t="s">
        <v>213</v>
      </c>
      <c r="F9" s="46"/>
      <c r="G9" s="48"/>
      <c r="H9" s="44">
        <f t="shared" si="0"/>
        <v>0</v>
      </c>
    </row>
    <row r="10" s="2" customFormat="1" ht="22.2" customHeight="1" spans="1:8">
      <c r="A10" s="49" t="s">
        <v>214</v>
      </c>
      <c r="B10" s="45"/>
      <c r="C10" s="46"/>
      <c r="D10" s="42">
        <f>SUM(C10-B10)</f>
        <v>0</v>
      </c>
      <c r="F10" s="46"/>
      <c r="G10" s="48"/>
      <c r="H10" s="44">
        <f t="shared" si="0"/>
        <v>0</v>
      </c>
    </row>
    <row r="11" s="2" customFormat="1" ht="22.2" customHeight="1" spans="1:8">
      <c r="A11" s="49" t="s">
        <v>215</v>
      </c>
      <c r="B11" s="45"/>
      <c r="C11" s="46"/>
      <c r="D11" s="42">
        <f>SUM(C11-B11)</f>
        <v>0</v>
      </c>
      <c r="E11" s="43"/>
      <c r="F11" s="46"/>
      <c r="G11" s="48"/>
      <c r="H11" s="44">
        <f t="shared" si="0"/>
        <v>0</v>
      </c>
    </row>
    <row r="12" s="2" customFormat="1" ht="22.2" customHeight="1" spans="1:8">
      <c r="A12" s="50" t="s">
        <v>216</v>
      </c>
      <c r="B12" s="51">
        <f>SUM(B5)</f>
        <v>300</v>
      </c>
      <c r="C12" s="52">
        <f>SUM(C6:C11)</f>
        <v>300</v>
      </c>
      <c r="D12" s="53">
        <f>C12-B12</f>
        <v>0</v>
      </c>
      <c r="E12" s="50" t="s">
        <v>217</v>
      </c>
      <c r="F12" s="54">
        <f>SUM(F5,F7,F8,F9)</f>
        <v>9</v>
      </c>
      <c r="G12" s="54">
        <f>SUM(G5,G7,G8,G9)</f>
        <v>9</v>
      </c>
      <c r="H12" s="44">
        <f t="shared" si="0"/>
        <v>0</v>
      </c>
    </row>
    <row r="13" s="2" customFormat="1" ht="22.2" customHeight="1" spans="1:8">
      <c r="A13" s="55" t="s">
        <v>218</v>
      </c>
      <c r="B13" s="56">
        <f>SUM(B14:B15)</f>
        <v>9</v>
      </c>
      <c r="C13" s="54">
        <f t="shared" ref="C13:D13" si="1">SUM(C14:C15)</f>
        <v>9</v>
      </c>
      <c r="D13" s="53">
        <f t="shared" ref="D13:D18" si="2">C13-B13</f>
        <v>0</v>
      </c>
      <c r="E13" s="43" t="s">
        <v>219</v>
      </c>
      <c r="F13" s="54">
        <f t="shared" ref="F13:H13" si="3">SUM(F14:F15)</f>
        <v>300</v>
      </c>
      <c r="G13" s="54">
        <f t="shared" si="3"/>
        <v>300</v>
      </c>
      <c r="H13" s="44">
        <f t="shared" si="0"/>
        <v>0</v>
      </c>
    </row>
    <row r="14" s="2" customFormat="1" ht="22.2" customHeight="1" spans="1:8">
      <c r="A14" s="55" t="s">
        <v>220</v>
      </c>
      <c r="B14" s="57">
        <v>9</v>
      </c>
      <c r="C14" s="58">
        <v>9</v>
      </c>
      <c r="D14" s="53">
        <f t="shared" si="2"/>
        <v>0</v>
      </c>
      <c r="E14" s="43" t="s">
        <v>221</v>
      </c>
      <c r="F14" s="48"/>
      <c r="G14" s="48"/>
      <c r="H14" s="44">
        <f t="shared" si="0"/>
        <v>0</v>
      </c>
    </row>
    <row r="15" s="2" customFormat="1" ht="22.2" customHeight="1" spans="1:8">
      <c r="A15" s="55" t="s">
        <v>222</v>
      </c>
      <c r="B15" s="48"/>
      <c r="C15" s="46"/>
      <c r="D15" s="53">
        <f t="shared" si="2"/>
        <v>0</v>
      </c>
      <c r="E15" s="43" t="s">
        <v>223</v>
      </c>
      <c r="F15" s="48">
        <f t="shared" ref="F15:H15" si="4">F16</f>
        <v>300</v>
      </c>
      <c r="G15" s="48">
        <f t="shared" si="4"/>
        <v>300</v>
      </c>
      <c r="H15" s="44">
        <f t="shared" si="0"/>
        <v>0</v>
      </c>
    </row>
    <row r="16" s="2" customFormat="1" ht="22.2" customHeight="1" spans="1:8">
      <c r="A16" s="55"/>
      <c r="B16" s="45"/>
      <c r="C16" s="46"/>
      <c r="D16" s="53">
        <f t="shared" si="2"/>
        <v>0</v>
      </c>
      <c r="E16" s="43" t="s">
        <v>224</v>
      </c>
      <c r="F16" s="48">
        <v>300</v>
      </c>
      <c r="G16" s="48">
        <v>300</v>
      </c>
      <c r="H16" s="44">
        <f t="shared" si="0"/>
        <v>0</v>
      </c>
    </row>
    <row r="17" s="2" customFormat="1" ht="22.2" customHeight="1" spans="1:8">
      <c r="A17" s="59"/>
      <c r="B17" s="45"/>
      <c r="C17" s="46"/>
      <c r="D17" s="60">
        <f t="shared" si="2"/>
        <v>0</v>
      </c>
      <c r="E17" s="61"/>
      <c r="F17" s="59"/>
      <c r="G17" s="59"/>
      <c r="H17" s="44">
        <f t="shared" si="0"/>
        <v>0</v>
      </c>
    </row>
    <row r="18" s="2" customFormat="1" ht="22.2" customHeight="1" spans="1:8">
      <c r="A18" s="62" t="s">
        <v>225</v>
      </c>
      <c r="B18" s="52">
        <f t="shared" ref="B18:H18" si="5">SUM(B12,B13)</f>
        <v>309</v>
      </c>
      <c r="C18" s="52">
        <f t="shared" si="5"/>
        <v>309</v>
      </c>
      <c r="D18" s="60">
        <f t="shared" si="2"/>
        <v>0</v>
      </c>
      <c r="E18" s="62" t="s">
        <v>226</v>
      </c>
      <c r="F18" s="54">
        <f t="shared" si="5"/>
        <v>309</v>
      </c>
      <c r="G18" s="54">
        <f t="shared" si="5"/>
        <v>309</v>
      </c>
      <c r="H18" s="44">
        <f t="shared" si="0"/>
        <v>0</v>
      </c>
    </row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4" hidden="1"/>
    <row r="45" hidden="1"/>
    <row r="47" hidden="1"/>
    <row r="48" hidden="1"/>
  </sheetData>
  <mergeCells count="1">
    <mergeCell ref="A2:H2"/>
  </mergeCells>
  <conditionalFormatting sqref="A5:A7">
    <cfRule type="expression" dxfId="0" priority="1" stopIfTrue="1">
      <formula>"len($A:$A)=3"</formula>
    </cfRule>
  </conditionalFormatting>
  <conditionalFormatting sqref="A6:A7">
    <cfRule type="expression" dxfId="0" priority="2" stopIfTrue="1">
      <formula>"len($A:$A)=3"</formula>
    </cfRule>
  </conditionalFormatting>
  <conditionalFormatting sqref="A17:A18 E17:L18">
    <cfRule type="expression" dxfId="0" priority="3" stopIfTrue="1">
      <formula>"len($A:$A)=3"</formula>
    </cfRule>
  </conditionalFormatting>
  <printOptions horizontalCentered="1"/>
  <pageMargins left="0.826388888888889" right="0.590277777777778" top="0.869444444444444" bottom="0.786805555555556" header="0.507638888888889" footer="0.507638888888889"/>
  <pageSetup paperSize="9" scale="73" firstPageNumber="40" fitToHeight="0" orientation="landscape" blackAndWhite="1" useFirstPageNumber="1" horizontalDpi="600"/>
  <headerFooter alignWithMargins="0">
    <oddFooter>&amp;C-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pageSetUpPr fitToPage="1"/>
  </sheetPr>
  <dimension ref="A1:H53"/>
  <sheetViews>
    <sheetView showZeros="0" zoomScale="80" zoomScaleNormal="80" workbookViewId="0">
      <pane ySplit="4" topLeftCell="A5" activePane="bottomLeft" state="frozen"/>
      <selection/>
      <selection pane="bottomLeft" activeCell="E15" sqref="E15"/>
    </sheetView>
  </sheetViews>
  <sheetFormatPr defaultColWidth="9" defaultRowHeight="15.6" outlineLevelCol="7"/>
  <cols>
    <col min="1" max="1" width="42.5" style="4" customWidth="1"/>
    <col min="2" max="2" width="10.5" style="5" customWidth="1"/>
    <col min="3" max="3" width="15.1" style="5" customWidth="1"/>
    <col min="4" max="4" width="15" style="4" customWidth="1"/>
    <col min="5" max="5" width="44.25" style="4" customWidth="1"/>
    <col min="6" max="6" width="11.2" style="5" customWidth="1"/>
    <col min="7" max="7" width="14.7" style="5" customWidth="1"/>
    <col min="8" max="8" width="13.7" style="4" customWidth="1"/>
    <col min="9" max="16384" width="9" style="4"/>
  </cols>
  <sheetData>
    <row r="1" ht="21" customHeight="1" spans="1:1">
      <c r="A1" s="6" t="s">
        <v>227</v>
      </c>
    </row>
    <row r="2" ht="27" customHeight="1" spans="1:8">
      <c r="A2" s="7" t="s">
        <v>228</v>
      </c>
      <c r="B2" s="8"/>
      <c r="C2" s="8"/>
      <c r="D2" s="7"/>
      <c r="E2" s="7"/>
      <c r="F2" s="8"/>
      <c r="G2" s="8"/>
      <c r="H2" s="7"/>
    </row>
    <row r="3" ht="21" customHeight="1" spans="4:8">
      <c r="D3" s="9"/>
      <c r="E3" s="9"/>
      <c r="H3" s="10" t="s">
        <v>14</v>
      </c>
    </row>
    <row r="4" s="1" customFormat="1" ht="28.95" customHeight="1" spans="1:8">
      <c r="A4" s="11" t="s">
        <v>154</v>
      </c>
      <c r="B4" s="12" t="s">
        <v>16</v>
      </c>
      <c r="C4" s="13" t="s">
        <v>201</v>
      </c>
      <c r="D4" s="14" t="s">
        <v>202</v>
      </c>
      <c r="E4" s="15" t="s">
        <v>156</v>
      </c>
      <c r="F4" s="13" t="s">
        <v>16</v>
      </c>
      <c r="G4" s="13" t="s">
        <v>201</v>
      </c>
      <c r="H4" s="14" t="s">
        <v>202</v>
      </c>
    </row>
    <row r="5" s="2" customFormat="1" ht="24" customHeight="1" spans="1:8">
      <c r="A5" s="16" t="s">
        <v>229</v>
      </c>
      <c r="B5" s="17"/>
      <c r="C5" s="18"/>
      <c r="D5" s="19">
        <f t="shared" ref="D5:D13" si="0">C5-B5</f>
        <v>0</v>
      </c>
      <c r="E5" s="16" t="s">
        <v>230</v>
      </c>
      <c r="F5" s="20"/>
      <c r="G5" s="20"/>
      <c r="H5" s="19">
        <f t="shared" ref="H5:H16" si="1">G5-F5</f>
        <v>0</v>
      </c>
    </row>
    <row r="6" s="2" customFormat="1" ht="24" customHeight="1" spans="1:8">
      <c r="A6" s="16" t="s">
        <v>231</v>
      </c>
      <c r="B6" s="17"/>
      <c r="C6" s="21"/>
      <c r="D6" s="19">
        <f t="shared" si="0"/>
        <v>0</v>
      </c>
      <c r="E6" s="16" t="s">
        <v>232</v>
      </c>
      <c r="F6" s="20"/>
      <c r="G6" s="21"/>
      <c r="H6" s="22">
        <f t="shared" si="1"/>
        <v>0</v>
      </c>
    </row>
    <row r="7" s="2" customFormat="1" ht="24" customHeight="1" spans="1:8">
      <c r="A7" s="16" t="s">
        <v>233</v>
      </c>
      <c r="B7" s="17"/>
      <c r="C7" s="21"/>
      <c r="D7" s="19">
        <f t="shared" si="0"/>
        <v>0</v>
      </c>
      <c r="E7" s="16" t="s">
        <v>234</v>
      </c>
      <c r="F7" s="20"/>
      <c r="G7" s="21"/>
      <c r="H7" s="22">
        <f t="shared" si="1"/>
        <v>0</v>
      </c>
    </row>
    <row r="8" s="2" customFormat="1" ht="24" customHeight="1" spans="1:8">
      <c r="A8" s="16" t="s">
        <v>235</v>
      </c>
      <c r="B8" s="17"/>
      <c r="C8" s="21"/>
      <c r="D8" s="19">
        <f t="shared" si="0"/>
        <v>0</v>
      </c>
      <c r="E8" s="16" t="s">
        <v>236</v>
      </c>
      <c r="F8" s="20"/>
      <c r="G8" s="21"/>
      <c r="H8" s="16">
        <f t="shared" si="1"/>
        <v>0</v>
      </c>
    </row>
    <row r="9" s="2" customFormat="1" ht="24" customHeight="1" spans="1:8">
      <c r="A9" s="16" t="s">
        <v>237</v>
      </c>
      <c r="B9" s="17"/>
      <c r="C9" s="21"/>
      <c r="D9" s="19">
        <f t="shared" si="0"/>
        <v>0</v>
      </c>
      <c r="E9" s="16" t="s">
        <v>238</v>
      </c>
      <c r="F9" s="20"/>
      <c r="G9" s="21"/>
      <c r="H9" s="19">
        <f t="shared" si="1"/>
        <v>0</v>
      </c>
    </row>
    <row r="10" s="2" customFormat="1" ht="24" customHeight="1" spans="1:8">
      <c r="A10" s="16" t="s">
        <v>239</v>
      </c>
      <c r="B10" s="17"/>
      <c r="C10" s="21"/>
      <c r="D10" s="19">
        <f t="shared" si="0"/>
        <v>0</v>
      </c>
      <c r="E10" s="16" t="s">
        <v>240</v>
      </c>
      <c r="F10" s="20"/>
      <c r="G10" s="21"/>
      <c r="H10" s="19">
        <f t="shared" si="1"/>
        <v>0</v>
      </c>
    </row>
    <row r="11" s="2" customFormat="1" ht="24" customHeight="1" spans="1:8">
      <c r="A11" s="16" t="s">
        <v>241</v>
      </c>
      <c r="B11" s="17"/>
      <c r="C11" s="21"/>
      <c r="D11" s="19"/>
      <c r="E11" s="16" t="s">
        <v>242</v>
      </c>
      <c r="F11" s="20"/>
      <c r="G11" s="21"/>
      <c r="H11" s="19">
        <f t="shared" si="1"/>
        <v>0</v>
      </c>
    </row>
    <row r="12" s="2" customFormat="1" ht="24" customHeight="1" spans="1:8">
      <c r="A12" s="16" t="s">
        <v>243</v>
      </c>
      <c r="B12" s="17"/>
      <c r="C12" s="17"/>
      <c r="D12" s="19"/>
      <c r="E12" s="16" t="s">
        <v>244</v>
      </c>
      <c r="F12" s="20"/>
      <c r="G12" s="20"/>
      <c r="H12" s="19">
        <f t="shared" ref="H12:H23" si="2">G12-F12</f>
        <v>0</v>
      </c>
    </row>
    <row r="13" s="2" customFormat="1" ht="24" customHeight="1" spans="1:8">
      <c r="A13" s="16" t="s">
        <v>245</v>
      </c>
      <c r="B13" s="17">
        <v>30312</v>
      </c>
      <c r="C13" s="17">
        <v>30312</v>
      </c>
      <c r="D13" s="19"/>
      <c r="E13" s="16" t="s">
        <v>246</v>
      </c>
      <c r="F13" s="20">
        <v>27469</v>
      </c>
      <c r="G13" s="20">
        <v>27469</v>
      </c>
      <c r="H13" s="19">
        <f t="shared" si="2"/>
        <v>0</v>
      </c>
    </row>
    <row r="14" s="2" customFormat="1" ht="24" customHeight="1" spans="1:8">
      <c r="A14" s="16" t="s">
        <v>247</v>
      </c>
      <c r="B14" s="17"/>
      <c r="C14" s="17"/>
      <c r="D14" s="19"/>
      <c r="E14" s="16" t="s">
        <v>248</v>
      </c>
      <c r="F14" s="20"/>
      <c r="G14" s="20"/>
      <c r="H14" s="19">
        <f t="shared" si="2"/>
        <v>0</v>
      </c>
    </row>
    <row r="15" s="2" customFormat="1" ht="24" customHeight="1" spans="1:8">
      <c r="A15" s="16" t="s">
        <v>249</v>
      </c>
      <c r="B15" s="17"/>
      <c r="C15" s="21"/>
      <c r="D15" s="19"/>
      <c r="E15" s="16" t="s">
        <v>250</v>
      </c>
      <c r="F15" s="20"/>
      <c r="G15" s="21"/>
      <c r="H15" s="19">
        <f t="shared" si="2"/>
        <v>0</v>
      </c>
    </row>
    <row r="16" s="2" customFormat="1" ht="24" customHeight="1" spans="1:8">
      <c r="A16" s="23" t="s">
        <v>71</v>
      </c>
      <c r="B16" s="24">
        <f t="shared" ref="B16:G16" si="3">SUM(B5:B15)</f>
        <v>30312</v>
      </c>
      <c r="C16" s="24">
        <f t="shared" si="3"/>
        <v>30312</v>
      </c>
      <c r="D16" s="19"/>
      <c r="E16" s="23" t="s">
        <v>72</v>
      </c>
      <c r="F16" s="25">
        <f t="shared" si="3"/>
        <v>27469</v>
      </c>
      <c r="G16" s="25">
        <f t="shared" si="3"/>
        <v>27469</v>
      </c>
      <c r="H16" s="19">
        <f t="shared" si="2"/>
        <v>0</v>
      </c>
    </row>
    <row r="17" s="3" customFormat="1" ht="24" customHeight="1" spans="1:8">
      <c r="A17" s="26" t="s">
        <v>185</v>
      </c>
      <c r="B17" s="27">
        <f t="shared" ref="B17:H17" si="4">B18+B20</f>
        <v>10409</v>
      </c>
      <c r="C17" s="27">
        <f t="shared" si="4"/>
        <v>10409</v>
      </c>
      <c r="D17" s="19"/>
      <c r="E17" s="28" t="s">
        <v>186</v>
      </c>
      <c r="F17" s="29">
        <f>SUM(F18,F20)</f>
        <v>13252</v>
      </c>
      <c r="G17" s="29">
        <f t="shared" si="4"/>
        <v>13252</v>
      </c>
      <c r="H17" s="19">
        <f t="shared" si="2"/>
        <v>0</v>
      </c>
    </row>
    <row r="18" s="3" customFormat="1" ht="24" customHeight="1" spans="1:8">
      <c r="A18" s="30" t="s">
        <v>191</v>
      </c>
      <c r="B18" s="31">
        <f>SUM(B19)</f>
        <v>10359</v>
      </c>
      <c r="C18" s="31">
        <f>SUM(C19)</f>
        <v>10359</v>
      </c>
      <c r="D18" s="19"/>
      <c r="E18" s="30" t="s">
        <v>251</v>
      </c>
      <c r="F18" s="29">
        <f>F19</f>
        <v>13132</v>
      </c>
      <c r="G18" s="29">
        <f>G19</f>
        <v>13132</v>
      </c>
      <c r="H18" s="19">
        <f t="shared" si="2"/>
        <v>0</v>
      </c>
    </row>
    <row r="19" s="3" customFormat="1" ht="24" customHeight="1" spans="1:8">
      <c r="A19" s="30" t="s">
        <v>252</v>
      </c>
      <c r="B19" s="29">
        <v>10359</v>
      </c>
      <c r="C19" s="29">
        <v>10359</v>
      </c>
      <c r="D19" s="19"/>
      <c r="E19" s="30" t="s">
        <v>253</v>
      </c>
      <c r="F19" s="29">
        <f>B23-F16-F20</f>
        <v>13132</v>
      </c>
      <c r="G19" s="29">
        <f>C23-G16-G20</f>
        <v>13132</v>
      </c>
      <c r="H19" s="19">
        <f t="shared" si="2"/>
        <v>0</v>
      </c>
    </row>
    <row r="20" s="3" customFormat="1" ht="24" customHeight="1" spans="1:8">
      <c r="A20" s="30" t="s">
        <v>254</v>
      </c>
      <c r="B20" s="32">
        <f>SUM(B21)</f>
        <v>50</v>
      </c>
      <c r="C20" s="32">
        <f>SUM(C21)</f>
        <v>50</v>
      </c>
      <c r="D20" s="19"/>
      <c r="E20" s="30" t="s">
        <v>255</v>
      </c>
      <c r="F20" s="29">
        <f t="shared" ref="F20:H20" si="5">F21+F22</f>
        <v>120</v>
      </c>
      <c r="G20" s="29">
        <f t="shared" si="5"/>
        <v>120</v>
      </c>
      <c r="H20" s="19">
        <f t="shared" si="2"/>
        <v>0</v>
      </c>
    </row>
    <row r="21" s="2" customFormat="1" ht="24" customHeight="1" spans="1:8">
      <c r="A21" s="16" t="s">
        <v>256</v>
      </c>
      <c r="B21" s="17">
        <v>50</v>
      </c>
      <c r="C21" s="21">
        <v>50</v>
      </c>
      <c r="D21" s="19"/>
      <c r="E21" s="16" t="s">
        <v>257</v>
      </c>
      <c r="F21" s="21">
        <v>120</v>
      </c>
      <c r="G21" s="21">
        <v>120</v>
      </c>
      <c r="H21" s="19">
        <f t="shared" si="2"/>
        <v>0</v>
      </c>
    </row>
    <row r="22" s="2" customFormat="1" ht="24" customHeight="1" spans="1:8">
      <c r="A22" s="16"/>
      <c r="B22" s="17"/>
      <c r="C22" s="21"/>
      <c r="D22" s="19"/>
      <c r="E22" s="16"/>
      <c r="F22" s="21"/>
      <c r="G22" s="21"/>
      <c r="H22" s="19">
        <f t="shared" si="2"/>
        <v>0</v>
      </c>
    </row>
    <row r="23" s="2" customFormat="1" ht="24" customHeight="1" spans="1:8">
      <c r="A23" s="23" t="s">
        <v>258</v>
      </c>
      <c r="B23" s="33">
        <f t="shared" ref="B23:H23" si="6">SUM(B16,B17)</f>
        <v>40721</v>
      </c>
      <c r="C23" s="33">
        <f t="shared" si="6"/>
        <v>40721</v>
      </c>
      <c r="D23" s="19"/>
      <c r="E23" s="23" t="s">
        <v>259</v>
      </c>
      <c r="F23" s="25">
        <f>SUM(F16,F17)</f>
        <v>40721</v>
      </c>
      <c r="G23" s="25">
        <f t="shared" si="6"/>
        <v>40721</v>
      </c>
      <c r="H23" s="19">
        <f t="shared" si="2"/>
        <v>0</v>
      </c>
    </row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9" hidden="1"/>
    <row r="50" hidden="1"/>
    <row r="52" hidden="1"/>
    <row r="53" hidden="1"/>
  </sheetData>
  <mergeCells count="1">
    <mergeCell ref="A2:H2"/>
  </mergeCells>
  <conditionalFormatting sqref="A6">
    <cfRule type="expression" dxfId="0" priority="44" stopIfTrue="1">
      <formula>"len($A:$A)=3"</formula>
    </cfRule>
  </conditionalFormatting>
  <conditionalFormatting sqref="F6:H6">
    <cfRule type="expression" dxfId="0" priority="20" stopIfTrue="1">
      <formula>"len($A:$A)=3"</formula>
    </cfRule>
  </conditionalFormatting>
  <conditionalFormatting sqref="A9">
    <cfRule type="expression" dxfId="0" priority="41" stopIfTrue="1">
      <formula>"len($A:$A)=3"</formula>
    </cfRule>
  </conditionalFormatting>
  <conditionalFormatting sqref="F9:H9">
    <cfRule type="expression" dxfId="0" priority="17" stopIfTrue="1">
      <formula>"len($A:$A)=3"</formula>
    </cfRule>
  </conditionalFormatting>
  <conditionalFormatting sqref="A10">
    <cfRule type="expression" dxfId="0" priority="40" stopIfTrue="1">
      <formula>"len($A:$A)=3"</formula>
    </cfRule>
  </conditionalFormatting>
  <conditionalFormatting sqref="F10:H10">
    <cfRule type="expression" dxfId="0" priority="16" stopIfTrue="1">
      <formula>"len($A:$A)=3"</formula>
    </cfRule>
  </conditionalFormatting>
  <conditionalFormatting sqref="A11">
    <cfRule type="expression" dxfId="0" priority="39" stopIfTrue="1">
      <formula>"len($A:$A)=3"</formula>
    </cfRule>
  </conditionalFormatting>
  <conditionalFormatting sqref="A12">
    <cfRule type="expression" dxfId="0" priority="38" stopIfTrue="1">
      <formula>"len($A:$A)=3"</formula>
    </cfRule>
  </conditionalFormatting>
  <conditionalFormatting sqref="F12">
    <cfRule type="expression" dxfId="0" priority="6" stopIfTrue="1">
      <formula>"len($A:$A)=3"</formula>
    </cfRule>
  </conditionalFormatting>
  <conditionalFormatting sqref="G12">
    <cfRule type="expression" dxfId="0" priority="2" stopIfTrue="1">
      <formula>"len($A:$A)=3"</formula>
    </cfRule>
  </conditionalFormatting>
  <conditionalFormatting sqref="A13">
    <cfRule type="expression" dxfId="0" priority="37" stopIfTrue="1">
      <formula>"len($A:$A)=3"</formula>
    </cfRule>
  </conditionalFormatting>
  <conditionalFormatting sqref="F13">
    <cfRule type="expression" dxfId="0" priority="4" stopIfTrue="1">
      <formula>"len($A:$A)=3"</formula>
    </cfRule>
  </conditionalFormatting>
  <conditionalFormatting sqref="G13">
    <cfRule type="expression" dxfId="0" priority="1" stopIfTrue="1">
      <formula>"len($A:$A)=3"</formula>
    </cfRule>
  </conditionalFormatting>
  <conditionalFormatting sqref="A15">
    <cfRule type="expression" dxfId="0" priority="35" stopIfTrue="1">
      <formula>"len($A:$A)=3"</formula>
    </cfRule>
  </conditionalFormatting>
  <conditionalFormatting sqref="A17">
    <cfRule type="expression" dxfId="0" priority="46" stopIfTrue="1">
      <formula>"len($A:$A)=3"</formula>
    </cfRule>
  </conditionalFormatting>
  <conditionalFormatting sqref="A5:A6">
    <cfRule type="expression" dxfId="0" priority="45" stopIfTrue="1">
      <formula>"len($A:$A)=3"</formula>
    </cfRule>
  </conditionalFormatting>
  <conditionalFormatting sqref="A7:A9">
    <cfRule type="expression" dxfId="0" priority="43" stopIfTrue="1">
      <formula>"len($A:$A)=3"</formula>
    </cfRule>
  </conditionalFormatting>
  <conditionalFormatting sqref="A8:A9">
    <cfRule type="expression" dxfId="0" priority="42" stopIfTrue="1">
      <formula>"len($A:$A)=3"</formula>
    </cfRule>
  </conditionalFormatting>
  <conditionalFormatting sqref="A14:A15">
    <cfRule type="expression" dxfId="0" priority="36" stopIfTrue="1">
      <formula>"len($A:$A)=3"</formula>
    </cfRule>
  </conditionalFormatting>
  <conditionalFormatting sqref="A18:A22">
    <cfRule type="expression" dxfId="0" priority="34" stopIfTrue="1">
      <formula>"len($A:$A)=3"</formula>
    </cfRule>
  </conditionalFormatting>
  <conditionalFormatting sqref="F14:F15">
    <cfRule type="expression" dxfId="0" priority="8" stopIfTrue="1">
      <formula>"len($A:$A)=3"</formula>
    </cfRule>
  </conditionalFormatting>
  <conditionalFormatting sqref="G5:G6">
    <cfRule type="expression" dxfId="0" priority="11" stopIfTrue="1">
      <formula>"len($A:$A)=3"</formula>
    </cfRule>
  </conditionalFormatting>
  <conditionalFormatting sqref="G14:G15">
    <cfRule type="expression" dxfId="0" priority="7" stopIfTrue="1">
      <formula>"len($A:$A)=3"</formula>
    </cfRule>
  </conditionalFormatting>
  <conditionalFormatting sqref="E5:E6 I5:L6">
    <cfRule type="expression" dxfId="0" priority="33" stopIfTrue="1">
      <formula>"len($A:$A)=3"</formula>
    </cfRule>
  </conditionalFormatting>
  <conditionalFormatting sqref="F5 H5 F6:H6 F7 H7">
    <cfRule type="expression" dxfId="0" priority="21" stopIfTrue="1">
      <formula>"len($A:$A)=3"</formula>
    </cfRule>
  </conditionalFormatting>
  <conditionalFormatting sqref="E6 H6:L6">
    <cfRule type="expression" dxfId="0" priority="32" stopIfTrue="1">
      <formula>"len($A:$A)=3"</formula>
    </cfRule>
  </conditionalFormatting>
  <conditionalFormatting sqref="E7:E9 H7:L9">
    <cfRule type="expression" dxfId="0" priority="31" stopIfTrue="1">
      <formula>"len($A:$A)=3"</formula>
    </cfRule>
  </conditionalFormatting>
  <conditionalFormatting sqref="F7:H9">
    <cfRule type="expression" dxfId="0" priority="19" stopIfTrue="1">
      <formula>"len($A:$A)=3"</formula>
    </cfRule>
  </conditionalFormatting>
  <conditionalFormatting sqref="E8:E9 H8:L9">
    <cfRule type="expression" dxfId="0" priority="30" stopIfTrue="1">
      <formula>"len($A:$A)=3"</formula>
    </cfRule>
  </conditionalFormatting>
  <conditionalFormatting sqref="F8:H9">
    <cfRule type="expression" dxfId="0" priority="18" stopIfTrue="1">
      <formula>"len($A:$A)=3"</formula>
    </cfRule>
  </conditionalFormatting>
  <conditionalFormatting sqref="E9 H9:L9">
    <cfRule type="expression" dxfId="0" priority="29" stopIfTrue="1">
      <formula>"len($A:$A)=3"</formula>
    </cfRule>
  </conditionalFormatting>
  <conditionalFormatting sqref="E10 H10:L10">
    <cfRule type="expression" dxfId="0" priority="28" stopIfTrue="1">
      <formula>"len($A:$A)=3"</formula>
    </cfRule>
  </conditionalFormatting>
  <conditionalFormatting sqref="E11 H11:L11 H12:H23">
    <cfRule type="expression" dxfId="0" priority="27" stopIfTrue="1">
      <formula>"len($A:$A)=3"</formula>
    </cfRule>
  </conditionalFormatting>
  <conditionalFormatting sqref="F11:H11 H12:H23">
    <cfRule type="expression" dxfId="0" priority="15" stopIfTrue="1">
      <formula>"len($A:$A)=3"</formula>
    </cfRule>
  </conditionalFormatting>
  <conditionalFormatting sqref="E12 I12:L12">
    <cfRule type="expression" dxfId="0" priority="26" stopIfTrue="1">
      <formula>"len($A:$A)=3"</formula>
    </cfRule>
  </conditionalFormatting>
  <conditionalFormatting sqref="E13 I13:L13">
    <cfRule type="expression" dxfId="0" priority="25" stopIfTrue="1">
      <formula>"len($A:$A)=3"</formula>
    </cfRule>
  </conditionalFormatting>
  <conditionalFormatting sqref="E14:E15 I14:L15">
    <cfRule type="expression" dxfId="0" priority="24" stopIfTrue="1">
      <formula>"len($A:$A)=3"</formula>
    </cfRule>
  </conditionalFormatting>
  <conditionalFormatting sqref="E15:G15 I15:L15">
    <cfRule type="expression" dxfId="0" priority="23" stopIfTrue="1">
      <formula>"len($A:$A)=3"</formula>
    </cfRule>
  </conditionalFormatting>
  <conditionalFormatting sqref="E18:G22 I18:L22">
    <cfRule type="expression" dxfId="0" priority="22" stopIfTrue="1">
      <formula>"len($A:$A)=3"</formula>
    </cfRule>
  </conditionalFormatting>
  <printOptions horizontalCentered="1"/>
  <pageMargins left="0.590277777777778" right="0.590277777777778" top="0.708333333333333" bottom="0.786805555555556" header="0.507638888888889" footer="0.507638888888889"/>
  <pageSetup paperSize="9" scale="75" firstPageNumber="41" fitToHeight="0" orientation="landscape" blackAndWhite="1" useFirstPageNumber="1" horizontalDpi="600"/>
  <headerFooter alignWithMargins="0"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</vt:lpstr>
      <vt:lpstr>目录</vt:lpstr>
      <vt:lpstr>表一一般公共预算预算</vt:lpstr>
      <vt:lpstr>表二政府性基金预算</vt:lpstr>
      <vt:lpstr>表三国有资本经营预算预算</vt:lpstr>
      <vt:lpstr>表四社会保险基金预算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cp:revision>1</cp:revision>
  <dcterms:created xsi:type="dcterms:W3CDTF">1996-12-17T01:32:00Z</dcterms:created>
  <cp:lastPrinted>2022-10-24T02:49:00Z</cp:lastPrinted>
  <dcterms:modified xsi:type="dcterms:W3CDTF">2025-12-08T07:43:36Z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KSOReadingLayout">
    <vt:bool>true</vt:bool>
  </property>
  <property fmtid="{D5CDD505-2E9C-101B-9397-08002B2CF9AE}" pid="4" name="ICV">
    <vt:lpwstr>22BC5C95E882423BB252B7FC77C7D812_12</vt:lpwstr>
  </property>
</Properties>
</file>