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60" windowHeight="11655" firstSheet="13" activeTab="16"/>
  </bookViews>
  <sheets>
    <sheet name="封面（盈江）" sheetId="1" r:id="rId1"/>
    <sheet name="部门财务收支预算总表 01-1" sheetId="2" r:id="rId2"/>
    <sheet name="部门收入预算表01-2" sheetId="3" r:id="rId3"/>
    <sheet name="部门支出预算表01-3" sheetId="4" r:id="rId4"/>
    <sheet name="部门财政拨款收支预算总表 02-1" sheetId="5" r:id="rId5"/>
    <sheet name="一般公共预算支出预算表02-2" sheetId="6" r:id="rId6"/>
    <sheet name="一般公共预算“三公”经费支出预算表03" sheetId="7" r:id="rId7"/>
    <sheet name="部门基本支出预算表04" sheetId="8" r:id="rId8"/>
    <sheet name="部门项目支出预算表05-1" sheetId="9" r:id="rId9"/>
    <sheet name="部门项目支出绩效目标表05-2" sheetId="10" r:id="rId10"/>
    <sheet name="部门政府性基金预算支出预算表06" sheetId="11" r:id="rId11"/>
    <sheet name="部门政府采购预算表07" sheetId="12" r:id="rId12"/>
    <sheet name="部门政府购买服务预算表08" sheetId="13" r:id="rId13"/>
    <sheet name="县对下转移支付预算表09-1" sheetId="14" r:id="rId14"/>
    <sheet name="县对下转移支付绩效目标表09-2" sheetId="15" r:id="rId15"/>
    <sheet name="新增资产配置表10" sheetId="16" r:id="rId16"/>
    <sheet name="上级补助项目支出预算表11" sheetId="17" r:id="rId17"/>
    <sheet name="部门项目中期规划预算表12" sheetId="18" r:id="rId18"/>
  </sheets>
  <calcPr calcId="144525"/>
</workbook>
</file>

<file path=xl/sharedStrings.xml><?xml version="1.0" encoding="utf-8"?>
<sst xmlns="http://schemas.openxmlformats.org/spreadsheetml/2006/main" count="1086" uniqueCount="398">
  <si>
    <t>2025 年 部 门 预 算 表</t>
  </si>
  <si>
    <t>县人民代表大会批复日期: 2025年3月27日</t>
  </si>
  <si>
    <t xml:space="preserve">       部门编成日期：二〇二四年十二月十七日</t>
  </si>
  <si>
    <t>县财政批复日期: 2025年4月14日</t>
  </si>
  <si>
    <t>财政部门负责人:陈立兴</t>
  </si>
  <si>
    <t>预算股负责人:明立波</t>
  </si>
  <si>
    <t>预算股经办人:杨云庆</t>
  </si>
  <si>
    <t>财政对口业务股(章)</t>
  </si>
  <si>
    <t>审核人：</t>
  </si>
  <si>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</si>
  <si>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</si>
  <si>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</si>
  <si>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</si>
  <si>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</si>
  <si>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</si>
  <si>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</si>
  <si>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</si>
  <si>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</si>
  <si>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</si>
  <si>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</si>
  <si>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</si>
  <si>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</si>
  <si>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</si>
  <si>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</si>
  <si>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</si>
  <si>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</si>
  <si>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</si>
  <si>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</si>
  <si>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</si>
  <si>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</si>
  <si>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</si>
  <si>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</si>
  <si>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</si>
  <si>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</si>
  <si>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</si>
  <si>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</si>
  <si>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</si>
  <si>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</si>
  <si>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</si>
  <si>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</si>
  <si>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</si>
  <si>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</si>
  <si>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</si>
  <si>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</si>
  <si>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</si>
  <si>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</si>
  <si>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</si>
  <si>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</si>
  <si>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</si>
  <si>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</si>
  <si>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</si>
  <si>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</si>
  <si>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</si>
  <si>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</si>
  <si>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207001</t>
  </si>
  <si>
    <t>盈江县妇女联合会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</si>
  <si>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</si>
  <si>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</si>
  <si>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</si>
  <si>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</si>
  <si>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</si>
  <si>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</si>
  <si>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</si>
  <si>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</si>
  <si>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</si>
  <si>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</si>
  <si>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</si>
  <si>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</si>
  <si>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</si>
  <si>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</si>
  <si>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</si>
  <si>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</si>
  <si>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</si>
  <si>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</si>
  <si>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</si>
  <si>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</si>
  <si>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</si>
  <si>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</si>
  <si>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</si>
  <si>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</si>
  <si>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</si>
  <si>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</si>
  <si>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</si>
  <si>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</si>
  <si>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</si>
  <si>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20129</t>
  </si>
  <si>
    <t>群众团体事务</t>
  </si>
  <si>
    <t>2012901</t>
  </si>
  <si>
    <t>行政运行</t>
  </si>
  <si>
    <t>20136</t>
  </si>
  <si>
    <t>其他共产党事务支出</t>
  </si>
  <si>
    <t>2013699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</si>
  <si>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</si>
  <si>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</si>
  <si>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</si>
  <si>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</si>
  <si>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</si>
  <si>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</si>
  <si>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</si>
  <si>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</si>
  <si>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</si>
  <si>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</si>
  <si>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</si>
  <si>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</si>
  <si>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</si>
  <si>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</si>
  <si>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</si>
  <si>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</si>
  <si>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</si>
  <si>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</si>
  <si>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</si>
  <si>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</si>
  <si>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</si>
  <si>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</si>
  <si>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</si>
  <si>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</si>
  <si>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</si>
  <si>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</si>
  <si>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</si>
  <si>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</si>
  <si>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</si>
  <si>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</si>
  <si>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</si>
  <si>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</si>
  <si>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</si>
  <si>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</si>
  <si>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</si>
  <si>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</si>
  <si>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</si>
  <si>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</si>
  <si>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</si>
  <si>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</si>
  <si>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</si>
  <si>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</si>
  <si>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</si>
  <si>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</si>
  <si>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</si>
  <si>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</si>
  <si>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</si>
  <si>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</si>
  <si>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</si>
  <si>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</si>
  <si>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</si>
  <si>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</si>
  <si>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</si>
  <si>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</si>
  <si>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</si>
  <si>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</si>
  <si>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</si>
  <si>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</si>
  <si>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</si>
  <si>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</si>
  <si>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</si>
  <si>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</si>
  <si>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</si>
  <si>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</si>
  <si>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</si>
  <si>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</si>
  <si>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</si>
  <si>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</si>
  <si>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</si>
  <si>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</si>
  <si>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</si>
  <si>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</si>
  <si>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</si>
  <si>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</si>
  <si>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</si>
  <si>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</si>
  <si>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</si>
  <si>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533123210000000003023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</si>
  <si>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</si>
  <si>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</si>
  <si>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</si>
  <si>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</si>
  <si>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</si>
  <si>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</si>
  <si>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</si>
  <si>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533123231100001469764</t>
  </si>
  <si>
    <t>行政绩效奖励</t>
  </si>
  <si>
    <t>533123210000000003024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</si>
  <si>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</si>
  <si>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</si>
  <si>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</si>
  <si>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</si>
  <si>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</si>
  <si>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</si>
  <si>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</si>
  <si>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</si>
  <si>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</si>
  <si>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533123210000000003025</t>
  </si>
  <si>
    <t>30113</t>
  </si>
  <si>
    <t>533123210000000003716</t>
  </si>
  <si>
    <t>一般公用经费</t>
  </si>
  <si>
    <t>30201</t>
  </si>
  <si>
    <t>办公费</t>
  </si>
  <si>
    <t>533123251100003768029</t>
  </si>
  <si>
    <t>公用经费安排的其他社会保障缴费</t>
  </si>
  <si>
    <t>533123221100000644515</t>
  </si>
  <si>
    <t>公用经费安排的公务接待费</t>
  </si>
  <si>
    <t>30217</t>
  </si>
  <si>
    <t>533123241100002405333</t>
  </si>
  <si>
    <t>公用经费安排的生活补助</t>
  </si>
  <si>
    <t>30305</t>
  </si>
  <si>
    <t>生活补助</t>
  </si>
  <si>
    <t>30211</t>
  </si>
  <si>
    <t>差旅费</t>
  </si>
  <si>
    <t>30239</t>
  </si>
  <si>
    <t>其他交通费用</t>
  </si>
  <si>
    <t>533123210000000003028</t>
  </si>
  <si>
    <t>退休公用经费</t>
  </si>
  <si>
    <t>533123231100001151301</t>
  </si>
  <si>
    <t>工会经费</t>
  </si>
  <si>
    <t>30228</t>
  </si>
  <si>
    <t>533123210000000003026</t>
  </si>
  <si>
    <t>公务交通补贴</t>
  </si>
  <si>
    <t>预算05-1表</t>
  </si>
  <si>
    <t>2025年部门项目支出预算表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</si>
  <si>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</si>
  <si>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</si>
  <si>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</si>
  <si>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</si>
  <si>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</si>
  <si>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</si>
  <si>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机关事业单位党组织工作经费</t>
  </si>
  <si>
    <t>专项业务类</t>
  </si>
  <si>
    <t>533123221100000353436</t>
  </si>
  <si>
    <t>特困妇女救助补助资金</t>
  </si>
  <si>
    <t>事业发展类</t>
  </si>
  <si>
    <t>533123210000000002077</t>
  </si>
  <si>
    <t>30399</t>
  </si>
  <si>
    <t>其他对个人和家庭的补助</t>
  </si>
  <si>
    <t>县妇联专项工作经费</t>
  </si>
  <si>
    <t>533123210000000002103</t>
  </si>
  <si>
    <t>30215</t>
  </si>
  <si>
    <t>会议费</t>
  </si>
  <si>
    <t>30216</t>
  </si>
  <si>
    <t>培训费</t>
  </si>
  <si>
    <t>盈江县妇联妇儿工委工作经费</t>
  </si>
  <si>
    <t>533123210000000002053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</si>
  <si>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</si>
  <si>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</si>
  <si>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</si>
  <si>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</si>
  <si>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</si>
  <si>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</si>
  <si>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</si>
  <si>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</si>
  <si>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</si>
  <si>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</si>
  <si>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</si>
  <si>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经过5年努力，工青妇组织服务党的事业和做群众工作的能力不断增强，助推经济发展和参与社会治理创新的水平不断提高，维护职工、青年和妇女儿童合法权益的成效不断提升，组织和工作的有效覆盖面不断扩大，党委领导、政府支持、工青妇各负其责、各方积极参与的长效机制进一步健全，社会化工作格局进一步完善。为党凝聚妇女人心，提升妇联工作，团结引领各族妇女在经济社会发展、脱贫攻坚、产业发展、感恩思进、崇德向善等工作中发挥“半边天”的作用，把党的关怀和温暖送给妇女群众</t>
  </si>
  <si>
    <t>产出指标</t>
  </si>
  <si>
    <t>数量指标</t>
  </si>
  <si>
    <t>开展宣传活动次数</t>
  </si>
  <si>
    <t>&gt;=</t>
  </si>
  <si>
    <t>次</t>
  </si>
  <si>
    <t>定量指标</t>
  </si>
  <si>
    <t>反映开展宣传活动次数。</t>
  </si>
  <si>
    <t>组织培训期数</t>
  </si>
  <si>
    <t>30</t>
  </si>
  <si>
    <t>反映预算部门（单位）组织开展各类培训活动的数量。</t>
  </si>
  <si>
    <t>培训参加人次</t>
  </si>
  <si>
    <t>3000</t>
  </si>
  <si>
    <t>人次</t>
  </si>
  <si>
    <t>反映预算部门（单位）组织开展各类培训的参与人数。</t>
  </si>
  <si>
    <t>慰问妇女、儿童次数</t>
  </si>
  <si>
    <t>100</t>
  </si>
  <si>
    <t>反应慰问慰问妇女、儿童次数。</t>
  </si>
  <si>
    <t>质量指标</t>
  </si>
  <si>
    <t>参训率</t>
  </si>
  <si>
    <t>80</t>
  </si>
  <si>
    <t>%</t>
  </si>
  <si>
    <t>反映预算部门（单位）组织开展各类培训中预计参训情况。参训率=年参训人数/应参训人数*100%。</t>
  </si>
  <si>
    <t>活动参与率</t>
  </si>
  <si>
    <t>反应活动参与情况。活动参与率=活动参与人次/活动邀请总人次*100%</t>
  </si>
  <si>
    <t>效益指标</t>
  </si>
  <si>
    <t>社会效益</t>
  </si>
  <si>
    <t>家庭教育氛围提升</t>
  </si>
  <si>
    <t>=</t>
  </si>
  <si>
    <t>明显提升</t>
  </si>
  <si>
    <t>年</t>
  </si>
  <si>
    <t>定性指标</t>
  </si>
  <si>
    <t>反映项目实施对家庭教育氛围改善情况。</t>
  </si>
  <si>
    <t>所学技能使用率提升</t>
  </si>
  <si>
    <t>反映了所学技能的使用情况。所学技能使用率=抽查学有所用人数/调查总人数*100%。</t>
  </si>
  <si>
    <t>贫困妇女、儿童生活状况改善</t>
  </si>
  <si>
    <t>有效改善</t>
  </si>
  <si>
    <t>反映项目慰问促进受助对象生活状况改善情况。</t>
  </si>
  <si>
    <t>满意度指标</t>
  </si>
  <si>
    <t>服务对象满意度</t>
  </si>
  <si>
    <t>受益人满意度</t>
  </si>
  <si>
    <t>90</t>
  </si>
  <si>
    <t>反映受益对象满意情况。满意度=满意人员数量/调查总人数*100%。</t>
  </si>
  <si>
    <t>要加大党建经费投入力度，有效整合各类党建资金，把“州级基层党建经费每年在原有基础上不低于8%逐年递增”的要求落到实处。各县市要研究建立基层党建工作投入保障机制，逐年增加基层党建经费投入，严格落实各领域基层党组织工作经费保障，重点落实村（社区）党组织服务群众经费、基层党支部工作经费及非公经济组织和社会组织党组织、国有企业党组织工作经费。各级各部门要认真落实“机关事业单位党组织工作经费按每名党员不低于200元标准列入年度经费预算”，不断加大党建工作经费投入保障力度。</t>
  </si>
  <si>
    <t>党员工作经费</t>
  </si>
  <si>
    <t>=1800</t>
  </si>
  <si>
    <t>元</t>
  </si>
  <si>
    <t>不断加大党建工作经费投入保障力度</t>
  </si>
  <si>
    <t>党员干部</t>
  </si>
  <si>
    <t>人</t>
  </si>
  <si>
    <t>党员干部满意度</t>
  </si>
  <si>
    <t>经过5年努力，工青妇组织服务党的事业和做群众工作的能力不断增强，助推经济发展和参与社会治理创新的水平不断提高，维护职工、青年和妇女儿童合法权益的成效不断提升，组织和工作的有效覆盖面不断扩大，党委领导、政府支持、工青妇各负其责、各方积极参与的长效机制进一步健全，社会化工作格局进一步完善。对盈江籍特殊（因病因灾等）原因致贫的特别困难妇女给予适当补助，根据实际困难程度给予1000-5000元不等的补助，改善贫困妇女的生活状况</t>
  </si>
  <si>
    <t>获补对象数</t>
  </si>
  <si>
    <t>反映获补助人员、企业的数量情况。</t>
  </si>
  <si>
    <t>获补对象准确率</t>
  </si>
  <si>
    <t>"反映获补助对象认定的准确性情况。
获补对象准确率=抽检符合标准的补助对象数/抽检实际补助对象数*100%。"</t>
  </si>
  <si>
    <t>兑现准确率</t>
  </si>
  <si>
    <t>"反映补助准确发放的情况。
补助兑现准确率=补助兑付额/应付额*100%。"
共青团妇联工作的实施意见》（盈发〔2014〕13号）</t>
  </si>
  <si>
    <t>补助社会化发放率</t>
  </si>
  <si>
    <t>"反映补助资金社会化发放的比例情况。
资金社会化发放率=采用社会化发放的补助资金数/发放补助资金总额*100%。"</t>
  </si>
  <si>
    <t>获补覆盖率</t>
  </si>
  <si>
    <t>获补覆盖率=实际获得补助人数（企业数）/申请符合标准人数（企业数）*100%。</t>
  </si>
  <si>
    <t>时效指标</t>
  </si>
  <si>
    <t>补助发放及时率</t>
  </si>
  <si>
    <t>反映补助发放及时情况；补助发放及时率=及时发放资金量/实际发放资金总量。</t>
  </si>
  <si>
    <t>受益对象</t>
  </si>
  <si>
    <t>95</t>
  </si>
  <si>
    <t>不断改善妇女儿童生存发展环境，推进全县妇女儿童事业持续健康发展</t>
  </si>
  <si>
    <t>“两规”监测评估报告出具数量</t>
  </si>
  <si>
    <t>份</t>
  </si>
  <si>
    <t>反映两规”实施进展情况</t>
  </si>
  <si>
    <t>期</t>
  </si>
  <si>
    <t>反映预算部门（单位）组织开展各类培训次数。</t>
  </si>
  <si>
    <t>参会人数</t>
  </si>
  <si>
    <t>120</t>
  </si>
  <si>
    <t>反映预算部门（单位）组织开展各类培训人数。</t>
  </si>
  <si>
    <t>“两规”示范乡镇创建数</t>
  </si>
  <si>
    <t>反映“两规”示范乡镇创建数。</t>
  </si>
  <si>
    <t>下乡督察次数</t>
  </si>
  <si>
    <t>"标准分10分；
“两规”示范乡镇创建1个，得10分，反之不得分。"</t>
  </si>
  <si>
    <t>25</t>
  </si>
  <si>
    <t>受益对象满意度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</si>
  <si>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</si>
  <si>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</si>
  <si>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</si>
  <si>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</si>
  <si>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</si>
  <si>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r>
      <rPr>
        <sz val="11"/>
        <color rgb="FF000000"/>
        <rFont val="宋体"/>
        <charset val="134"/>
      </rPr>
      <t>盈江县妇女联合会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年无部门政府性基金预算支出，故公开空表。</t>
    </r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</si>
  <si>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</si>
  <si>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</si>
  <si>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</si>
  <si>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</si>
  <si>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</si>
  <si>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</si>
  <si>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</si>
  <si>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</si>
  <si>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</si>
  <si>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</si>
  <si>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</si>
  <si>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</si>
  <si>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购买复印纸</t>
  </si>
  <si>
    <t>复印纸</t>
  </si>
  <si>
    <t>件</t>
  </si>
  <si>
    <t>预算08表</t>
  </si>
  <si>
    <t>政府购买服务项目</t>
  </si>
  <si>
    <t>政府购买服务目录</t>
  </si>
  <si>
    <r>
      <rPr>
        <sz val="11"/>
        <color rgb="FF000000"/>
        <rFont val="宋体"/>
        <charset val="134"/>
      </rPr>
      <t>盈江县妇女联合会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年无部门政府购买服务预算支出，故公开空表。</t>
    </r>
  </si>
  <si>
    <t>预算09-1表</t>
  </si>
  <si>
    <t>单位名称（项目）</t>
  </si>
  <si>
    <t>地区</t>
  </si>
  <si>
    <t>政府性基金</t>
  </si>
  <si>
    <t>平原镇政府</t>
  </si>
  <si>
    <t>旧城镇政府</t>
  </si>
  <si>
    <t>油松岭乡政府</t>
  </si>
  <si>
    <t>新城乡政府</t>
  </si>
  <si>
    <t>弄璋镇政府</t>
  </si>
  <si>
    <t>太平镇政府</t>
  </si>
  <si>
    <t>盏西镇政府</t>
  </si>
  <si>
    <t>芒章乡政府</t>
  </si>
  <si>
    <t>支那乡政府</t>
  </si>
  <si>
    <t>卡场镇政府</t>
  </si>
  <si>
    <t>苏典乡政府</t>
  </si>
  <si>
    <t>勐弄乡政府</t>
  </si>
  <si>
    <t>那邦镇政府</t>
  </si>
  <si>
    <t>铜壁关乡政府</t>
  </si>
  <si>
    <t>昔马镇政府</t>
  </si>
  <si>
    <t>农场管理委员会</t>
  </si>
  <si>
    <t/>
  </si>
  <si>
    <r>
      <rPr>
        <sz val="11"/>
        <color rgb="FF000000"/>
        <rFont val="宋体"/>
        <charset val="134"/>
      </rPr>
      <t>盈江县妇女联合会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年无县对下转移支付预算支出，故公开空表。</t>
    </r>
  </si>
  <si>
    <t>预算09-2表</t>
  </si>
  <si>
    <r>
      <rPr>
        <sz val="11"/>
        <color rgb="FF000000"/>
        <rFont val="宋体"/>
        <charset val="134"/>
      </rPr>
      <t>盈江县妇女联合会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年无县对下转移支付绩效预算支出，故公开空表。</t>
    </r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</si>
  <si>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</si>
  <si>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</si>
  <si>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</si>
  <si>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</si>
  <si>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</si>
  <si>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</si>
  <si>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</si>
  <si>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</si>
  <si>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r>
      <rPr>
        <sz val="11"/>
        <color rgb="FF000000"/>
        <rFont val="宋体"/>
        <charset val="134"/>
      </rPr>
      <t>盈江县妇女联合会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年无新增资产配置预算支出，故公开空表。</t>
    </r>
  </si>
  <si>
    <t>预算11表</t>
  </si>
  <si>
    <t>上级补助</t>
  </si>
  <si>
    <t>盈江县妇女联合会2025年无上级转移支付补助项目支出，故公开空表。</t>
  </si>
  <si>
    <t>预算12表</t>
  </si>
  <si>
    <t>项目级次</t>
  </si>
  <si>
    <t>311 专项业务类</t>
  </si>
  <si>
    <t>本级</t>
  </si>
  <si>
    <t>313 事业发展类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</si>
</sst>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hh:mm:ss"/>
    <numFmt numFmtId="178" formatCode="yyyy/mm/dd"/>
    <numFmt numFmtId="179" formatCode="#,##0.00;\-#,##0.00;;@"/>
    <numFmt numFmtId="180" formatCode="#,##0;\-#,##0;;@"/>
  </numFmts>
  <fonts count="45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b/>
      <sz val="34"/>
      <color rgb="FF000000"/>
      <name val="SimSun"/>
      <charset val="134"/>
    </font>
    <font>
      <b/>
      <sz val="33"/>
      <color rgb="FF000000"/>
      <name val="SimSun"/>
      <charset val="134"/>
    </font>
    <font>
      <b/>
      <sz val="18"/>
      <color rgb="FF000000"/>
      <name val="SimSun"/>
      <charset val="134"/>
    </font>
    <font>
      <sz val="18"/>
      <color rgb="FF000000"/>
      <name val="SimSun"/>
      <charset val="134"/>
    </font>
    <font>
      <b/>
      <sz val="17"/>
      <color rgb="FF00000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2" fontId="25" fillId="0" borderId="0" applyFon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3" borderId="19" applyNumberFormat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176" fontId="1" fillId="0" borderId="7">
      <alignment horizontal="right" vertical="center"/>
    </xf>
    <xf numFmtId="0" fontId="26" fillId="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178" fontId="1" fillId="0" borderId="7">
      <alignment horizontal="right" vertical="center"/>
    </xf>
    <xf numFmtId="0" fontId="31" fillId="0" borderId="0" applyNumberFormat="0" applyFill="0" applyBorder="0" applyAlignment="0" applyProtection="0">
      <alignment vertical="center"/>
    </xf>
    <xf numFmtId="0" fontId="25" fillId="7" borderId="20" applyNumberFormat="0" applyFon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8" fillId="11" borderId="23" applyNumberFormat="0" applyAlignment="0" applyProtection="0">
      <alignment vertical="center"/>
    </xf>
    <xf numFmtId="0" fontId="39" fillId="11" borderId="19" applyNumberFormat="0" applyAlignment="0" applyProtection="0">
      <alignment vertical="center"/>
    </xf>
    <xf numFmtId="0" fontId="40" fillId="12" borderId="2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42" fillId="0" borderId="26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10" fontId="1" fillId="0" borderId="7">
      <alignment horizontal="right" vertical="center"/>
    </xf>
    <xf numFmtId="0" fontId="26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179" fontId="1" fillId="0" borderId="7">
      <alignment horizontal="right" vertical="center"/>
    </xf>
    <xf numFmtId="49" fontId="1" fillId="0" borderId="7">
      <alignment horizontal="left" vertical="center" wrapText="1"/>
    </xf>
    <xf numFmtId="179" fontId="1" fillId="0" borderId="7">
      <alignment horizontal="right" vertical="center"/>
    </xf>
    <xf numFmtId="177" fontId="1" fillId="0" borderId="7">
      <alignment horizontal="right" vertical="center"/>
    </xf>
    <xf numFmtId="180" fontId="1" fillId="0" borderId="7">
      <alignment horizontal="right" vertical="center"/>
    </xf>
  </cellStyleXfs>
  <cellXfs count="194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 vertical="top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9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3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179" fontId="1" fillId="0" borderId="1" xfId="54" applyBorder="1" applyProtection="1">
      <alignment horizontal="right" vertical="center"/>
      <protection locked="0"/>
    </xf>
    <xf numFmtId="0" fontId="5" fillId="0" borderId="8" xfId="0" applyFont="1" applyBorder="1">
      <alignment vertical="top"/>
    </xf>
    <xf numFmtId="0" fontId="0" fillId="0" borderId="8" xfId="0" applyBorder="1">
      <alignment vertical="top"/>
    </xf>
    <xf numFmtId="0" fontId="2" fillId="0" borderId="0" xfId="0" applyFont="1" applyBorder="1" applyAlignment="1" applyProtection="1">
      <alignment horizontal="right" vertical="top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1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 vertical="top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vertical="top" wrapText="1"/>
    </xf>
    <xf numFmtId="0" fontId="5" fillId="0" borderId="1" xfId="0" applyBorder="1" applyAlignment="1">
      <alignment horizontal="center" vertical="center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5" xfId="0" applyBorder="1" applyAlignment="1">
      <alignment horizontal="center" vertical="center"/>
    </xf>
    <xf numFmtId="0" fontId="5" fillId="0" borderId="10" xfId="0" applyBorder="1" applyAlignment="1" applyProtection="1">
      <alignment horizontal="center" vertical="center" wrapText="1"/>
      <protection locked="0"/>
    </xf>
    <xf numFmtId="3" fontId="5" fillId="0" borderId="7" xfId="0" applyNumberFormat="1" applyBorder="1" applyAlignment="1">
      <alignment horizontal="center" vertical="center"/>
    </xf>
    <xf numFmtId="3" fontId="5" fillId="0" borderId="2" xfId="0" applyNumberFormat="1" applyBorder="1" applyAlignment="1" applyProtection="1">
      <alignment horizontal="center" vertical="center"/>
      <protection locked="0"/>
    </xf>
    <xf numFmtId="3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>
      <alignment vertical="top"/>
    </xf>
    <xf numFmtId="0" fontId="0" fillId="0" borderId="12" xfId="0" applyBorder="1">
      <alignment vertical="top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 wrapText="1"/>
    </xf>
    <xf numFmtId="0" fontId="0" fillId="0" borderId="13" xfId="0" applyBorder="1">
      <alignment vertical="top"/>
    </xf>
    <xf numFmtId="0" fontId="2" fillId="0" borderId="0" xfId="0" applyFont="1" applyBorder="1">
      <alignment vertical="top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10" xfId="0" applyBorder="1" applyAlignment="1">
      <alignment horizontal="center" vertical="center"/>
    </xf>
    <xf numFmtId="0" fontId="5" fillId="0" borderId="14" xfId="0" applyBorder="1" applyAlignment="1">
      <alignment vertical="center"/>
    </xf>
    <xf numFmtId="0" fontId="5" fillId="0" borderId="0" xfId="0" applyFont="1" applyBorder="1">
      <alignment vertical="top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top"/>
    </xf>
    <xf numFmtId="0" fontId="5" fillId="0" borderId="9" xfId="0" applyBorder="1" applyAlignment="1">
      <alignment horizontal="center" vertical="center" wrapText="1"/>
    </xf>
    <xf numFmtId="0" fontId="5" fillId="0" borderId="15" xfId="0" applyBorder="1" applyAlignment="1">
      <alignment horizontal="center" vertical="center" wrapText="1"/>
    </xf>
    <xf numFmtId="0" fontId="5" fillId="0" borderId="16" xfId="0" applyBorder="1" applyAlignment="1">
      <alignment horizontal="center" vertical="center" wrapText="1"/>
    </xf>
    <xf numFmtId="0" fontId="5" fillId="0" borderId="16" xfId="0" applyBorder="1" applyAlignment="1">
      <alignment horizontal="center" vertical="center"/>
    </xf>
    <xf numFmtId="0" fontId="5" fillId="0" borderId="16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/>
    </xf>
    <xf numFmtId="0" fontId="4" fillId="0" borderId="16" xfId="0" applyFont="1" applyBorder="1" applyAlignment="1">
      <alignment horizontal="right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top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5" xfId="0" applyBorder="1" applyAlignment="1" applyProtection="1">
      <alignment horizontal="center" vertical="center" wrapText="1"/>
      <protection locked="0"/>
    </xf>
    <xf numFmtId="0" fontId="5" fillId="0" borderId="18" xfId="0" applyBorder="1" applyAlignment="1">
      <alignment horizontal="center" vertical="center" wrapText="1"/>
    </xf>
    <xf numFmtId="0" fontId="5" fillId="0" borderId="18" xfId="0" applyBorder="1" applyAlignment="1" applyProtection="1">
      <alignment horizontal="center" vertical="center"/>
      <protection locked="0"/>
    </xf>
    <xf numFmtId="0" fontId="5" fillId="0" borderId="18" xfId="0" applyBorder="1" applyAlignment="1" applyProtection="1">
      <alignment horizontal="center" vertical="center" wrapText="1"/>
      <protection locked="0"/>
    </xf>
    <xf numFmtId="0" fontId="5" fillId="0" borderId="16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 vertical="top"/>
    </xf>
    <xf numFmtId="0" fontId="7" fillId="0" borderId="0" xfId="0" applyFont="1" applyBorder="1" applyAlignment="1" applyProtection="1">
      <alignment horizontal="right" vertical="top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 vertical="top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49" fontId="11" fillId="0" borderId="7" xfId="53" applyFont="1">
      <alignment horizontal="left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9" fontId="4" fillId="0" borderId="7" xfId="54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vertical="top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3" applyFont="1" applyAlignment="1">
      <alignment horizontal="center" vertical="center" wrapText="1"/>
    </xf>
    <xf numFmtId="49" fontId="16" fillId="0" borderId="7" xfId="53" applyFont="1">
      <alignment horizontal="left" vertical="center" wrapText="1"/>
    </xf>
    <xf numFmtId="179" fontId="16" fillId="0" borderId="7" xfId="54" applyFont="1">
      <alignment horizontal="right" vertical="center"/>
    </xf>
    <xf numFmtId="49" fontId="16" fillId="0" borderId="7" xfId="53" applyFont="1" applyAlignment="1">
      <alignment horizontal="left" vertical="center" wrapText="1" indent="1"/>
    </xf>
    <xf numFmtId="49" fontId="16" fillId="0" borderId="7" xfId="53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9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3" applyFont="1" applyBorder="1">
      <alignment horizontal="left" vertical="center" wrapText="1"/>
    </xf>
    <xf numFmtId="49" fontId="4" fillId="0" borderId="0" xfId="53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7" xfId="53" applyFont="1" applyAlignment="1">
      <alignment horizontal="right" vertical="center" wrapText="1"/>
    </xf>
    <xf numFmtId="0" fontId="13" fillId="0" borderId="0" xfId="0">
      <alignment vertical="top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center"/>
    </xf>
    <xf numFmtId="0" fontId="23" fillId="0" borderId="0" xfId="0" applyFont="1">
      <alignment vertical="top"/>
    </xf>
    <xf numFmtId="0" fontId="24" fillId="0" borderId="0" xfId="0" applyFont="1">
      <alignment vertical="top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8"/>
  <sheetViews>
    <sheetView showZeros="0" workbookViewId="0">
      <selection activeCell="A1" sqref="A1"/>
    </sheetView>
  </sheetViews>
  <sheetFormatPr defaultColWidth="10.2857142857143" defaultRowHeight="15" customHeight="1" outlineLevelCol="6"/>
  <cols>
    <col min="1" max="1" width="3.14285714285714" customWidth="1"/>
    <col min="2" max="2" width="10.4190476190476" customWidth="1"/>
    <col min="3" max="3" width="17.2857142857143" customWidth="1"/>
    <col min="4" max="5" width="22.2857142857143" customWidth="1"/>
    <col min="6" max="6" width="22.4190476190476" customWidth="1"/>
    <col min="7" max="7" width="37" customWidth="1"/>
  </cols>
  <sheetData>
    <row r="1" ht="23.25" customHeight="1" spans="1:7">
      <c r="A1" s="188"/>
      <c r="B1" s="188"/>
      <c r="C1" s="188"/>
      <c r="D1" s="188"/>
      <c r="E1" s="188"/>
      <c r="F1" s="188"/>
      <c r="G1" s="188"/>
    </row>
    <row r="2" ht="84" customHeight="1" spans="1:7">
      <c r="A2" s="188"/>
      <c r="B2" s="189" t="str">
        <f>"盈江县妇女联合会"</f>
        <v>盈江县妇女联合会</v>
      </c>
      <c r="C2" s="189"/>
      <c r="D2" s="189"/>
      <c r="E2" s="189"/>
      <c r="F2" s="189"/>
      <c r="G2" s="189"/>
    </row>
    <row r="3" ht="25.5" customHeight="1" spans="1:7">
      <c r="A3" s="188"/>
      <c r="B3" s="189"/>
      <c r="C3" s="189"/>
      <c r="D3" s="189"/>
      <c r="E3" s="189"/>
      <c r="F3" s="189"/>
      <c r="G3" s="189"/>
    </row>
    <row r="4" ht="25.5" customHeight="1" spans="1:7">
      <c r="A4" s="188"/>
      <c r="B4" s="189"/>
      <c r="C4" s="189"/>
      <c r="D4" s="189"/>
      <c r="E4" s="189"/>
      <c r="F4" s="189"/>
      <c r="G4" s="189"/>
    </row>
    <row r="5" ht="15.75" customHeight="1" spans="1:7">
      <c r="A5" s="188"/>
      <c r="B5" s="190" t="s">
        <v>0</v>
      </c>
      <c r="C5" s="190"/>
      <c r="D5" s="190"/>
      <c r="E5" s="190"/>
      <c r="F5" s="190"/>
      <c r="G5" s="190"/>
    </row>
    <row r="6" ht="15.75" customHeight="1" spans="1:7">
      <c r="A6" s="188"/>
      <c r="B6" s="190"/>
      <c r="C6" s="190"/>
      <c r="D6" s="190"/>
      <c r="E6" s="190"/>
      <c r="F6" s="190"/>
      <c r="G6" s="190"/>
    </row>
    <row r="7" ht="15.75" customHeight="1" spans="1:7">
      <c r="A7" s="188"/>
      <c r="B7" s="190"/>
      <c r="C7" s="190"/>
      <c r="D7" s="190"/>
      <c r="E7" s="190"/>
      <c r="F7" s="190"/>
      <c r="G7" s="190"/>
    </row>
    <row r="8" ht="20.25" customHeight="1" spans="1:7">
      <c r="A8" s="188"/>
      <c r="B8" s="190"/>
      <c r="C8" s="190"/>
      <c r="D8" s="190"/>
      <c r="E8" s="190"/>
      <c r="F8" s="190"/>
      <c r="G8" s="190"/>
    </row>
    <row r="9" ht="15.75" customHeight="1" spans="1:7">
      <c r="A9" s="188"/>
      <c r="B9" s="190"/>
      <c r="C9" s="190"/>
      <c r="D9" s="190"/>
      <c r="E9" s="190"/>
      <c r="F9" s="190"/>
      <c r="G9" s="190"/>
    </row>
    <row r="10" ht="26.25" customHeight="1" spans="1:7">
      <c r="A10" s="191" t="s">
        <v>1</v>
      </c>
      <c r="B10" s="191"/>
      <c r="C10" s="191" t="s">
        <v>2</v>
      </c>
      <c r="D10" s="191"/>
      <c r="E10" s="191"/>
      <c r="F10" s="191"/>
      <c r="G10" s="191"/>
    </row>
    <row r="11" customHeight="1" spans="1:7">
      <c r="A11" s="191"/>
      <c r="B11" s="191"/>
      <c r="C11" s="191"/>
      <c r="D11" s="191"/>
      <c r="E11" s="191"/>
      <c r="F11" s="191"/>
      <c r="G11" s="191"/>
    </row>
    <row r="12" ht="26.25" customHeight="1" spans="1:7">
      <c r="A12" s="191" t="s">
        <v>3</v>
      </c>
      <c r="B12" s="191"/>
      <c r="C12" s="191"/>
      <c r="D12" s="191"/>
      <c r="E12" s="191"/>
      <c r="F12" s="191"/>
      <c r="G12" s="191"/>
    </row>
    <row r="13" ht="39" customHeight="1" spans="1:7">
      <c r="A13" s="192"/>
      <c r="B13" s="192"/>
      <c r="C13" s="192"/>
      <c r="D13" s="192"/>
      <c r="E13" s="192"/>
      <c r="F13" s="192"/>
      <c r="G13" s="192"/>
    </row>
    <row r="14" ht="18.75" customHeight="1" spans="1:7">
      <c r="A14" s="192"/>
      <c r="B14" s="193" t="s">
        <v>4</v>
      </c>
      <c r="C14" s="193"/>
      <c r="D14" s="193"/>
      <c r="E14" s="193" t="s">
        <v>5</v>
      </c>
      <c r="F14" s="193"/>
      <c r="G14" s="193" t="s">
        <v>6</v>
      </c>
    </row>
    <row r="15" ht="18.75" customHeight="1" spans="1:7">
      <c r="A15" s="192"/>
      <c r="B15" s="193"/>
      <c r="C15" s="193"/>
      <c r="D15" s="193"/>
      <c r="E15" s="193"/>
      <c r="F15" s="193"/>
      <c r="G15" s="193"/>
    </row>
    <row r="16" ht="18.75" customHeight="1" spans="1:7">
      <c r="A16" s="192"/>
      <c r="B16" s="193"/>
      <c r="C16" s="193"/>
      <c r="D16" s="193"/>
      <c r="E16" s="193"/>
      <c r="F16" s="193"/>
      <c r="G16" s="193"/>
    </row>
    <row r="17" ht="18.75" customHeight="1" spans="1:7">
      <c r="A17" s="192"/>
      <c r="B17" s="193" t="s">
        <v>7</v>
      </c>
      <c r="C17" s="193"/>
      <c r="D17" s="193"/>
      <c r="E17" s="193"/>
      <c r="F17" s="193"/>
      <c r="G17" s="193" t="s">
        <v>8</v>
      </c>
    </row>
  </sheetData>
  <mergeCells count="10">
    <mergeCell ref="B2:G2"/>
    <mergeCell ref="A10:G10"/>
    <mergeCell ref="A12:G12"/>
    <mergeCell ref="G14:G15"/>
    <mergeCell ref="G17:G18"/>
    <mergeCell ref="B5:G9"/>
    <mergeCell ref="B2:G4"/>
    <mergeCell ref="B17:D18"/>
    <mergeCell ref="B14:D15"/>
    <mergeCell ref="E14:F15"/>
  </mergeCells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34"/>
  <sheetViews>
    <sheetView showZeros="0" topLeftCell="D10" workbookViewId="0">
      <selection activeCell="A1" sqref="A1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33"/>
      <c r="B1" s="133"/>
      <c r="C1" s="133"/>
      <c r="D1" s="133"/>
      <c r="E1" s="133"/>
      <c r="F1" s="133"/>
      <c r="G1" s="133"/>
      <c r="H1" s="133"/>
      <c r="I1" s="133"/>
      <c r="J1" s="137" t="s">
        <v>239</v>
      </c>
    </row>
    <row r="2" ht="34.5" customHeight="1" spans="1:10">
      <c r="A2" s="134" t="str">
        <f>"2025"&amp;"年项目支出绩效目标表"</f>
        <v>2025年项目支出绩效目标表</v>
      </c>
      <c r="B2" s="134"/>
      <c r="C2" s="134"/>
      <c r="D2" s="134"/>
      <c r="E2" s="134"/>
      <c r="F2" s="134"/>
      <c r="G2" s="134"/>
      <c r="H2" s="134"/>
      <c r="I2" s="134"/>
      <c r="J2" s="134"/>
    </row>
    <row r="3" ht="18.75" customHeight="1" spans="1:10">
      <c r="A3" s="133" t="str">
        <f>"单位名称："&amp;"盈江县妇女联合会"</f>
        <v>单位名称：盈江县妇女联合会</v>
      </c>
      <c r="B3" s="133"/>
      <c r="C3" s="133"/>
      <c r="D3" s="133"/>
      <c r="E3" s="133"/>
      <c r="F3" s="133"/>
      <c r="G3" s="133"/>
      <c r="H3" s="133"/>
      <c r="I3" s="133"/>
      <c r="J3" s="133"/>
    </row>
    <row r="4" ht="22.5" customHeight="1" spans="1:10">
      <c r="A4" s="135" t="s">
        <v>240</v>
      </c>
      <c r="B4" s="135" t="s">
        <v>241</v>
      </c>
      <c r="C4" s="135" t="s">
        <v>242</v>
      </c>
      <c r="D4" s="135" t="s">
        <v>243</v>
      </c>
      <c r="E4" s="135" t="s">
        <v>244</v>
      </c>
      <c r="F4" s="135" t="s">
        <v>245</v>
      </c>
      <c r="G4" s="135" t="s">
        <v>246</v>
      </c>
      <c r="H4" s="135" t="s">
        <v>247</v>
      </c>
      <c r="I4" s="135" t="s">
        <v>248</v>
      </c>
      <c r="J4" s="135" t="s">
        <v>249</v>
      </c>
    </row>
    <row r="5" ht="22.5" customHeight="1" spans="1:10">
      <c r="A5" s="135" t="s">
        <v>68</v>
      </c>
      <c r="B5" s="135" t="s">
        <v>69</v>
      </c>
      <c r="C5" s="135" t="s">
        <v>70</v>
      </c>
      <c r="D5" s="135" t="s">
        <v>71</v>
      </c>
      <c r="E5" s="135" t="s">
        <v>72</v>
      </c>
      <c r="F5" s="135" t="s">
        <v>73</v>
      </c>
      <c r="G5" s="135" t="s">
        <v>74</v>
      </c>
      <c r="H5" s="135" t="s">
        <v>75</v>
      </c>
      <c r="I5" s="135" t="s">
        <v>76</v>
      </c>
      <c r="J5" s="135" t="s">
        <v>77</v>
      </c>
    </row>
    <row r="6" ht="52.5" customHeight="1" spans="1:10">
      <c r="A6" s="135" t="s">
        <v>55</v>
      </c>
      <c r="B6" s="135"/>
      <c r="C6" s="135"/>
      <c r="D6" s="135"/>
      <c r="E6" s="135"/>
      <c r="F6" s="135"/>
      <c r="G6" s="135"/>
      <c r="H6" s="135"/>
      <c r="I6" s="135"/>
      <c r="J6" s="135"/>
    </row>
    <row r="7" ht="52.5" customHeight="1" outlineLevel="1" spans="1:10">
      <c r="A7" s="136" t="s">
        <v>231</v>
      </c>
      <c r="B7" s="136" t="s">
        <v>250</v>
      </c>
      <c r="C7" s="136" t="s">
        <v>251</v>
      </c>
      <c r="D7" s="136" t="s">
        <v>252</v>
      </c>
      <c r="E7" s="136" t="s">
        <v>253</v>
      </c>
      <c r="F7" s="136" t="s">
        <v>254</v>
      </c>
      <c r="G7" s="135" t="s">
        <v>165</v>
      </c>
      <c r="H7" s="135" t="s">
        <v>255</v>
      </c>
      <c r="I7" s="136" t="s">
        <v>256</v>
      </c>
      <c r="J7" s="136" t="s">
        <v>257</v>
      </c>
    </row>
    <row r="8" ht="52.5" customHeight="1" outlineLevel="1" spans="1:10">
      <c r="A8" s="136" t="s">
        <v>231</v>
      </c>
      <c r="B8" s="136" t="s">
        <v>250</v>
      </c>
      <c r="C8" s="136" t="s">
        <v>251</v>
      </c>
      <c r="D8" s="136" t="s">
        <v>252</v>
      </c>
      <c r="E8" s="136" t="s">
        <v>258</v>
      </c>
      <c r="F8" s="136" t="s">
        <v>254</v>
      </c>
      <c r="G8" s="135" t="s">
        <v>259</v>
      </c>
      <c r="H8" s="135" t="s">
        <v>255</v>
      </c>
      <c r="I8" s="136" t="s">
        <v>256</v>
      </c>
      <c r="J8" s="136" t="s">
        <v>260</v>
      </c>
    </row>
    <row r="9" ht="52.5" customHeight="1" outlineLevel="1" spans="1:10">
      <c r="A9" s="136" t="s">
        <v>231</v>
      </c>
      <c r="B9" s="136" t="s">
        <v>250</v>
      </c>
      <c r="C9" s="136" t="s">
        <v>251</v>
      </c>
      <c r="D9" s="136" t="s">
        <v>252</v>
      </c>
      <c r="E9" s="136" t="s">
        <v>261</v>
      </c>
      <c r="F9" s="136" t="s">
        <v>254</v>
      </c>
      <c r="G9" s="135" t="s">
        <v>262</v>
      </c>
      <c r="H9" s="135" t="s">
        <v>263</v>
      </c>
      <c r="I9" s="136" t="s">
        <v>256</v>
      </c>
      <c r="J9" s="136" t="s">
        <v>264</v>
      </c>
    </row>
    <row r="10" ht="52.5" customHeight="1" outlineLevel="1" spans="1:10">
      <c r="A10" s="136" t="s">
        <v>231</v>
      </c>
      <c r="B10" s="136" t="s">
        <v>250</v>
      </c>
      <c r="C10" s="136" t="s">
        <v>251</v>
      </c>
      <c r="D10" s="136" t="s">
        <v>252</v>
      </c>
      <c r="E10" s="136" t="s">
        <v>265</v>
      </c>
      <c r="F10" s="136" t="s">
        <v>254</v>
      </c>
      <c r="G10" s="135" t="s">
        <v>266</v>
      </c>
      <c r="H10" s="135" t="s">
        <v>255</v>
      </c>
      <c r="I10" s="136" t="s">
        <v>256</v>
      </c>
      <c r="J10" s="136" t="s">
        <v>267</v>
      </c>
    </row>
    <row r="11" ht="52.5" customHeight="1" outlineLevel="1" spans="1:10">
      <c r="A11" s="136" t="s">
        <v>231</v>
      </c>
      <c r="B11" s="136" t="s">
        <v>250</v>
      </c>
      <c r="C11" s="136" t="s">
        <v>251</v>
      </c>
      <c r="D11" s="136" t="s">
        <v>268</v>
      </c>
      <c r="E11" s="136" t="s">
        <v>269</v>
      </c>
      <c r="F11" s="136" t="s">
        <v>254</v>
      </c>
      <c r="G11" s="135" t="s">
        <v>270</v>
      </c>
      <c r="H11" s="135" t="s">
        <v>271</v>
      </c>
      <c r="I11" s="136" t="s">
        <v>256</v>
      </c>
      <c r="J11" s="136" t="s">
        <v>272</v>
      </c>
    </row>
    <row r="12" ht="52.5" customHeight="1" outlineLevel="1" spans="1:10">
      <c r="A12" s="136" t="s">
        <v>231</v>
      </c>
      <c r="B12" s="136" t="s">
        <v>250</v>
      </c>
      <c r="C12" s="136" t="s">
        <v>251</v>
      </c>
      <c r="D12" s="136" t="s">
        <v>268</v>
      </c>
      <c r="E12" s="136" t="s">
        <v>273</v>
      </c>
      <c r="F12" s="136" t="s">
        <v>254</v>
      </c>
      <c r="G12" s="135" t="s">
        <v>270</v>
      </c>
      <c r="H12" s="135" t="s">
        <v>271</v>
      </c>
      <c r="I12" s="136" t="s">
        <v>256</v>
      </c>
      <c r="J12" s="136" t="s">
        <v>274</v>
      </c>
    </row>
    <row r="13" ht="52.5" customHeight="1" outlineLevel="1" spans="1:10">
      <c r="A13" s="136" t="s">
        <v>231</v>
      </c>
      <c r="B13" s="136" t="s">
        <v>250</v>
      </c>
      <c r="C13" s="136" t="s">
        <v>275</v>
      </c>
      <c r="D13" s="136" t="s">
        <v>276</v>
      </c>
      <c r="E13" s="136" t="s">
        <v>277</v>
      </c>
      <c r="F13" s="136" t="s">
        <v>278</v>
      </c>
      <c r="G13" s="135" t="s">
        <v>279</v>
      </c>
      <c r="H13" s="135" t="s">
        <v>280</v>
      </c>
      <c r="I13" s="136" t="s">
        <v>281</v>
      </c>
      <c r="J13" s="136" t="s">
        <v>282</v>
      </c>
    </row>
    <row r="14" ht="52.5" customHeight="1" outlineLevel="1" spans="1:10">
      <c r="A14" s="136" t="s">
        <v>231</v>
      </c>
      <c r="B14" s="136" t="s">
        <v>250</v>
      </c>
      <c r="C14" s="136" t="s">
        <v>275</v>
      </c>
      <c r="D14" s="136" t="s">
        <v>276</v>
      </c>
      <c r="E14" s="136" t="s">
        <v>283</v>
      </c>
      <c r="F14" s="136" t="s">
        <v>254</v>
      </c>
      <c r="G14" s="135" t="s">
        <v>270</v>
      </c>
      <c r="H14" s="135" t="s">
        <v>271</v>
      </c>
      <c r="I14" s="136" t="s">
        <v>256</v>
      </c>
      <c r="J14" s="136" t="s">
        <v>284</v>
      </c>
    </row>
    <row r="15" ht="52.5" customHeight="1" outlineLevel="1" spans="1:10">
      <c r="A15" s="136" t="s">
        <v>231</v>
      </c>
      <c r="B15" s="136" t="s">
        <v>250</v>
      </c>
      <c r="C15" s="136" t="s">
        <v>275</v>
      </c>
      <c r="D15" s="136" t="s">
        <v>276</v>
      </c>
      <c r="E15" s="136" t="s">
        <v>285</v>
      </c>
      <c r="F15" s="136" t="s">
        <v>278</v>
      </c>
      <c r="G15" s="135" t="s">
        <v>286</v>
      </c>
      <c r="H15" s="135" t="s">
        <v>280</v>
      </c>
      <c r="I15" s="136" t="s">
        <v>281</v>
      </c>
      <c r="J15" s="136" t="s">
        <v>287</v>
      </c>
    </row>
    <row r="16" ht="52.5" customHeight="1" outlineLevel="1" spans="1:10">
      <c r="A16" s="136" t="s">
        <v>231</v>
      </c>
      <c r="B16" s="136" t="s">
        <v>250</v>
      </c>
      <c r="C16" s="136" t="s">
        <v>288</v>
      </c>
      <c r="D16" s="136" t="s">
        <v>289</v>
      </c>
      <c r="E16" s="136" t="s">
        <v>290</v>
      </c>
      <c r="F16" s="136" t="s">
        <v>254</v>
      </c>
      <c r="G16" s="135" t="s">
        <v>291</v>
      </c>
      <c r="H16" s="135" t="s">
        <v>271</v>
      </c>
      <c r="I16" s="136" t="s">
        <v>281</v>
      </c>
      <c r="J16" s="136" t="s">
        <v>292</v>
      </c>
    </row>
    <row r="17" ht="52.5" customHeight="1" outlineLevel="1" spans="1:10">
      <c r="A17" s="136" t="s">
        <v>223</v>
      </c>
      <c r="B17" s="136" t="s">
        <v>293</v>
      </c>
      <c r="C17" s="136" t="s">
        <v>251</v>
      </c>
      <c r="D17" s="136" t="s">
        <v>252</v>
      </c>
      <c r="E17" s="136" t="s">
        <v>294</v>
      </c>
      <c r="F17" s="136" t="s">
        <v>278</v>
      </c>
      <c r="G17" s="135" t="s">
        <v>295</v>
      </c>
      <c r="H17" s="135" t="s">
        <v>296</v>
      </c>
      <c r="I17" s="136" t="s">
        <v>281</v>
      </c>
      <c r="J17" s="136" t="s">
        <v>297</v>
      </c>
    </row>
    <row r="18" ht="52.5" customHeight="1" outlineLevel="1" spans="1:10">
      <c r="A18" s="136" t="s">
        <v>223</v>
      </c>
      <c r="B18" s="136" t="s">
        <v>293</v>
      </c>
      <c r="C18" s="136" t="s">
        <v>275</v>
      </c>
      <c r="D18" s="136" t="s">
        <v>276</v>
      </c>
      <c r="E18" s="136" t="s">
        <v>298</v>
      </c>
      <c r="F18" s="136" t="s">
        <v>278</v>
      </c>
      <c r="G18" s="135" t="s">
        <v>76</v>
      </c>
      <c r="H18" s="135" t="s">
        <v>299</v>
      </c>
      <c r="I18" s="136" t="s">
        <v>256</v>
      </c>
      <c r="J18" s="136" t="s">
        <v>297</v>
      </c>
    </row>
    <row r="19" ht="52.5" customHeight="1" outlineLevel="1" spans="1:10">
      <c r="A19" s="136" t="s">
        <v>223</v>
      </c>
      <c r="B19" s="136" t="s">
        <v>293</v>
      </c>
      <c r="C19" s="136" t="s">
        <v>288</v>
      </c>
      <c r="D19" s="136" t="s">
        <v>289</v>
      </c>
      <c r="E19" s="136" t="s">
        <v>300</v>
      </c>
      <c r="F19" s="136" t="s">
        <v>278</v>
      </c>
      <c r="G19" s="135" t="s">
        <v>266</v>
      </c>
      <c r="H19" s="135" t="s">
        <v>271</v>
      </c>
      <c r="I19" s="136" t="s">
        <v>281</v>
      </c>
      <c r="J19" s="136" t="s">
        <v>297</v>
      </c>
    </row>
    <row r="20" ht="52.5" customHeight="1" outlineLevel="1" spans="1:10">
      <c r="A20" s="136" t="s">
        <v>226</v>
      </c>
      <c r="B20" s="136" t="s">
        <v>301</v>
      </c>
      <c r="C20" s="136" t="s">
        <v>251</v>
      </c>
      <c r="D20" s="136" t="s">
        <v>252</v>
      </c>
      <c r="E20" s="136" t="s">
        <v>302</v>
      </c>
      <c r="F20" s="136" t="s">
        <v>254</v>
      </c>
      <c r="G20" s="135" t="s">
        <v>165</v>
      </c>
      <c r="H20" s="135" t="s">
        <v>299</v>
      </c>
      <c r="I20" s="136" t="s">
        <v>256</v>
      </c>
      <c r="J20" s="136" t="s">
        <v>303</v>
      </c>
    </row>
    <row r="21" ht="52.5" customHeight="1" outlineLevel="1" spans="1:10">
      <c r="A21" s="136" t="s">
        <v>226</v>
      </c>
      <c r="B21" s="136" t="s">
        <v>301</v>
      </c>
      <c r="C21" s="136" t="s">
        <v>251</v>
      </c>
      <c r="D21" s="136" t="s">
        <v>268</v>
      </c>
      <c r="E21" s="136" t="s">
        <v>304</v>
      </c>
      <c r="F21" s="136" t="s">
        <v>254</v>
      </c>
      <c r="G21" s="135" t="s">
        <v>266</v>
      </c>
      <c r="H21" s="135" t="s">
        <v>271</v>
      </c>
      <c r="I21" s="136" t="s">
        <v>256</v>
      </c>
      <c r="J21" s="136" t="s">
        <v>305</v>
      </c>
    </row>
    <row r="22" ht="52.5" customHeight="1" outlineLevel="1" spans="1:10">
      <c r="A22" s="136" t="s">
        <v>226</v>
      </c>
      <c r="B22" s="136" t="s">
        <v>301</v>
      </c>
      <c r="C22" s="136" t="s">
        <v>251</v>
      </c>
      <c r="D22" s="136" t="s">
        <v>268</v>
      </c>
      <c r="E22" s="136" t="s">
        <v>306</v>
      </c>
      <c r="F22" s="136" t="s">
        <v>254</v>
      </c>
      <c r="G22" s="135" t="s">
        <v>266</v>
      </c>
      <c r="H22" s="135" t="s">
        <v>271</v>
      </c>
      <c r="I22" s="136" t="s">
        <v>256</v>
      </c>
      <c r="J22" s="136" t="s">
        <v>307</v>
      </c>
    </row>
    <row r="23" ht="52.5" customHeight="1" outlineLevel="1" spans="1:10">
      <c r="A23" s="136" t="s">
        <v>226</v>
      </c>
      <c r="B23" s="136" t="s">
        <v>301</v>
      </c>
      <c r="C23" s="136" t="s">
        <v>251</v>
      </c>
      <c r="D23" s="136" t="s">
        <v>268</v>
      </c>
      <c r="E23" s="136" t="s">
        <v>308</v>
      </c>
      <c r="F23" s="136" t="s">
        <v>254</v>
      </c>
      <c r="G23" s="135" t="s">
        <v>266</v>
      </c>
      <c r="H23" s="135" t="s">
        <v>271</v>
      </c>
      <c r="I23" s="136" t="s">
        <v>256</v>
      </c>
      <c r="J23" s="136" t="s">
        <v>309</v>
      </c>
    </row>
    <row r="24" ht="52.5" customHeight="1" outlineLevel="1" spans="1:10">
      <c r="A24" s="136" t="s">
        <v>226</v>
      </c>
      <c r="B24" s="136" t="s">
        <v>301</v>
      </c>
      <c r="C24" s="136" t="s">
        <v>251</v>
      </c>
      <c r="D24" s="136" t="s">
        <v>268</v>
      </c>
      <c r="E24" s="136" t="s">
        <v>310</v>
      </c>
      <c r="F24" s="136" t="s">
        <v>254</v>
      </c>
      <c r="G24" s="135" t="s">
        <v>291</v>
      </c>
      <c r="H24" s="135" t="s">
        <v>271</v>
      </c>
      <c r="I24" s="136" t="s">
        <v>256</v>
      </c>
      <c r="J24" s="136" t="s">
        <v>311</v>
      </c>
    </row>
    <row r="25" ht="52.5" customHeight="1" outlineLevel="1" spans="1:10">
      <c r="A25" s="136" t="s">
        <v>226</v>
      </c>
      <c r="B25" s="136" t="s">
        <v>301</v>
      </c>
      <c r="C25" s="136" t="s">
        <v>251</v>
      </c>
      <c r="D25" s="136" t="s">
        <v>312</v>
      </c>
      <c r="E25" s="136" t="s">
        <v>313</v>
      </c>
      <c r="F25" s="136" t="s">
        <v>254</v>
      </c>
      <c r="G25" s="135" t="s">
        <v>266</v>
      </c>
      <c r="H25" s="135" t="s">
        <v>271</v>
      </c>
      <c r="I25" s="136" t="s">
        <v>256</v>
      </c>
      <c r="J25" s="136" t="s">
        <v>314</v>
      </c>
    </row>
    <row r="26" ht="52.5" customHeight="1" outlineLevel="1" spans="1:10">
      <c r="A26" s="136" t="s">
        <v>226</v>
      </c>
      <c r="B26" s="136" t="s">
        <v>301</v>
      </c>
      <c r="C26" s="136" t="s">
        <v>275</v>
      </c>
      <c r="D26" s="136" t="s">
        <v>276</v>
      </c>
      <c r="E26" s="136" t="s">
        <v>315</v>
      </c>
      <c r="F26" s="136" t="s">
        <v>278</v>
      </c>
      <c r="G26" s="135" t="s">
        <v>165</v>
      </c>
      <c r="H26" s="135" t="s">
        <v>299</v>
      </c>
      <c r="I26" s="136" t="s">
        <v>281</v>
      </c>
      <c r="J26" s="136" t="s">
        <v>315</v>
      </c>
    </row>
    <row r="27" ht="52.5" customHeight="1" outlineLevel="1" spans="1:10">
      <c r="A27" s="136" t="s">
        <v>226</v>
      </c>
      <c r="B27" s="136" t="s">
        <v>301</v>
      </c>
      <c r="C27" s="136" t="s">
        <v>288</v>
      </c>
      <c r="D27" s="136" t="s">
        <v>289</v>
      </c>
      <c r="E27" s="136" t="s">
        <v>290</v>
      </c>
      <c r="F27" s="136" t="s">
        <v>278</v>
      </c>
      <c r="G27" s="135" t="s">
        <v>316</v>
      </c>
      <c r="H27" s="135" t="s">
        <v>271</v>
      </c>
      <c r="I27" s="136" t="s">
        <v>281</v>
      </c>
      <c r="J27" s="136" t="s">
        <v>290</v>
      </c>
    </row>
    <row r="28" ht="52.5" customHeight="1" outlineLevel="1" spans="1:10">
      <c r="A28" s="136" t="s">
        <v>237</v>
      </c>
      <c r="B28" s="136" t="s">
        <v>317</v>
      </c>
      <c r="C28" s="136" t="s">
        <v>251</v>
      </c>
      <c r="D28" s="136" t="s">
        <v>252</v>
      </c>
      <c r="E28" s="136" t="s">
        <v>318</v>
      </c>
      <c r="F28" s="136" t="s">
        <v>254</v>
      </c>
      <c r="G28" s="135" t="s">
        <v>69</v>
      </c>
      <c r="H28" s="135" t="s">
        <v>319</v>
      </c>
      <c r="I28" s="136" t="s">
        <v>256</v>
      </c>
      <c r="J28" s="136" t="s">
        <v>320</v>
      </c>
    </row>
    <row r="29" ht="52.5" customHeight="1" outlineLevel="1" spans="1:10">
      <c r="A29" s="136" t="s">
        <v>237</v>
      </c>
      <c r="B29" s="136" t="s">
        <v>317</v>
      </c>
      <c r="C29" s="136" t="s">
        <v>251</v>
      </c>
      <c r="D29" s="136" t="s">
        <v>252</v>
      </c>
      <c r="E29" s="136" t="s">
        <v>258</v>
      </c>
      <c r="F29" s="136" t="s">
        <v>254</v>
      </c>
      <c r="G29" s="135" t="s">
        <v>69</v>
      </c>
      <c r="H29" s="135" t="s">
        <v>321</v>
      </c>
      <c r="I29" s="136" t="s">
        <v>256</v>
      </c>
      <c r="J29" s="136" t="s">
        <v>322</v>
      </c>
    </row>
    <row r="30" ht="52.5" customHeight="1" outlineLevel="1" spans="1:10">
      <c r="A30" s="136" t="s">
        <v>237</v>
      </c>
      <c r="B30" s="136" t="s">
        <v>317</v>
      </c>
      <c r="C30" s="136" t="s">
        <v>251</v>
      </c>
      <c r="D30" s="136" t="s">
        <v>252</v>
      </c>
      <c r="E30" s="136" t="s">
        <v>323</v>
      </c>
      <c r="F30" s="136" t="s">
        <v>254</v>
      </c>
      <c r="G30" s="135" t="s">
        <v>324</v>
      </c>
      <c r="H30" s="135" t="s">
        <v>299</v>
      </c>
      <c r="I30" s="136" t="s">
        <v>256</v>
      </c>
      <c r="J30" s="136" t="s">
        <v>325</v>
      </c>
    </row>
    <row r="31" ht="52.5" customHeight="1" outlineLevel="1" spans="1:10">
      <c r="A31" s="136" t="s">
        <v>237</v>
      </c>
      <c r="B31" s="136" t="s">
        <v>317</v>
      </c>
      <c r="C31" s="136" t="s">
        <v>251</v>
      </c>
      <c r="D31" s="136" t="s">
        <v>252</v>
      </c>
      <c r="E31" s="136" t="s">
        <v>326</v>
      </c>
      <c r="F31" s="136" t="s">
        <v>254</v>
      </c>
      <c r="G31" s="135" t="s">
        <v>68</v>
      </c>
      <c r="H31" s="135" t="s">
        <v>255</v>
      </c>
      <c r="I31" s="136" t="s">
        <v>256</v>
      </c>
      <c r="J31" s="136" t="s">
        <v>327</v>
      </c>
    </row>
    <row r="32" ht="52.5" customHeight="1" outlineLevel="1" spans="1:10">
      <c r="A32" s="136" t="s">
        <v>237</v>
      </c>
      <c r="B32" s="136" t="s">
        <v>317</v>
      </c>
      <c r="C32" s="136" t="s">
        <v>251</v>
      </c>
      <c r="D32" s="136" t="s">
        <v>252</v>
      </c>
      <c r="E32" s="136" t="s">
        <v>328</v>
      </c>
      <c r="F32" s="136" t="s">
        <v>254</v>
      </c>
      <c r="G32" s="135" t="s">
        <v>69</v>
      </c>
      <c r="H32" s="135" t="s">
        <v>255</v>
      </c>
      <c r="I32" s="136" t="s">
        <v>256</v>
      </c>
      <c r="J32" s="136" t="s">
        <v>329</v>
      </c>
    </row>
    <row r="33" ht="52.5" customHeight="1" outlineLevel="1" spans="1:10">
      <c r="A33" s="136" t="s">
        <v>237</v>
      </c>
      <c r="B33" s="136" t="s">
        <v>317</v>
      </c>
      <c r="C33" s="136" t="s">
        <v>275</v>
      </c>
      <c r="D33" s="136" t="s">
        <v>276</v>
      </c>
      <c r="E33" s="136" t="s">
        <v>315</v>
      </c>
      <c r="F33" s="136" t="s">
        <v>254</v>
      </c>
      <c r="G33" s="135" t="s">
        <v>330</v>
      </c>
      <c r="H33" s="135" t="s">
        <v>299</v>
      </c>
      <c r="I33" s="136" t="s">
        <v>281</v>
      </c>
      <c r="J33" s="136" t="s">
        <v>315</v>
      </c>
    </row>
    <row r="34" ht="52.5" customHeight="1" outlineLevel="1" spans="1:10">
      <c r="A34" s="136" t="s">
        <v>237</v>
      </c>
      <c r="B34" s="136" t="s">
        <v>317</v>
      </c>
      <c r="C34" s="136" t="s">
        <v>288</v>
      </c>
      <c r="D34" s="136" t="s">
        <v>289</v>
      </c>
      <c r="E34" s="136" t="s">
        <v>331</v>
      </c>
      <c r="F34" s="136" t="s">
        <v>254</v>
      </c>
      <c r="G34" s="135" t="s">
        <v>291</v>
      </c>
      <c r="H34" s="135" t="s">
        <v>271</v>
      </c>
      <c r="I34" s="136" t="s">
        <v>281</v>
      </c>
      <c r="J34" s="136" t="s">
        <v>331</v>
      </c>
    </row>
  </sheetData>
  <mergeCells count="10">
    <mergeCell ref="A2:J2"/>
    <mergeCell ref="A3:E3"/>
    <mergeCell ref="A7:A16"/>
    <mergeCell ref="A17:A19"/>
    <mergeCell ref="A20:A27"/>
    <mergeCell ref="A28:A34"/>
    <mergeCell ref="B7:B16"/>
    <mergeCell ref="B17:B19"/>
    <mergeCell ref="B20:B27"/>
    <mergeCell ref="B28:B34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A10" sqref="A10:F10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23">
        <v>1</v>
      </c>
      <c r="B1" s="124">
        <v>0</v>
      </c>
      <c r="C1" s="123">
        <v>1</v>
      </c>
      <c r="D1" s="101"/>
      <c r="E1" s="101"/>
      <c r="F1" s="122" t="s">
        <v>332</v>
      </c>
    </row>
    <row r="2" ht="26.25" customHeight="1" spans="1:6">
      <c r="A2" s="125" t="str">
        <f>"2025"&amp;"年部门政府性基金预算支出预算表"</f>
        <v>2025年部门政府性基金预算支出预算表</v>
      </c>
      <c r="B2" s="125" t="s">
        <v>333</v>
      </c>
      <c r="C2" s="126"/>
      <c r="D2" s="127"/>
      <c r="E2" s="127"/>
      <c r="F2" s="127"/>
    </row>
    <row r="3" ht="13.5" customHeight="1" spans="1:6">
      <c r="A3" s="128" t="str">
        <f>"单位名称："&amp;"盈江县妇女联合会"</f>
        <v>单位名称：盈江县妇女联合会</v>
      </c>
      <c r="B3" s="128" t="s">
        <v>334</v>
      </c>
      <c r="C3" s="129"/>
      <c r="D3" s="101"/>
      <c r="E3" s="101"/>
      <c r="F3" s="122" t="s">
        <v>10</v>
      </c>
    </row>
    <row r="4" ht="19.5" customHeight="1" spans="1:6">
      <c r="A4" s="62" t="s">
        <v>146</v>
      </c>
      <c r="B4" s="130" t="s">
        <v>57</v>
      </c>
      <c r="C4" s="62" t="s">
        <v>58</v>
      </c>
      <c r="D4" s="35" t="s">
        <v>335</v>
      </c>
      <c r="E4" s="35"/>
      <c r="F4" s="35"/>
    </row>
    <row r="5" ht="18.55" customHeight="1" spans="1:6">
      <c r="A5" s="62"/>
      <c r="B5" s="130"/>
      <c r="C5" s="62"/>
      <c r="D5" s="35" t="s">
        <v>39</v>
      </c>
      <c r="E5" s="35" t="s">
        <v>61</v>
      </c>
      <c r="F5" s="35" t="s">
        <v>62</v>
      </c>
    </row>
    <row r="6" ht="20.25" customHeight="1" spans="1:6">
      <c r="A6" s="62">
        <v>1</v>
      </c>
      <c r="B6" s="131" t="s">
        <v>69</v>
      </c>
      <c r="C6" s="131" t="s">
        <v>70</v>
      </c>
      <c r="D6" s="131" t="s">
        <v>71</v>
      </c>
      <c r="E6" s="131" t="s">
        <v>72</v>
      </c>
      <c r="F6" s="131" t="s">
        <v>73</v>
      </c>
    </row>
    <row r="7" ht="30" customHeight="1" spans="1:6">
      <c r="A7" s="33"/>
      <c r="B7" s="130"/>
      <c r="C7" s="33"/>
      <c r="D7" s="83"/>
      <c r="E7" s="132"/>
      <c r="F7" s="132"/>
    </row>
    <row r="8" ht="30" customHeight="1" spans="1:6">
      <c r="A8" s="22"/>
      <c r="B8" s="22"/>
      <c r="C8" s="22"/>
      <c r="D8" s="83"/>
      <c r="E8" s="132"/>
      <c r="F8" s="132"/>
    </row>
    <row r="9" ht="30" customHeight="1" spans="1:6">
      <c r="A9" s="20" t="s">
        <v>336</v>
      </c>
      <c r="B9" s="20" t="s">
        <v>336</v>
      </c>
      <c r="C9" s="20" t="s">
        <v>336</v>
      </c>
      <c r="D9" s="83"/>
      <c r="E9" s="132"/>
      <c r="F9" s="132"/>
    </row>
    <row r="10" ht="26" customHeight="1" spans="1:6">
      <c r="A10" s="88" t="s">
        <v>337</v>
      </c>
      <c r="B10" s="89"/>
      <c r="C10" s="89"/>
      <c r="D10" s="89"/>
      <c r="E10" s="89"/>
      <c r="F10" s="93"/>
    </row>
  </sheetData>
  <mergeCells count="8">
    <mergeCell ref="A2:F2"/>
    <mergeCell ref="A3:C3"/>
    <mergeCell ref="D4:F4"/>
    <mergeCell ref="A9:C9"/>
    <mergeCell ref="A10:F10"/>
    <mergeCell ref="A4:A5"/>
    <mergeCell ref="B4:B5"/>
    <mergeCell ref="C4:C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0"/>
  <sheetViews>
    <sheetView showZeros="0" topLeftCell="E1" workbookViewId="0">
      <selection activeCell="A1" sqref="A1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13"/>
      <c r="P1" s="113"/>
      <c r="Q1" s="46" t="s">
        <v>338</v>
      </c>
    </row>
    <row r="2" ht="27.75" customHeight="1" spans="1:17">
      <c r="A2" s="47" t="str">
        <f>"2025"&amp;"年部门政府采购预算表"</f>
        <v>2025年部门政府采购预算表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14"/>
      <c r="L2" s="29"/>
      <c r="M2" s="29"/>
      <c r="N2" s="29"/>
      <c r="O2" s="114"/>
      <c r="P2" s="114"/>
      <c r="Q2" s="29"/>
    </row>
    <row r="3" ht="18.75" customHeight="1" spans="1:17">
      <c r="A3" s="48" t="str">
        <f>"单位名称："&amp;"盈江县妇女联合会"</f>
        <v>单位名称：盈江县妇女联合会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15"/>
      <c r="P3" s="115"/>
      <c r="Q3" s="122" t="s">
        <v>36</v>
      </c>
    </row>
    <row r="4" ht="15.75" customHeight="1" spans="1:17">
      <c r="A4" s="11" t="s">
        <v>339</v>
      </c>
      <c r="B4" s="102" t="s">
        <v>340</v>
      </c>
      <c r="C4" s="102" t="s">
        <v>341</v>
      </c>
      <c r="D4" s="102" t="s">
        <v>342</v>
      </c>
      <c r="E4" s="102" t="s">
        <v>343</v>
      </c>
      <c r="F4" s="102" t="s">
        <v>344</v>
      </c>
      <c r="G4" s="51" t="s">
        <v>153</v>
      </c>
      <c r="H4" s="51"/>
      <c r="I4" s="51"/>
      <c r="J4" s="51"/>
      <c r="K4" s="116"/>
      <c r="L4" s="51"/>
      <c r="M4" s="51"/>
      <c r="N4" s="51"/>
      <c r="O4" s="76"/>
      <c r="P4" s="116"/>
      <c r="Q4" s="52"/>
    </row>
    <row r="5" ht="17.25" customHeight="1" spans="1:17">
      <c r="A5" s="16"/>
      <c r="B5" s="103"/>
      <c r="C5" s="103"/>
      <c r="D5" s="103"/>
      <c r="E5" s="103"/>
      <c r="F5" s="103"/>
      <c r="G5" s="103" t="s">
        <v>39</v>
      </c>
      <c r="H5" s="103" t="s">
        <v>43</v>
      </c>
      <c r="I5" s="103" t="s">
        <v>345</v>
      </c>
      <c r="J5" s="103" t="s">
        <v>346</v>
      </c>
      <c r="K5" s="117" t="s">
        <v>347</v>
      </c>
      <c r="L5" s="118" t="s">
        <v>348</v>
      </c>
      <c r="M5" s="118"/>
      <c r="N5" s="118"/>
      <c r="O5" s="119"/>
      <c r="P5" s="120"/>
      <c r="Q5" s="104"/>
    </row>
    <row r="6" ht="54" customHeight="1" spans="1:17">
      <c r="A6" s="18"/>
      <c r="B6" s="104"/>
      <c r="C6" s="104"/>
      <c r="D6" s="104"/>
      <c r="E6" s="104"/>
      <c r="F6" s="104"/>
      <c r="G6" s="104"/>
      <c r="H6" s="104" t="s">
        <v>42</v>
      </c>
      <c r="I6" s="104"/>
      <c r="J6" s="104"/>
      <c r="K6" s="121"/>
      <c r="L6" s="104" t="s">
        <v>42</v>
      </c>
      <c r="M6" s="104" t="s">
        <v>49</v>
      </c>
      <c r="N6" s="104" t="s">
        <v>349</v>
      </c>
      <c r="O6" s="33" t="s">
        <v>51</v>
      </c>
      <c r="P6" s="121" t="s">
        <v>52</v>
      </c>
      <c r="Q6" s="104" t="s">
        <v>53</v>
      </c>
    </row>
    <row r="7" ht="15" customHeight="1" spans="1:17">
      <c r="A7" s="77">
        <v>1</v>
      </c>
      <c r="B7" s="105">
        <v>2</v>
      </c>
      <c r="C7" s="105">
        <v>3</v>
      </c>
      <c r="D7" s="105">
        <v>4</v>
      </c>
      <c r="E7" s="105">
        <v>5</v>
      </c>
      <c r="F7" s="105">
        <v>6</v>
      </c>
      <c r="G7" s="106">
        <v>7</v>
      </c>
      <c r="H7" s="106">
        <v>8</v>
      </c>
      <c r="I7" s="106">
        <v>9</v>
      </c>
      <c r="J7" s="106">
        <v>10</v>
      </c>
      <c r="K7" s="106">
        <v>11</v>
      </c>
      <c r="L7" s="106">
        <v>12</v>
      </c>
      <c r="M7" s="106">
        <v>13</v>
      </c>
      <c r="N7" s="106">
        <v>14</v>
      </c>
      <c r="O7" s="106">
        <v>15</v>
      </c>
      <c r="P7" s="106">
        <v>16</v>
      </c>
      <c r="Q7" s="106">
        <v>17</v>
      </c>
    </row>
    <row r="8" ht="52.5" customHeight="1" spans="1:17">
      <c r="A8" s="107" t="s">
        <v>55</v>
      </c>
      <c r="B8" s="108"/>
      <c r="C8" s="108"/>
      <c r="D8" s="109"/>
      <c r="E8" s="110"/>
      <c r="F8" s="23"/>
      <c r="G8" s="23">
        <v>2000</v>
      </c>
      <c r="H8" s="23">
        <v>2000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107" t="str">
        <f>"     "&amp;"一般公用经费"</f>
        <v>     一般公用经费</v>
      </c>
      <c r="B9" s="108" t="s">
        <v>350</v>
      </c>
      <c r="C9" s="108" t="s">
        <v>351</v>
      </c>
      <c r="D9" s="109" t="s">
        <v>352</v>
      </c>
      <c r="E9" s="110">
        <v>10</v>
      </c>
      <c r="F9" s="23"/>
      <c r="G9" s="23">
        <v>2000</v>
      </c>
      <c r="H9" s="23">
        <v>2000</v>
      </c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111" t="s">
        <v>336</v>
      </c>
      <c r="B10" s="112"/>
      <c r="C10" s="112"/>
      <c r="D10" s="112"/>
      <c r="E10" s="110"/>
      <c r="F10" s="23"/>
      <c r="G10" s="23">
        <v>2000</v>
      </c>
      <c r="H10" s="23">
        <v>2000</v>
      </c>
      <c r="I10" s="23"/>
      <c r="J10" s="23"/>
      <c r="K10" s="23"/>
      <c r="L10" s="23"/>
      <c r="M10" s="23"/>
      <c r="N10" s="23"/>
      <c r="O10" s="23"/>
      <c r="P10" s="23"/>
      <c r="Q10" s="23"/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A11" sqref="A11:N11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94"/>
      <c r="I1" s="1"/>
      <c r="J1" s="1"/>
      <c r="K1" s="94"/>
      <c r="L1" s="1"/>
      <c r="M1" s="100"/>
      <c r="N1" s="100" t="s">
        <v>353</v>
      </c>
    </row>
    <row r="2" ht="36" customHeight="1" spans="1:14">
      <c r="A2" s="29" t="str">
        <f>"2025"&amp;"年部门政府购买服务预算表"</f>
        <v>2025年部门政府购买服务预算表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"单位名称："&amp;"盈江县妇女联合会"</f>
        <v>单位名称：盈江县妇女联合会</v>
      </c>
      <c r="B3" s="32"/>
      <c r="C3" s="32"/>
      <c r="D3" s="32"/>
      <c r="E3" s="32"/>
      <c r="F3" s="32"/>
      <c r="G3" s="32"/>
      <c r="H3" s="94"/>
      <c r="I3" s="1"/>
      <c r="J3" s="1"/>
      <c r="K3" s="94"/>
      <c r="L3" s="1"/>
      <c r="M3" s="101"/>
      <c r="N3" s="46" t="s">
        <v>36</v>
      </c>
    </row>
    <row r="4" ht="15.75" customHeight="1" spans="1:14">
      <c r="A4" s="11" t="s">
        <v>339</v>
      </c>
      <c r="B4" s="11" t="s">
        <v>354</v>
      </c>
      <c r="C4" s="11" t="s">
        <v>355</v>
      </c>
      <c r="D4" s="12" t="s">
        <v>153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78" t="s">
        <v>39</v>
      </c>
      <c r="E5" s="11" t="s">
        <v>43</v>
      </c>
      <c r="F5" s="11" t="s">
        <v>345</v>
      </c>
      <c r="G5" s="11" t="s">
        <v>346</v>
      </c>
      <c r="H5" s="11" t="s">
        <v>347</v>
      </c>
      <c r="I5" s="12" t="s">
        <v>348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7"/>
      <c r="E6" s="16" t="s">
        <v>42</v>
      </c>
      <c r="F6" s="18"/>
      <c r="G6" s="18"/>
      <c r="H6" s="77"/>
      <c r="I6" s="16" t="s">
        <v>42</v>
      </c>
      <c r="J6" s="16" t="s">
        <v>49</v>
      </c>
      <c r="K6" s="16" t="s">
        <v>50</v>
      </c>
      <c r="L6" s="16" t="s">
        <v>51</v>
      </c>
      <c r="M6" s="16" t="s">
        <v>52</v>
      </c>
      <c r="N6" s="16" t="s">
        <v>53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95"/>
      <c r="B8" s="95"/>
      <c r="C8" s="95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96"/>
      <c r="B9" s="96"/>
      <c r="C9" s="96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97" t="s">
        <v>39</v>
      </c>
      <c r="B10" s="98"/>
      <c r="C10" s="98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</row>
    <row r="11" ht="24" customHeight="1" spans="1:1">
      <c r="A11" s="99" t="s">
        <v>356</v>
      </c>
    </row>
  </sheetData>
  <mergeCells count="14">
    <mergeCell ref="A2:N2"/>
    <mergeCell ref="A3:H3"/>
    <mergeCell ref="D4:N4"/>
    <mergeCell ref="I5:N5"/>
    <mergeCell ref="A10:C10"/>
    <mergeCell ref="A11:N11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T11"/>
  <sheetViews>
    <sheetView showZeros="0" topLeftCell="A3" workbookViewId="0">
      <selection activeCell="G34" sqref="G34"/>
    </sheetView>
  </sheetViews>
  <sheetFormatPr defaultColWidth="9.14285714285714" defaultRowHeight="14.25" customHeight="1"/>
  <cols>
    <col min="1" max="1" width="24.4761904761905" customWidth="1"/>
    <col min="2" max="20" width="5.77142857142857" customWidth="1"/>
  </cols>
  <sheetData>
    <row r="1" ht="13.5" customHeight="1" spans="1:20">
      <c r="A1" s="68"/>
      <c r="B1" s="68"/>
      <c r="C1" s="68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90" t="s">
        <v>357</v>
      </c>
    </row>
    <row r="2" ht="27.75" customHeight="1" spans="1:20">
      <c r="A2" s="70" t="str">
        <f>"2025"&amp;"年县对下转移支付预算表"</f>
        <v>2025年县对下转移支付预算表</v>
      </c>
      <c r="B2" s="5"/>
      <c r="C2" s="5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"/>
    </row>
    <row r="3" customHeight="1" spans="1:20">
      <c r="A3" s="71" t="s">
        <v>10</v>
      </c>
      <c r="B3" s="72"/>
      <c r="C3" s="72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1"/>
    </row>
    <row r="4" ht="18" customHeight="1" spans="1:20">
      <c r="A4" s="73" t="str">
        <f>"单位名称："&amp;"盈江县妇女联合会"</f>
        <v>单位名称：盈江县妇女联合会</v>
      </c>
      <c r="B4" s="74"/>
      <c r="C4" s="74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2"/>
    </row>
    <row r="5" ht="19.5" customHeight="1" spans="1:20">
      <c r="A5" s="75" t="s">
        <v>358</v>
      </c>
      <c r="B5" s="12" t="s">
        <v>153</v>
      </c>
      <c r="C5" s="13"/>
      <c r="D5" s="76"/>
      <c r="E5" s="62" t="s">
        <v>359</v>
      </c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35"/>
    </row>
    <row r="6" ht="61.3" customHeight="1" spans="1:20">
      <c r="A6" s="77"/>
      <c r="B6" s="78" t="s">
        <v>39</v>
      </c>
      <c r="C6" s="11" t="s">
        <v>43</v>
      </c>
      <c r="D6" s="79" t="s">
        <v>360</v>
      </c>
      <c r="E6" s="33" t="s">
        <v>361</v>
      </c>
      <c r="F6" s="33" t="s">
        <v>362</v>
      </c>
      <c r="G6" s="33" t="s">
        <v>363</v>
      </c>
      <c r="H6" s="33" t="s">
        <v>364</v>
      </c>
      <c r="I6" s="33" t="s">
        <v>365</v>
      </c>
      <c r="J6" s="33" t="s">
        <v>366</v>
      </c>
      <c r="K6" s="33" t="s">
        <v>367</v>
      </c>
      <c r="L6" s="33" t="s">
        <v>368</v>
      </c>
      <c r="M6" s="33" t="s">
        <v>369</v>
      </c>
      <c r="N6" s="33" t="s">
        <v>370</v>
      </c>
      <c r="O6" s="33" t="s">
        <v>371</v>
      </c>
      <c r="P6" s="33" t="s">
        <v>372</v>
      </c>
      <c r="Q6" s="33" t="s">
        <v>373</v>
      </c>
      <c r="R6" s="33" t="s">
        <v>374</v>
      </c>
      <c r="S6" s="33" t="s">
        <v>375</v>
      </c>
      <c r="T6" s="34" t="s">
        <v>376</v>
      </c>
    </row>
    <row r="7" ht="19.5" customHeight="1" spans="1:20">
      <c r="A7" s="35">
        <v>1</v>
      </c>
      <c r="B7" s="35">
        <v>2</v>
      </c>
      <c r="C7" s="80">
        <v>3</v>
      </c>
      <c r="D7" s="81">
        <v>4</v>
      </c>
      <c r="E7" s="80">
        <v>5</v>
      </c>
      <c r="F7" s="82">
        <v>6</v>
      </c>
      <c r="G7" s="80">
        <v>7</v>
      </c>
      <c r="H7" s="82">
        <v>8</v>
      </c>
      <c r="I7" s="80">
        <v>9</v>
      </c>
      <c r="J7" s="82">
        <v>10</v>
      </c>
      <c r="K7" s="80">
        <v>11</v>
      </c>
      <c r="L7" s="82">
        <v>12</v>
      </c>
      <c r="M7" s="80">
        <v>13</v>
      </c>
      <c r="N7" s="82">
        <v>14</v>
      </c>
      <c r="O7" s="80">
        <v>15</v>
      </c>
      <c r="P7" s="82">
        <v>16</v>
      </c>
      <c r="Q7" s="80">
        <v>17</v>
      </c>
      <c r="R7" s="82">
        <v>18</v>
      </c>
      <c r="S7" s="80">
        <v>19</v>
      </c>
      <c r="T7" s="80">
        <v>20</v>
      </c>
    </row>
    <row r="8" ht="19.5" customHeight="1" spans="1:20">
      <c r="A8" s="36" t="s">
        <v>377</v>
      </c>
      <c r="B8" s="83"/>
      <c r="C8" s="83"/>
      <c r="D8" s="84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</row>
    <row r="9" ht="19.5" customHeight="1" spans="1:20">
      <c r="A9" s="24"/>
      <c r="B9" s="83"/>
      <c r="C9" s="83"/>
      <c r="D9" s="84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24"/>
    </row>
    <row r="10" ht="19.5" customHeight="1" spans="1:20">
      <c r="A10" s="87" t="s">
        <v>39</v>
      </c>
      <c r="B10" s="83"/>
      <c r="C10" s="83"/>
      <c r="D10" s="84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</row>
    <row r="11" ht="23" customHeight="1" spans="1:20">
      <c r="A11" s="88" t="s">
        <v>378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93"/>
    </row>
  </sheetData>
  <mergeCells count="7">
    <mergeCell ref="A2:T2"/>
    <mergeCell ref="A3:T3"/>
    <mergeCell ref="A4:T4"/>
    <mergeCell ref="B5:D5"/>
    <mergeCell ref="E5:T5"/>
    <mergeCell ref="A11:T11"/>
    <mergeCell ref="A5:A6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8"/>
  <sheetViews>
    <sheetView showZeros="0" workbookViewId="0">
      <selection activeCell="D37" sqref="D37"/>
    </sheetView>
  </sheetViews>
  <sheetFormatPr defaultColWidth="9.14285714285714" defaultRowHeight="12" customHeight="1" outlineLevelRow="7"/>
  <cols>
    <col min="1" max="10" width="13.2" customWidth="1"/>
  </cols>
  <sheetData>
    <row r="1" customHeight="1" spans="10:10">
      <c r="J1" s="67" t="s">
        <v>379</v>
      </c>
    </row>
    <row r="2" ht="28.5" customHeight="1" spans="1:10">
      <c r="A2" s="58" t="str">
        <f>"2025"&amp;"年县对下转移支付绩效目标表"</f>
        <v>2025年县对下转移支付绩效目标表</v>
      </c>
      <c r="B2" s="5"/>
      <c r="C2" s="5"/>
      <c r="D2" s="5"/>
      <c r="E2" s="5"/>
      <c r="F2" s="59"/>
      <c r="G2" s="5"/>
      <c r="H2" s="59"/>
      <c r="I2" s="59"/>
      <c r="J2" s="5"/>
    </row>
    <row r="3" ht="17.25" customHeight="1" spans="1:8">
      <c r="A3" s="6" t="str">
        <f>"单位名称："&amp;"盈江县妇女联合会"</f>
        <v>单位名称：盈江县妇女联合会</v>
      </c>
      <c r="B3" s="60"/>
      <c r="C3" s="60"/>
      <c r="D3" s="60"/>
      <c r="E3" s="60"/>
      <c r="F3" s="61"/>
      <c r="G3" s="60"/>
      <c r="H3" s="61"/>
    </row>
    <row r="4" ht="44.25" customHeight="1" spans="1:10">
      <c r="A4" s="34" t="s">
        <v>240</v>
      </c>
      <c r="B4" s="34" t="s">
        <v>241</v>
      </c>
      <c r="C4" s="34" t="s">
        <v>242</v>
      </c>
      <c r="D4" s="34" t="s">
        <v>243</v>
      </c>
      <c r="E4" s="34" t="s">
        <v>244</v>
      </c>
      <c r="F4" s="62" t="s">
        <v>245</v>
      </c>
      <c r="G4" s="34" t="s">
        <v>246</v>
      </c>
      <c r="H4" s="62" t="s">
        <v>247</v>
      </c>
      <c r="I4" s="62" t="s">
        <v>248</v>
      </c>
      <c r="J4" s="34" t="s">
        <v>249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62">
        <v>6</v>
      </c>
      <c r="G5" s="34">
        <v>7</v>
      </c>
      <c r="H5" s="62">
        <v>8</v>
      </c>
      <c r="I5" s="62">
        <v>9</v>
      </c>
      <c r="J5" s="34">
        <v>10</v>
      </c>
    </row>
    <row r="6" ht="32.7" customHeight="1" spans="1:10">
      <c r="A6" s="36"/>
      <c r="B6" s="53"/>
      <c r="C6" s="53"/>
      <c r="D6" s="53"/>
      <c r="E6" s="63"/>
      <c r="F6" s="64"/>
      <c r="G6" s="63"/>
      <c r="H6" s="64"/>
      <c r="I6" s="64"/>
      <c r="J6" s="63"/>
    </row>
    <row r="7" ht="32.7" customHeight="1" spans="1:10">
      <c r="A7" s="65"/>
      <c r="B7" s="66" t="s">
        <v>377</v>
      </c>
      <c r="C7" s="66" t="s">
        <v>377</v>
      </c>
      <c r="D7" s="66" t="s">
        <v>377</v>
      </c>
      <c r="E7" s="65" t="s">
        <v>377</v>
      </c>
      <c r="F7" s="66" t="s">
        <v>377</v>
      </c>
      <c r="G7" s="65" t="s">
        <v>377</v>
      </c>
      <c r="H7" s="66" t="s">
        <v>377</v>
      </c>
      <c r="I7" s="66" t="s">
        <v>377</v>
      </c>
      <c r="J7" s="65" t="s">
        <v>377</v>
      </c>
    </row>
    <row r="8" ht="26" customHeight="1" spans="1:10">
      <c r="A8" s="40" t="s">
        <v>380</v>
      </c>
      <c r="B8" s="41"/>
      <c r="C8" s="41"/>
      <c r="D8" s="41"/>
      <c r="E8" s="41"/>
      <c r="F8" s="41"/>
      <c r="G8" s="41"/>
      <c r="H8" s="41"/>
      <c r="I8" s="41"/>
      <c r="J8" s="41"/>
    </row>
  </sheetData>
  <mergeCells count="3">
    <mergeCell ref="A2:J2"/>
    <mergeCell ref="A3:H3"/>
    <mergeCell ref="A8:J8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A9" sqref="A9:H9"/>
    </sheetView>
  </sheetViews>
  <sheetFormatPr defaultColWidth="9.14285714285714" defaultRowHeight="12" customHeight="1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6" t="s">
        <v>381</v>
      </c>
    </row>
    <row r="2" ht="28.5" customHeight="1" spans="1:8">
      <c r="A2" s="47" t="str">
        <f>"2025"&amp;"年新增资产配置表"</f>
        <v>2025年新增资产配置表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8" t="str">
        <f>"单位名称："&amp;"盈江县妇女联合会"</f>
        <v>单位名称：盈江县妇女联合会</v>
      </c>
      <c r="B3" s="31"/>
      <c r="C3" s="49"/>
      <c r="D3" s="1"/>
      <c r="E3" s="1"/>
      <c r="F3" s="1"/>
      <c r="G3" s="1"/>
      <c r="H3" s="1"/>
    </row>
    <row r="4" ht="18" customHeight="1" spans="1:8">
      <c r="A4" s="11" t="s">
        <v>146</v>
      </c>
      <c r="B4" s="11" t="s">
        <v>382</v>
      </c>
      <c r="C4" s="11" t="s">
        <v>383</v>
      </c>
      <c r="D4" s="11" t="s">
        <v>384</v>
      </c>
      <c r="E4" s="11" t="s">
        <v>385</v>
      </c>
      <c r="F4" s="50" t="s">
        <v>386</v>
      </c>
      <c r="G4" s="51"/>
      <c r="H4" s="52"/>
    </row>
    <row r="5" ht="18" customHeight="1" spans="1:8">
      <c r="A5" s="18"/>
      <c r="B5" s="18"/>
      <c r="C5" s="18"/>
      <c r="D5" s="18"/>
      <c r="E5" s="18"/>
      <c r="F5" s="34" t="s">
        <v>343</v>
      </c>
      <c r="G5" s="34" t="s">
        <v>387</v>
      </c>
      <c r="H5" s="34" t="s">
        <v>388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53"/>
      <c r="B7" s="53"/>
      <c r="C7" s="53"/>
      <c r="D7" s="53"/>
      <c r="E7" s="53"/>
      <c r="F7" s="43"/>
      <c r="G7" s="54"/>
      <c r="H7" s="54"/>
    </row>
    <row r="8" ht="24" customHeight="1" spans="1:8">
      <c r="A8" s="55" t="s">
        <v>39</v>
      </c>
      <c r="B8" s="56"/>
      <c r="C8" s="56"/>
      <c r="D8" s="56"/>
      <c r="E8" s="56"/>
      <c r="F8" s="45"/>
      <c r="G8" s="57"/>
      <c r="H8" s="57"/>
    </row>
    <row r="9" ht="18" customHeight="1" spans="1:8">
      <c r="A9" s="40" t="s">
        <v>389</v>
      </c>
      <c r="B9" s="41"/>
      <c r="C9" s="41"/>
      <c r="D9" s="41"/>
      <c r="E9" s="41"/>
      <c r="F9" s="41"/>
      <c r="G9" s="41"/>
      <c r="H9" s="41"/>
    </row>
  </sheetData>
  <mergeCells count="10">
    <mergeCell ref="A2:H2"/>
    <mergeCell ref="A3:C3"/>
    <mergeCell ref="F4:H4"/>
    <mergeCell ref="A8:E8"/>
    <mergeCell ref="A9:H9"/>
    <mergeCell ref="A4:A5"/>
    <mergeCell ref="B4:B5"/>
    <mergeCell ref="C4:C5"/>
    <mergeCell ref="D4:D5"/>
    <mergeCell ref="E4:E5"/>
  </mergeCell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1"/>
  <sheetViews>
    <sheetView showZeros="0" tabSelected="1" workbookViewId="0">
      <selection activeCell="A11" sqref="A11:K11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390</v>
      </c>
    </row>
    <row r="2" ht="27.75" customHeight="1" spans="1:11">
      <c r="A2" s="29" t="str">
        <f>"2025"&amp;"年上级转移支付补助项目支出预算表"</f>
        <v>2025年上级转移支付补助项目支出预算表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"单位名称："&amp;"盈江县妇女联合会"</f>
        <v>单位名称：盈江县妇女联合会</v>
      </c>
      <c r="B3" s="31"/>
      <c r="C3" s="31"/>
      <c r="D3" s="31"/>
      <c r="E3" s="31"/>
      <c r="F3" s="31"/>
      <c r="G3" s="31"/>
      <c r="H3" s="32"/>
      <c r="I3" s="32"/>
      <c r="J3" s="32"/>
      <c r="K3" s="42" t="s">
        <v>36</v>
      </c>
    </row>
    <row r="4" ht="21.75" customHeight="1" spans="1:11">
      <c r="A4" s="33" t="s">
        <v>217</v>
      </c>
      <c r="B4" s="33" t="s">
        <v>148</v>
      </c>
      <c r="C4" s="33" t="s">
        <v>218</v>
      </c>
      <c r="D4" s="34" t="s">
        <v>149</v>
      </c>
      <c r="E4" s="34" t="s">
        <v>150</v>
      </c>
      <c r="F4" s="34" t="s">
        <v>219</v>
      </c>
      <c r="G4" s="34" t="s">
        <v>220</v>
      </c>
      <c r="H4" s="35" t="s">
        <v>39</v>
      </c>
      <c r="I4" s="35" t="s">
        <v>391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43</v>
      </c>
      <c r="J5" s="34" t="s">
        <v>44</v>
      </c>
      <c r="K5" s="34" t="s">
        <v>45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42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3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4"/>
    </row>
    <row r="10" ht="30" customHeight="1" spans="1:11">
      <c r="A10" s="37" t="s">
        <v>336</v>
      </c>
      <c r="B10" s="38"/>
      <c r="C10" s="38"/>
      <c r="D10" s="38"/>
      <c r="E10" s="38"/>
      <c r="F10" s="38"/>
      <c r="G10" s="38"/>
      <c r="H10" s="39"/>
      <c r="I10" s="39"/>
      <c r="J10" s="39"/>
      <c r="K10" s="45"/>
    </row>
    <row r="11" ht="22" customHeight="1" spans="1:11">
      <c r="A11" s="40" t="s">
        <v>392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</row>
  </sheetData>
  <mergeCells count="16">
    <mergeCell ref="A2:K2"/>
    <mergeCell ref="A3:G3"/>
    <mergeCell ref="I4:K4"/>
    <mergeCell ref="A10:G10"/>
    <mergeCell ref="A11:K11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3"/>
  <sheetViews>
    <sheetView showZeros="0" workbookViewId="0">
      <selection activeCell="A1" sqref="A1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393</v>
      </c>
    </row>
    <row r="2" ht="27.75" customHeight="1" spans="1:7">
      <c r="A2" s="5" t="str">
        <f>"2025"&amp;"年部门项目支出中期规划预算表"</f>
        <v>2025年部门项目支出中期规划预算表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"单位名称："&amp;"盈江县妇女联合会"</f>
        <v>单位名称：盈江县妇女联合会</v>
      </c>
      <c r="B3" s="7"/>
      <c r="C3" s="7"/>
      <c r="D3" s="7"/>
      <c r="E3" s="8"/>
      <c r="F3" s="8"/>
      <c r="G3" s="9" t="s">
        <v>36</v>
      </c>
    </row>
    <row r="4" ht="21.75" customHeight="1" spans="1:7">
      <c r="A4" s="10" t="s">
        <v>218</v>
      </c>
      <c r="B4" s="10" t="s">
        <v>217</v>
      </c>
      <c r="C4" s="10" t="s">
        <v>148</v>
      </c>
      <c r="D4" s="11" t="s">
        <v>394</v>
      </c>
      <c r="E4" s="12" t="s">
        <v>43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"2025"&amp;"年"</f>
        <v>2025年</v>
      </c>
      <c r="F5" s="11" t="str">
        <f>"2025"+1&amp;"年"</f>
        <v>2026年</v>
      </c>
      <c r="G5" s="11" t="str">
        <f>"2025"+2&amp;"年"</f>
        <v>2027年</v>
      </c>
    </row>
    <row r="6" ht="40.5" customHeight="1" spans="1:7">
      <c r="A6" s="17"/>
      <c r="B6" s="17"/>
      <c r="C6" s="17"/>
      <c r="D6" s="18"/>
      <c r="E6" s="18" t="s">
        <v>42</v>
      </c>
      <c r="F6" s="18" t="s">
        <v>42</v>
      </c>
      <c r="G6" s="18" t="s">
        <v>42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55</v>
      </c>
      <c r="B8" s="22"/>
      <c r="C8" s="22"/>
      <c r="D8" s="22"/>
      <c r="E8" s="23">
        <v>322200</v>
      </c>
      <c r="F8" s="23"/>
      <c r="G8" s="23"/>
    </row>
    <row r="9" ht="52.5" customHeight="1" spans="1:7">
      <c r="A9" s="24"/>
      <c r="B9" s="22" t="s">
        <v>395</v>
      </c>
      <c r="C9" s="22" t="s">
        <v>223</v>
      </c>
      <c r="D9" s="22" t="s">
        <v>396</v>
      </c>
      <c r="E9" s="23">
        <v>2200</v>
      </c>
      <c r="F9" s="23"/>
      <c r="G9" s="23"/>
    </row>
    <row r="10" ht="52.5" customHeight="1" spans="1:7">
      <c r="A10" s="25"/>
      <c r="B10" s="22" t="s">
        <v>397</v>
      </c>
      <c r="C10" s="22" t="s">
        <v>237</v>
      </c>
      <c r="D10" s="22" t="s">
        <v>396</v>
      </c>
      <c r="E10" s="23">
        <v>50000</v>
      </c>
      <c r="F10" s="23"/>
      <c r="G10" s="23"/>
    </row>
    <row r="11" ht="52.5" customHeight="1" spans="1:7">
      <c r="A11" s="25"/>
      <c r="B11" s="22" t="s">
        <v>397</v>
      </c>
      <c r="C11" s="22" t="s">
        <v>226</v>
      </c>
      <c r="D11" s="22" t="s">
        <v>396</v>
      </c>
      <c r="E11" s="23">
        <v>50000</v>
      </c>
      <c r="F11" s="23"/>
      <c r="G11" s="23"/>
    </row>
    <row r="12" ht="52.5" customHeight="1" spans="1:7">
      <c r="A12" s="25"/>
      <c r="B12" s="22" t="s">
        <v>397</v>
      </c>
      <c r="C12" s="22" t="s">
        <v>231</v>
      </c>
      <c r="D12" s="22" t="s">
        <v>396</v>
      </c>
      <c r="E12" s="23">
        <v>220000</v>
      </c>
      <c r="F12" s="23"/>
      <c r="G12" s="23"/>
    </row>
    <row r="13" ht="30" customHeight="1" spans="1:7">
      <c r="A13" s="26" t="s">
        <v>39</v>
      </c>
      <c r="B13" s="27" t="s">
        <v>377</v>
      </c>
      <c r="C13" s="27"/>
      <c r="D13" s="28"/>
      <c r="E13" s="23">
        <v>322200</v>
      </c>
      <c r="F13" s="23"/>
      <c r="G13" s="23"/>
    </row>
  </sheetData>
  <mergeCells count="11">
    <mergeCell ref="A2:G2"/>
    <mergeCell ref="A3:D3"/>
    <mergeCell ref="E4:G4"/>
    <mergeCell ref="A13:D13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A1" sqref="A1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84"/>
      <c r="B1" s="184"/>
      <c r="C1" s="184"/>
      <c r="D1" s="185" t="s">
        <v>9</v>
      </c>
    </row>
    <row r="2" ht="42" customHeight="1" spans="1:4">
      <c r="A2" s="186" t="str">
        <f>"2025"&amp;"年部门财务收支预算总表"</f>
        <v>2025年部门财务收支预算总表</v>
      </c>
      <c r="B2" s="186"/>
      <c r="C2" s="186"/>
      <c r="D2" s="186"/>
    </row>
    <row r="3" ht="18.75" customHeight="1" spans="1:4">
      <c r="A3" s="142" t="str">
        <f>"单位名称："&amp;"盈江县妇女联合会"</f>
        <v>单位名称：盈江县妇女联合会</v>
      </c>
      <c r="B3" s="142"/>
      <c r="C3" s="143"/>
      <c r="D3" s="187" t="s">
        <v>10</v>
      </c>
    </row>
    <row r="4" ht="18.75" customHeight="1" spans="1:4">
      <c r="A4" s="143" t="s">
        <v>11</v>
      </c>
      <c r="B4" s="143"/>
      <c r="C4" s="143" t="s">
        <v>12</v>
      </c>
      <c r="D4" s="143"/>
    </row>
    <row r="5" ht="18.75" customHeight="1" spans="1:4">
      <c r="A5" s="143" t="s">
        <v>13</v>
      </c>
      <c r="B5" s="143" t="s">
        <v>14</v>
      </c>
      <c r="C5" s="143" t="s">
        <v>15</v>
      </c>
      <c r="D5" s="143" t="s">
        <v>14</v>
      </c>
    </row>
    <row r="6" ht="18.75" customHeight="1" spans="1:4">
      <c r="A6" s="142" t="s">
        <v>16</v>
      </c>
      <c r="B6" s="144">
        <v>1654332.26</v>
      </c>
      <c r="C6" s="142" t="str">
        <f>"一"&amp;"、"&amp;"一般公共服务支出"</f>
        <v>一、一般公共服务支出</v>
      </c>
      <c r="D6" s="144">
        <v>1347289.88</v>
      </c>
    </row>
    <row r="7" ht="18.75" customHeight="1" spans="1:4">
      <c r="A7" s="142" t="s">
        <v>17</v>
      </c>
      <c r="B7" s="144"/>
      <c r="C7" s="142" t="str">
        <f>"二"&amp;"、"&amp;"社会保障和就业支出"</f>
        <v>二、社会保障和就业支出</v>
      </c>
      <c r="D7" s="144">
        <v>145931.61</v>
      </c>
    </row>
    <row r="8" ht="18.75" customHeight="1" spans="1:4">
      <c r="A8" s="142" t="s">
        <v>18</v>
      </c>
      <c r="B8" s="144"/>
      <c r="C8" s="142" t="str">
        <f>"三"&amp;"、"&amp;"卫生健康支出"</f>
        <v>三、卫生健康支出</v>
      </c>
      <c r="D8" s="144">
        <v>74664.77</v>
      </c>
    </row>
    <row r="9" ht="18.75" customHeight="1" spans="1:4">
      <c r="A9" s="142" t="s">
        <v>19</v>
      </c>
      <c r="B9" s="144"/>
      <c r="C9" s="142" t="str">
        <f>"四"&amp;"、"&amp;"住房保障支出"</f>
        <v>四、住房保障支出</v>
      </c>
      <c r="D9" s="144">
        <v>86446</v>
      </c>
    </row>
    <row r="10" ht="18.75" customHeight="1" spans="1:4">
      <c r="A10" s="142" t="s">
        <v>20</v>
      </c>
      <c r="B10" s="144"/>
      <c r="C10" s="142"/>
      <c r="D10" s="144"/>
    </row>
    <row r="11" ht="18.75" customHeight="1" spans="1:4">
      <c r="A11" s="142" t="s">
        <v>21</v>
      </c>
      <c r="B11" s="144"/>
      <c r="C11" s="142"/>
      <c r="D11" s="144"/>
    </row>
    <row r="12" ht="18.75" customHeight="1" spans="1:4">
      <c r="A12" s="142" t="s">
        <v>22</v>
      </c>
      <c r="B12" s="144"/>
      <c r="C12" s="142"/>
      <c r="D12" s="144"/>
    </row>
    <row r="13" ht="18.75" customHeight="1" spans="1:4">
      <c r="A13" s="142" t="s">
        <v>23</v>
      </c>
      <c r="B13" s="144"/>
      <c r="C13" s="142"/>
      <c r="D13" s="144"/>
    </row>
    <row r="14" ht="18.75" customHeight="1" spans="1:4">
      <c r="A14" s="142" t="s">
        <v>24</v>
      </c>
      <c r="B14" s="144"/>
      <c r="C14" s="142"/>
      <c r="D14" s="144"/>
    </row>
    <row r="15" ht="18.75" customHeight="1" spans="1:4">
      <c r="A15" s="142" t="s">
        <v>25</v>
      </c>
      <c r="B15" s="144"/>
      <c r="C15" s="142"/>
      <c r="D15" s="144"/>
    </row>
    <row r="16" ht="18.75" customHeight="1" spans="1:4">
      <c r="A16" s="142"/>
      <c r="B16" s="144"/>
      <c r="C16" s="142"/>
      <c r="D16" s="144"/>
    </row>
    <row r="17" ht="18.75" customHeight="1" spans="1:4">
      <c r="A17" s="142"/>
      <c r="B17" s="144"/>
      <c r="C17" s="142"/>
      <c r="D17" s="144"/>
    </row>
    <row r="18" ht="18.75" customHeight="1" spans="1:4">
      <c r="A18" s="142"/>
      <c r="B18" s="144"/>
      <c r="C18" s="142"/>
      <c r="D18" s="144"/>
    </row>
    <row r="19" ht="18.75" customHeight="1" spans="1:4">
      <c r="A19" s="142"/>
      <c r="B19" s="144"/>
      <c r="C19" s="142"/>
      <c r="D19" s="144"/>
    </row>
    <row r="20" ht="18.75" customHeight="1" spans="1:4">
      <c r="A20" s="142"/>
      <c r="B20" s="144"/>
      <c r="C20" s="142"/>
      <c r="D20" s="144"/>
    </row>
    <row r="21" ht="18.75" customHeight="1" spans="1:4">
      <c r="A21" s="142"/>
      <c r="B21" s="144"/>
      <c r="C21" s="142"/>
      <c r="D21" s="144"/>
    </row>
    <row r="22" ht="18.75" customHeight="1" spans="1:4">
      <c r="A22" s="142"/>
      <c r="B22" s="144"/>
      <c r="C22" s="142"/>
      <c r="D22" s="144"/>
    </row>
    <row r="23" ht="18.75" customHeight="1" spans="1:4">
      <c r="A23" s="142"/>
      <c r="B23" s="144"/>
      <c r="C23" s="142"/>
      <c r="D23" s="144"/>
    </row>
    <row r="24" ht="18.75" customHeight="1" spans="1:4">
      <c r="A24" s="142"/>
      <c r="B24" s="144"/>
      <c r="C24" s="142"/>
      <c r="D24" s="144"/>
    </row>
    <row r="25" ht="18.75" customHeight="1" spans="1:4">
      <c r="A25" s="142"/>
      <c r="B25" s="144"/>
      <c r="C25" s="142"/>
      <c r="D25" s="144"/>
    </row>
    <row r="26" ht="18.75" customHeight="1" spans="1:4">
      <c r="A26" s="142"/>
      <c r="B26" s="144"/>
      <c r="C26" s="142"/>
      <c r="D26" s="144"/>
    </row>
    <row r="27" ht="18.75" customHeight="1" spans="1:4">
      <c r="A27" s="142"/>
      <c r="B27" s="144"/>
      <c r="C27" s="142"/>
      <c r="D27" s="144"/>
    </row>
    <row r="28" ht="18.75" customHeight="1" spans="1:4">
      <c r="A28" s="142"/>
      <c r="B28" s="144"/>
      <c r="C28" s="142"/>
      <c r="D28" s="144"/>
    </row>
    <row r="29" ht="18.75" customHeight="1" spans="1:4">
      <c r="A29" s="142"/>
      <c r="B29" s="144"/>
      <c r="C29" s="142"/>
      <c r="D29" s="144"/>
    </row>
    <row r="30" ht="18.75" customHeight="1" spans="1:4">
      <c r="A30" s="142"/>
      <c r="B30" s="144"/>
      <c r="C30" s="142"/>
      <c r="D30" s="144"/>
    </row>
    <row r="31" ht="18.75" customHeight="1" spans="1:4">
      <c r="A31" s="142"/>
      <c r="B31" s="144"/>
      <c r="C31" s="142"/>
      <c r="D31" s="144"/>
    </row>
    <row r="32" ht="18.75" customHeight="1" spans="1:4">
      <c r="A32" s="142" t="s">
        <v>26</v>
      </c>
      <c r="B32" s="144">
        <v>1654332.26</v>
      </c>
      <c r="C32" s="142" t="s">
        <v>27</v>
      </c>
      <c r="D32" s="144">
        <v>1654332.26</v>
      </c>
    </row>
    <row r="33" ht="18.75" customHeight="1" spans="1:4">
      <c r="A33" s="142" t="s">
        <v>28</v>
      </c>
      <c r="B33" s="144"/>
      <c r="C33" s="142" t="s">
        <v>29</v>
      </c>
      <c r="D33" s="144"/>
    </row>
    <row r="34" ht="18.75" customHeight="1" spans="1:4">
      <c r="A34" s="142" t="s">
        <v>30</v>
      </c>
      <c r="B34" s="144"/>
      <c r="C34" s="142" t="s">
        <v>30</v>
      </c>
      <c r="D34" s="144"/>
    </row>
    <row r="35" ht="18.75" customHeight="1" spans="1:4">
      <c r="A35" s="142" t="s">
        <v>31</v>
      </c>
      <c r="B35" s="144"/>
      <c r="C35" s="142" t="s">
        <v>32</v>
      </c>
      <c r="D35" s="144"/>
    </row>
    <row r="36" ht="18.75" customHeight="1" spans="1:4">
      <c r="A36" s="142" t="s">
        <v>33</v>
      </c>
      <c r="B36" s="144">
        <v>1654332.26</v>
      </c>
      <c r="C36" s="142" t="s">
        <v>34</v>
      </c>
      <c r="D36" s="144">
        <v>1654332.26</v>
      </c>
    </row>
  </sheetData>
  <mergeCells count="4">
    <mergeCell ref="A2:D2"/>
    <mergeCell ref="A3:B3"/>
    <mergeCell ref="A4:B4"/>
    <mergeCell ref="C4:D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A1" sqref="A1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80"/>
      <c r="B1" s="1"/>
      <c r="C1" s="1"/>
      <c r="D1" s="1"/>
      <c r="E1" s="1"/>
      <c r="F1" s="1"/>
      <c r="G1" s="1"/>
      <c r="H1" s="1"/>
      <c r="I1" s="94"/>
      <c r="J1" s="1"/>
      <c r="K1" s="1"/>
      <c r="L1" s="1"/>
      <c r="M1" s="1"/>
      <c r="N1" s="1"/>
      <c r="O1" s="1"/>
      <c r="P1" s="100" t="s">
        <v>35</v>
      </c>
      <c r="Q1" s="100" t="s">
        <v>35</v>
      </c>
    </row>
    <row r="2" ht="36.75" customHeight="1" spans="1:19">
      <c r="A2" s="29" t="str">
        <f>"2025"&amp;"年部门收入预算表"</f>
        <v>2025年部门收入预算表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"单位名称："&amp;"盈江县妇女联合会"</f>
        <v>单位名称：盈江县妇女联合会</v>
      </c>
      <c r="B3" s="31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100" t="s">
        <v>36</v>
      </c>
      <c r="Q3" s="100"/>
    </row>
    <row r="4" ht="21" customHeight="1" spans="1:19">
      <c r="A4" s="11" t="s">
        <v>37</v>
      </c>
      <c r="B4" s="11" t="s">
        <v>38</v>
      </c>
      <c r="C4" s="11" t="s">
        <v>39</v>
      </c>
      <c r="D4" s="50" t="s">
        <v>40</v>
      </c>
      <c r="E4" s="51"/>
      <c r="F4" s="51"/>
      <c r="G4" s="51"/>
      <c r="H4" s="51"/>
      <c r="I4" s="13"/>
      <c r="J4" s="51"/>
      <c r="K4" s="51"/>
      <c r="L4" s="51"/>
      <c r="M4" s="51"/>
      <c r="N4" s="52"/>
      <c r="O4" s="50" t="s">
        <v>41</v>
      </c>
      <c r="P4" s="51"/>
      <c r="Q4" s="51"/>
      <c r="R4" s="51"/>
      <c r="S4" s="52"/>
    </row>
    <row r="5" ht="41.25" customHeight="1" spans="1:19">
      <c r="A5" s="16"/>
      <c r="B5" s="16"/>
      <c r="C5" s="16"/>
      <c r="D5" s="16" t="s">
        <v>42</v>
      </c>
      <c r="E5" s="16" t="s">
        <v>43</v>
      </c>
      <c r="F5" s="16" t="s">
        <v>44</v>
      </c>
      <c r="G5" s="16" t="s">
        <v>45</v>
      </c>
      <c r="H5" s="11" t="s">
        <v>46</v>
      </c>
      <c r="I5" s="183" t="s">
        <v>47</v>
      </c>
      <c r="J5" s="183"/>
      <c r="K5" s="183"/>
      <c r="L5" s="183"/>
      <c r="M5" s="183"/>
      <c r="N5" s="183"/>
      <c r="O5" s="11" t="s">
        <v>42</v>
      </c>
      <c r="P5" s="11" t="s">
        <v>43</v>
      </c>
      <c r="Q5" s="11" t="s">
        <v>44</v>
      </c>
      <c r="R5" s="11" t="s">
        <v>45</v>
      </c>
      <c r="S5" s="11" t="s">
        <v>48</v>
      </c>
    </row>
    <row r="6" ht="43.5" customHeight="1" spans="1:19">
      <c r="A6" s="77"/>
      <c r="B6" s="77"/>
      <c r="C6" s="77"/>
      <c r="D6" s="78"/>
      <c r="E6" s="78"/>
      <c r="F6" s="78"/>
      <c r="G6" s="77"/>
      <c r="H6" s="77"/>
      <c r="I6" s="35" t="s">
        <v>42</v>
      </c>
      <c r="J6" s="33" t="s">
        <v>49</v>
      </c>
      <c r="K6" s="33" t="s">
        <v>50</v>
      </c>
      <c r="L6" s="10" t="s">
        <v>51</v>
      </c>
      <c r="M6" s="10" t="s">
        <v>52</v>
      </c>
      <c r="N6" s="10" t="s">
        <v>53</v>
      </c>
      <c r="O6" s="78"/>
      <c r="P6" s="78"/>
      <c r="Q6" s="78"/>
      <c r="R6" s="78"/>
      <c r="S6" s="78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62">
        <v>19</v>
      </c>
    </row>
    <row r="8" ht="52.5" customHeight="1" spans="1:19">
      <c r="A8" s="181" t="s">
        <v>54</v>
      </c>
      <c r="B8" s="181" t="s">
        <v>55</v>
      </c>
      <c r="C8" s="23">
        <v>1654332.26</v>
      </c>
      <c r="D8" s="23">
        <v>1654332.26</v>
      </c>
      <c r="E8" s="23">
        <v>1654332.26</v>
      </c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</row>
    <row r="9" ht="30" customHeight="1" spans="1:19">
      <c r="A9" s="12" t="s">
        <v>39</v>
      </c>
      <c r="B9" s="182"/>
      <c r="C9" s="171">
        <v>1654332.26</v>
      </c>
      <c r="D9" s="171">
        <v>1654332.26</v>
      </c>
      <c r="E9" s="171">
        <v>1654332.26</v>
      </c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7"/>
  <sheetViews>
    <sheetView showZeros="0" workbookViewId="0">
      <selection activeCell="A1" sqref="A1"/>
    </sheetView>
  </sheetViews>
  <sheetFormatPr defaultColWidth="8.84761904761905" defaultRowHeight="15" customHeight="1"/>
  <cols>
    <col min="1" max="1" width="9.62857142857143" customWidth="1"/>
    <col min="2" max="2" width="9.47619047619048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73"/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46" t="s">
        <v>56</v>
      </c>
      <c r="O1" s="46"/>
    </row>
    <row r="2" ht="36" customHeight="1" spans="1:15">
      <c r="A2" s="174" t="str">
        <f>"2025"&amp;"年部门支出预算表"</f>
        <v>2025年部门支出预算表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ht="18.75" customHeight="1" spans="1:15">
      <c r="A3" s="31" t="str">
        <f>"单位名称："&amp;"盈江县妇女联合会"</f>
        <v>单位名称：盈江县妇女联合会</v>
      </c>
      <c r="B3" s="31"/>
      <c r="C3" s="31"/>
      <c r="D3" s="31"/>
      <c r="E3" s="31"/>
      <c r="F3" s="31"/>
      <c r="G3" s="173"/>
      <c r="H3" s="173"/>
      <c r="I3" s="173"/>
      <c r="J3" s="173"/>
      <c r="K3" s="173"/>
      <c r="L3" s="173"/>
      <c r="M3" s="173"/>
      <c r="N3" s="46" t="s">
        <v>10</v>
      </c>
      <c r="O3" s="46"/>
    </row>
    <row r="4" ht="31.5" customHeight="1" spans="1:15">
      <c r="A4" s="175" t="s">
        <v>57</v>
      </c>
      <c r="B4" s="175" t="s">
        <v>58</v>
      </c>
      <c r="C4" s="175" t="s">
        <v>39</v>
      </c>
      <c r="D4" s="175" t="s">
        <v>43</v>
      </c>
      <c r="E4" s="175"/>
      <c r="F4" s="175"/>
      <c r="G4" s="175" t="s">
        <v>44</v>
      </c>
      <c r="H4" s="175" t="s">
        <v>45</v>
      </c>
      <c r="I4" s="175" t="s">
        <v>59</v>
      </c>
      <c r="J4" s="175" t="s">
        <v>60</v>
      </c>
      <c r="K4" s="175"/>
      <c r="L4" s="175"/>
      <c r="M4" s="175"/>
      <c r="N4" s="175"/>
      <c r="O4" s="175"/>
    </row>
    <row r="5" ht="37.3" customHeight="1" spans="1:15">
      <c r="A5" s="175"/>
      <c r="B5" s="175"/>
      <c r="C5" s="175"/>
      <c r="D5" s="175" t="s">
        <v>42</v>
      </c>
      <c r="E5" s="175" t="s">
        <v>61</v>
      </c>
      <c r="F5" s="175" t="s">
        <v>62</v>
      </c>
      <c r="G5" s="175"/>
      <c r="H5" s="175"/>
      <c r="I5" s="175"/>
      <c r="J5" s="175" t="s">
        <v>42</v>
      </c>
      <c r="K5" s="175" t="s">
        <v>63</v>
      </c>
      <c r="L5" s="175" t="s">
        <v>64</v>
      </c>
      <c r="M5" s="175" t="s">
        <v>65</v>
      </c>
      <c r="N5" s="175" t="s">
        <v>66</v>
      </c>
      <c r="O5" s="175" t="s">
        <v>67</v>
      </c>
    </row>
    <row r="6" ht="18.75" customHeight="1" spans="1:15">
      <c r="A6" s="176" t="s">
        <v>68</v>
      </c>
      <c r="B6" s="176" t="s">
        <v>69</v>
      </c>
      <c r="C6" s="176" t="s">
        <v>70</v>
      </c>
      <c r="D6" s="176" t="s">
        <v>71</v>
      </c>
      <c r="E6" s="176" t="s">
        <v>72</v>
      </c>
      <c r="F6" s="176" t="s">
        <v>73</v>
      </c>
      <c r="G6" s="176" t="s">
        <v>74</v>
      </c>
      <c r="H6" s="176" t="s">
        <v>75</v>
      </c>
      <c r="I6" s="176" t="s">
        <v>76</v>
      </c>
      <c r="J6" s="176" t="s">
        <v>77</v>
      </c>
      <c r="K6" s="176" t="s">
        <v>78</v>
      </c>
      <c r="L6" s="176" t="s">
        <v>79</v>
      </c>
      <c r="M6" s="176" t="s">
        <v>80</v>
      </c>
      <c r="N6" s="176" t="s">
        <v>81</v>
      </c>
      <c r="O6" s="176" t="s">
        <v>82</v>
      </c>
    </row>
    <row r="7" ht="52.5" customHeight="1" spans="1:15">
      <c r="A7" s="177" t="s">
        <v>83</v>
      </c>
      <c r="B7" s="177" t="s">
        <v>84</v>
      </c>
      <c r="C7" s="144">
        <v>1347289.88</v>
      </c>
      <c r="D7" s="144">
        <v>1347289.88</v>
      </c>
      <c r="E7" s="144">
        <v>1025089.88</v>
      </c>
      <c r="F7" s="144">
        <v>322200</v>
      </c>
      <c r="G7" s="144"/>
      <c r="H7" s="144"/>
      <c r="I7" s="144"/>
      <c r="J7" s="144"/>
      <c r="K7" s="144"/>
      <c r="L7" s="144"/>
      <c r="M7" s="144"/>
      <c r="N7" s="144"/>
      <c r="O7" s="144"/>
    </row>
    <row r="8" ht="52.5" customHeight="1" spans="1:15">
      <c r="A8" s="178" t="s">
        <v>85</v>
      </c>
      <c r="B8" s="178" t="s">
        <v>86</v>
      </c>
      <c r="C8" s="144">
        <v>1345089.88</v>
      </c>
      <c r="D8" s="144">
        <v>1345089.88</v>
      </c>
      <c r="E8" s="144">
        <v>1025089.88</v>
      </c>
      <c r="F8" s="144">
        <v>320000</v>
      </c>
      <c r="G8" s="144"/>
      <c r="H8" s="144"/>
      <c r="I8" s="144"/>
      <c r="J8" s="144"/>
      <c r="K8" s="144"/>
      <c r="L8" s="144"/>
      <c r="M8" s="144"/>
      <c r="N8" s="144"/>
      <c r="O8" s="144"/>
    </row>
    <row r="9" ht="52.5" customHeight="1" spans="1:15">
      <c r="A9" s="179" t="s">
        <v>87</v>
      </c>
      <c r="B9" s="179" t="s">
        <v>88</v>
      </c>
      <c r="C9" s="144">
        <v>1345089.88</v>
      </c>
      <c r="D9" s="144">
        <v>1345089.88</v>
      </c>
      <c r="E9" s="144">
        <v>1025089.88</v>
      </c>
      <c r="F9" s="144">
        <v>320000</v>
      </c>
      <c r="G9" s="144"/>
      <c r="H9" s="144"/>
      <c r="I9" s="144"/>
      <c r="J9" s="144"/>
      <c r="K9" s="144"/>
      <c r="L9" s="144"/>
      <c r="M9" s="144"/>
      <c r="N9" s="144"/>
      <c r="O9" s="144"/>
    </row>
    <row r="10" ht="52.5" customHeight="1" spans="1:15">
      <c r="A10" s="178" t="s">
        <v>89</v>
      </c>
      <c r="B10" s="178" t="s">
        <v>90</v>
      </c>
      <c r="C10" s="144">
        <v>2200</v>
      </c>
      <c r="D10" s="144">
        <v>2200</v>
      </c>
      <c r="E10" s="144"/>
      <c r="F10" s="144">
        <v>2200</v>
      </c>
      <c r="G10" s="144"/>
      <c r="H10" s="144"/>
      <c r="I10" s="144"/>
      <c r="J10" s="144"/>
      <c r="K10" s="144"/>
      <c r="L10" s="144"/>
      <c r="M10" s="144"/>
      <c r="N10" s="144"/>
      <c r="O10" s="144"/>
    </row>
    <row r="11" ht="52.5" customHeight="1" spans="1:15">
      <c r="A11" s="179" t="s">
        <v>91</v>
      </c>
      <c r="B11" s="179" t="s">
        <v>90</v>
      </c>
      <c r="C11" s="144">
        <v>2200</v>
      </c>
      <c r="D11" s="144">
        <v>2200</v>
      </c>
      <c r="E11" s="144"/>
      <c r="F11" s="144">
        <v>2200</v>
      </c>
      <c r="G11" s="144"/>
      <c r="H11" s="144"/>
      <c r="I11" s="144"/>
      <c r="J11" s="144"/>
      <c r="K11" s="144"/>
      <c r="L11" s="144"/>
      <c r="M11" s="144"/>
      <c r="N11" s="144"/>
      <c r="O11" s="144"/>
    </row>
    <row r="12" ht="52.5" customHeight="1" spans="1:15">
      <c r="A12" s="177" t="s">
        <v>92</v>
      </c>
      <c r="B12" s="177" t="s">
        <v>93</v>
      </c>
      <c r="C12" s="144">
        <v>145931.61</v>
      </c>
      <c r="D12" s="144">
        <v>145931.61</v>
      </c>
      <c r="E12" s="144">
        <v>145931.61</v>
      </c>
      <c r="F12" s="144"/>
      <c r="G12" s="144"/>
      <c r="H12" s="144"/>
      <c r="I12" s="144"/>
      <c r="J12" s="144"/>
      <c r="K12" s="144"/>
      <c r="L12" s="144"/>
      <c r="M12" s="144"/>
      <c r="N12" s="144"/>
      <c r="O12" s="144"/>
    </row>
    <row r="13" ht="52.5" customHeight="1" spans="1:15">
      <c r="A13" s="178" t="s">
        <v>94</v>
      </c>
      <c r="B13" s="178" t="s">
        <v>95</v>
      </c>
      <c r="C13" s="144">
        <v>145189.66</v>
      </c>
      <c r="D13" s="144">
        <v>145189.66</v>
      </c>
      <c r="E13" s="144">
        <v>145189.66</v>
      </c>
      <c r="F13" s="144"/>
      <c r="G13" s="144"/>
      <c r="H13" s="144"/>
      <c r="I13" s="144"/>
      <c r="J13" s="144"/>
      <c r="K13" s="144"/>
      <c r="L13" s="144"/>
      <c r="M13" s="144"/>
      <c r="N13" s="144"/>
      <c r="O13" s="144"/>
    </row>
    <row r="14" ht="52.5" customHeight="1" spans="1:15">
      <c r="A14" s="179" t="s">
        <v>96</v>
      </c>
      <c r="B14" s="179" t="s">
        <v>97</v>
      </c>
      <c r="C14" s="144">
        <v>6000</v>
      </c>
      <c r="D14" s="144">
        <v>6000</v>
      </c>
      <c r="E14" s="144">
        <v>6000</v>
      </c>
      <c r="F14" s="144"/>
      <c r="G14" s="144"/>
      <c r="H14" s="144"/>
      <c r="I14" s="144"/>
      <c r="J14" s="144"/>
      <c r="K14" s="144"/>
      <c r="L14" s="144"/>
      <c r="M14" s="144"/>
      <c r="N14" s="144"/>
      <c r="O14" s="144"/>
    </row>
    <row r="15" ht="52.5" customHeight="1" spans="1:15">
      <c r="A15" s="179" t="s">
        <v>98</v>
      </c>
      <c r="B15" s="179" t="s">
        <v>99</v>
      </c>
      <c r="C15" s="144">
        <v>139189.66</v>
      </c>
      <c r="D15" s="144">
        <v>139189.66</v>
      </c>
      <c r="E15" s="144">
        <v>139189.66</v>
      </c>
      <c r="F15" s="144"/>
      <c r="G15" s="144"/>
      <c r="H15" s="144"/>
      <c r="I15" s="144"/>
      <c r="J15" s="144"/>
      <c r="K15" s="144"/>
      <c r="L15" s="144"/>
      <c r="M15" s="144"/>
      <c r="N15" s="144"/>
      <c r="O15" s="144"/>
    </row>
    <row r="16" ht="52.5" customHeight="1" spans="1:15">
      <c r="A16" s="179" t="s">
        <v>100</v>
      </c>
      <c r="B16" s="179" t="s">
        <v>101</v>
      </c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</row>
    <row r="17" ht="52.5" customHeight="1" spans="1:15">
      <c r="A17" s="178" t="s">
        <v>102</v>
      </c>
      <c r="B17" s="178" t="s">
        <v>103</v>
      </c>
      <c r="C17" s="144">
        <v>741.95</v>
      </c>
      <c r="D17" s="144">
        <v>741.95</v>
      </c>
      <c r="E17" s="144">
        <v>741.95</v>
      </c>
      <c r="F17" s="144"/>
      <c r="G17" s="144"/>
      <c r="H17" s="144"/>
      <c r="I17" s="144"/>
      <c r="J17" s="144"/>
      <c r="K17" s="144"/>
      <c r="L17" s="144"/>
      <c r="M17" s="144"/>
      <c r="N17" s="144"/>
      <c r="O17" s="144"/>
    </row>
    <row r="18" ht="52.5" customHeight="1" spans="1:15">
      <c r="A18" s="179" t="s">
        <v>104</v>
      </c>
      <c r="B18" s="179" t="s">
        <v>103</v>
      </c>
      <c r="C18" s="144">
        <v>741.95</v>
      </c>
      <c r="D18" s="144">
        <v>741.95</v>
      </c>
      <c r="E18" s="144">
        <v>741.95</v>
      </c>
      <c r="F18" s="144"/>
      <c r="G18" s="144"/>
      <c r="H18" s="144"/>
      <c r="I18" s="144"/>
      <c r="J18" s="144"/>
      <c r="K18" s="144"/>
      <c r="L18" s="144"/>
      <c r="M18" s="144"/>
      <c r="N18" s="144"/>
      <c r="O18" s="144"/>
    </row>
    <row r="19" ht="52.5" customHeight="1" spans="1:15">
      <c r="A19" s="177" t="s">
        <v>105</v>
      </c>
      <c r="B19" s="177" t="s">
        <v>106</v>
      </c>
      <c r="C19" s="144">
        <v>74664.77</v>
      </c>
      <c r="D19" s="144">
        <v>74664.77</v>
      </c>
      <c r="E19" s="144">
        <v>74664.77</v>
      </c>
      <c r="F19" s="144"/>
      <c r="G19" s="144"/>
      <c r="H19" s="144"/>
      <c r="I19" s="144"/>
      <c r="J19" s="144"/>
      <c r="K19" s="144"/>
      <c r="L19" s="144"/>
      <c r="M19" s="144"/>
      <c r="N19" s="144"/>
      <c r="O19" s="144"/>
    </row>
    <row r="20" ht="52.5" customHeight="1" spans="1:15">
      <c r="A20" s="178" t="s">
        <v>107</v>
      </c>
      <c r="B20" s="178" t="s">
        <v>108</v>
      </c>
      <c r="C20" s="144">
        <v>74664.77</v>
      </c>
      <c r="D20" s="144">
        <v>74664.77</v>
      </c>
      <c r="E20" s="144">
        <v>74664.77</v>
      </c>
      <c r="F20" s="144"/>
      <c r="G20" s="144"/>
      <c r="H20" s="144"/>
      <c r="I20" s="144"/>
      <c r="J20" s="144"/>
      <c r="K20" s="144"/>
      <c r="L20" s="144"/>
      <c r="M20" s="144"/>
      <c r="N20" s="144"/>
      <c r="O20" s="144"/>
    </row>
    <row r="21" ht="52.5" customHeight="1" spans="1:15">
      <c r="A21" s="179" t="s">
        <v>109</v>
      </c>
      <c r="B21" s="179" t="s">
        <v>110</v>
      </c>
      <c r="C21" s="144">
        <v>68724.9</v>
      </c>
      <c r="D21" s="144">
        <v>68724.9</v>
      </c>
      <c r="E21" s="144">
        <v>68724.9</v>
      </c>
      <c r="F21" s="144"/>
      <c r="G21" s="144"/>
      <c r="H21" s="144"/>
      <c r="I21" s="144"/>
      <c r="J21" s="144"/>
      <c r="K21" s="144"/>
      <c r="L21" s="144"/>
      <c r="M21" s="144"/>
      <c r="N21" s="144"/>
      <c r="O21" s="144"/>
    </row>
    <row r="22" ht="52.5" customHeight="1" spans="1:15">
      <c r="A22" s="179" t="s">
        <v>111</v>
      </c>
      <c r="B22" s="179" t="s">
        <v>112</v>
      </c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</row>
    <row r="23" ht="52.5" customHeight="1" spans="1:15">
      <c r="A23" s="179" t="s">
        <v>113</v>
      </c>
      <c r="B23" s="179" t="s">
        <v>114</v>
      </c>
      <c r="C23" s="144">
        <v>5939.87</v>
      </c>
      <c r="D23" s="144">
        <v>5939.87</v>
      </c>
      <c r="E23" s="144">
        <v>5939.87</v>
      </c>
      <c r="F23" s="144"/>
      <c r="G23" s="144"/>
      <c r="H23" s="144"/>
      <c r="I23" s="144"/>
      <c r="J23" s="144"/>
      <c r="K23" s="144"/>
      <c r="L23" s="144"/>
      <c r="M23" s="144"/>
      <c r="N23" s="144"/>
      <c r="O23" s="144"/>
    </row>
    <row r="24" ht="52.5" customHeight="1" spans="1:15">
      <c r="A24" s="177" t="s">
        <v>115</v>
      </c>
      <c r="B24" s="177" t="s">
        <v>116</v>
      </c>
      <c r="C24" s="144">
        <v>86446</v>
      </c>
      <c r="D24" s="144">
        <v>86446</v>
      </c>
      <c r="E24" s="144">
        <v>86446</v>
      </c>
      <c r="F24" s="144"/>
      <c r="G24" s="144"/>
      <c r="H24" s="144"/>
      <c r="I24" s="144"/>
      <c r="J24" s="144"/>
      <c r="K24" s="144"/>
      <c r="L24" s="144"/>
      <c r="M24" s="144"/>
      <c r="N24" s="144"/>
      <c r="O24" s="144"/>
    </row>
    <row r="25" ht="52.5" customHeight="1" spans="1:15">
      <c r="A25" s="178" t="s">
        <v>117</v>
      </c>
      <c r="B25" s="178" t="s">
        <v>118</v>
      </c>
      <c r="C25" s="144">
        <v>86446</v>
      </c>
      <c r="D25" s="144">
        <v>86446</v>
      </c>
      <c r="E25" s="144">
        <v>86446</v>
      </c>
      <c r="F25" s="144"/>
      <c r="G25" s="144"/>
      <c r="H25" s="144"/>
      <c r="I25" s="144"/>
      <c r="J25" s="144"/>
      <c r="K25" s="144"/>
      <c r="L25" s="144"/>
      <c r="M25" s="144"/>
      <c r="N25" s="144"/>
      <c r="O25" s="144"/>
    </row>
    <row r="26" ht="52.5" customHeight="1" spans="1:15">
      <c r="A26" s="179" t="s">
        <v>119</v>
      </c>
      <c r="B26" s="179" t="s">
        <v>120</v>
      </c>
      <c r="C26" s="144">
        <v>86446</v>
      </c>
      <c r="D26" s="144">
        <v>86446</v>
      </c>
      <c r="E26" s="144">
        <v>86446</v>
      </c>
      <c r="F26" s="144"/>
      <c r="G26" s="144"/>
      <c r="H26" s="144"/>
      <c r="I26" s="144"/>
      <c r="J26" s="144"/>
      <c r="K26" s="144"/>
      <c r="L26" s="144"/>
      <c r="M26" s="144"/>
      <c r="N26" s="144"/>
      <c r="O26" s="144"/>
    </row>
    <row r="27" ht="30" customHeight="1" spans="1:15">
      <c r="A27" s="176" t="s">
        <v>39</v>
      </c>
      <c r="B27" s="176"/>
      <c r="C27" s="144">
        <v>1654332.26</v>
      </c>
      <c r="D27" s="144">
        <v>1654332.26</v>
      </c>
      <c r="E27" s="144">
        <v>1332132.26</v>
      </c>
      <c r="F27" s="144">
        <v>322200</v>
      </c>
      <c r="G27" s="144"/>
      <c r="H27" s="144"/>
      <c r="I27" s="144"/>
      <c r="J27" s="144"/>
      <c r="K27" s="144"/>
      <c r="L27" s="144"/>
      <c r="M27" s="144"/>
      <c r="N27" s="144"/>
      <c r="O27" s="144"/>
    </row>
  </sheetData>
  <mergeCells count="13">
    <mergeCell ref="N1:O1"/>
    <mergeCell ref="A2:O2"/>
    <mergeCell ref="A3:F3"/>
    <mergeCell ref="N3:O3"/>
    <mergeCell ref="D4:F4"/>
    <mergeCell ref="J4:O4"/>
    <mergeCell ref="A27:B27"/>
    <mergeCell ref="A4:A5"/>
    <mergeCell ref="B4:B5"/>
    <mergeCell ref="C4:C5"/>
    <mergeCell ref="G4:G5"/>
    <mergeCell ref="H4:H5"/>
    <mergeCell ref="I4:I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A1" sqref="A1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9"/>
      <c r="B1" s="49"/>
      <c r="C1" s="49"/>
      <c r="D1" s="100" t="s">
        <v>121</v>
      </c>
    </row>
    <row r="2" ht="30.75" customHeight="1" spans="1:4">
      <c r="A2" s="166" t="str">
        <f>"2025"&amp;"年部门财政拨款收支预算总表"</f>
        <v>2025年部门财政拨款收支预算总表</v>
      </c>
      <c r="B2" s="166"/>
      <c r="C2" s="166"/>
      <c r="D2" s="166"/>
    </row>
    <row r="3" ht="18.75" customHeight="1" spans="1:4">
      <c r="A3" s="31" t="str">
        <f>"单位名称："&amp;"盈江县妇女联合会"</f>
        <v>单位名称：盈江县妇女联合会</v>
      </c>
      <c r="B3" s="167"/>
      <c r="C3" s="167"/>
      <c r="D3" s="101" t="s">
        <v>10</v>
      </c>
    </row>
    <row r="4" ht="19.5" customHeight="1" spans="1:4">
      <c r="A4" s="12" t="s">
        <v>122</v>
      </c>
      <c r="B4" s="14"/>
      <c r="C4" s="12" t="s">
        <v>123</v>
      </c>
      <c r="D4" s="14"/>
    </row>
    <row r="5" ht="21.75" customHeight="1" spans="1:4">
      <c r="A5" s="75" t="s">
        <v>124</v>
      </c>
      <c r="B5" s="11" t="s">
        <v>14</v>
      </c>
      <c r="C5" s="75" t="s">
        <v>125</v>
      </c>
      <c r="D5" s="11" t="s">
        <v>14</v>
      </c>
    </row>
    <row r="6" ht="17.25" customHeight="1" spans="1:4">
      <c r="A6" s="77"/>
      <c r="B6" s="18"/>
      <c r="C6" s="77"/>
      <c r="D6" s="18"/>
    </row>
    <row r="7" ht="19.5" customHeight="1" spans="1:4">
      <c r="A7" s="95" t="s">
        <v>126</v>
      </c>
      <c r="B7" s="23">
        <v>1654332.26</v>
      </c>
      <c r="C7" s="95" t="s">
        <v>127</v>
      </c>
      <c r="D7" s="23">
        <v>1654332.26</v>
      </c>
    </row>
    <row r="8" ht="19.5" customHeight="1" spans="1:4">
      <c r="A8" s="95" t="s">
        <v>128</v>
      </c>
      <c r="B8" s="23">
        <v>1654332.26</v>
      </c>
      <c r="C8" s="168" t="str">
        <f>"（"&amp;"一"&amp;"）"&amp;"一般公共服务支出"</f>
        <v>（一）一般公共服务支出</v>
      </c>
      <c r="D8" s="23">
        <v>1347289.88</v>
      </c>
    </row>
    <row r="9" ht="19.5" customHeight="1" spans="1:4">
      <c r="A9" s="169" t="s">
        <v>129</v>
      </c>
      <c r="B9" s="23"/>
      <c r="C9" s="168" t="str">
        <f>"（"&amp;"二"&amp;"）"&amp;"社会保障和就业支出"</f>
        <v>（二）社会保障和就业支出</v>
      </c>
      <c r="D9" s="23">
        <v>145931.61</v>
      </c>
    </row>
    <row r="10" ht="19.5" customHeight="1" spans="1:4">
      <c r="A10" s="169" t="s">
        <v>130</v>
      </c>
      <c r="B10" s="23"/>
      <c r="C10" s="168" t="str">
        <f>"（"&amp;"三"&amp;"）"&amp;"卫生健康支出"</f>
        <v>（三）卫生健康支出</v>
      </c>
      <c r="D10" s="23">
        <v>74664.77</v>
      </c>
    </row>
    <row r="11" ht="19.5" customHeight="1" spans="1:4">
      <c r="A11" s="169" t="s">
        <v>131</v>
      </c>
      <c r="B11" s="23"/>
      <c r="C11" s="168" t="str">
        <f>"（"&amp;"四"&amp;"）"&amp;"住房保障支出"</f>
        <v>（四）住房保障支出</v>
      </c>
      <c r="D11" s="23">
        <v>86446</v>
      </c>
    </row>
    <row r="12" ht="19.5" customHeight="1" spans="1:4">
      <c r="A12" s="169" t="s">
        <v>128</v>
      </c>
      <c r="B12" s="23"/>
      <c r="C12" s="168"/>
      <c r="D12" s="23"/>
    </row>
    <row r="13" ht="19.5" customHeight="1" spans="1:4">
      <c r="A13" s="169" t="s">
        <v>129</v>
      </c>
      <c r="B13" s="23"/>
      <c r="C13" s="168"/>
      <c r="D13" s="23"/>
    </row>
    <row r="14" ht="19.5" customHeight="1" spans="1:4">
      <c r="A14" s="169" t="s">
        <v>130</v>
      </c>
      <c r="B14" s="23"/>
      <c r="C14" s="168"/>
      <c r="D14" s="23"/>
    </row>
    <row r="15" ht="19.5" customHeight="1" spans="1:4">
      <c r="A15" s="170"/>
      <c r="B15" s="23"/>
      <c r="C15" s="168"/>
      <c r="D15" s="23"/>
    </row>
    <row r="16" ht="19.5" customHeight="1" spans="1:4">
      <c r="A16" s="170"/>
      <c r="B16" s="23"/>
      <c r="C16" s="168"/>
      <c r="D16" s="23"/>
    </row>
    <row r="17" ht="19.5" customHeight="1" spans="1:4">
      <c r="A17" s="170"/>
      <c r="B17" s="23"/>
      <c r="C17" s="168"/>
      <c r="D17" s="23"/>
    </row>
    <row r="18" ht="19.5" customHeight="1" spans="1:4">
      <c r="A18" s="170"/>
      <c r="B18" s="23"/>
      <c r="C18" s="168"/>
      <c r="D18" s="23"/>
    </row>
    <row r="19" ht="19.5" customHeight="1" spans="1:4">
      <c r="A19" s="170"/>
      <c r="B19" s="23"/>
      <c r="C19" s="168"/>
      <c r="D19" s="23"/>
    </row>
    <row r="20" ht="19.5" customHeight="1" spans="1:4">
      <c r="A20" s="95"/>
      <c r="B20" s="23"/>
      <c r="C20" s="168"/>
      <c r="D20" s="23"/>
    </row>
    <row r="21" ht="19.5" customHeight="1" spans="1:4">
      <c r="A21" s="95"/>
      <c r="B21" s="23"/>
      <c r="C21" s="95"/>
      <c r="D21" s="23"/>
    </row>
    <row r="22" ht="19.5" customHeight="1" spans="1:4">
      <c r="A22" s="95"/>
      <c r="B22" s="23"/>
      <c r="C22" s="95"/>
      <c r="D22" s="23"/>
    </row>
    <row r="23" ht="19.5" customHeight="1" spans="1:4">
      <c r="A23" s="95"/>
      <c r="B23" s="23"/>
      <c r="C23" s="95"/>
      <c r="D23" s="23"/>
    </row>
    <row r="24" ht="19.5" customHeight="1" spans="1:4">
      <c r="A24" s="95"/>
      <c r="B24" s="23"/>
      <c r="C24" s="95"/>
      <c r="D24" s="23"/>
    </row>
    <row r="25" ht="19.5" customHeight="1" spans="1:4">
      <c r="A25" s="95"/>
      <c r="B25" s="23"/>
      <c r="C25" s="95"/>
      <c r="D25" s="23"/>
    </row>
    <row r="26" ht="19.5" customHeight="1" spans="1:4">
      <c r="A26" s="168"/>
      <c r="B26" s="23"/>
      <c r="C26" s="95"/>
      <c r="D26" s="23"/>
    </row>
    <row r="27" ht="19.5" customHeight="1" spans="1:4">
      <c r="A27" s="95"/>
      <c r="B27" s="23"/>
      <c r="C27" s="95"/>
      <c r="D27" s="23"/>
    </row>
    <row r="28" customHeight="1" spans="1:4">
      <c r="A28" s="95"/>
      <c r="B28" s="23"/>
      <c r="C28" s="169"/>
      <c r="D28" s="23"/>
    </row>
    <row r="29" ht="19.5" customHeight="1" spans="1:4">
      <c r="A29" s="95"/>
      <c r="B29" s="23"/>
      <c r="C29" s="95"/>
      <c r="D29" s="23"/>
    </row>
    <row r="30" ht="19.5" customHeight="1" spans="1:4">
      <c r="A30" s="168"/>
      <c r="B30" s="23"/>
      <c r="C30" s="95"/>
      <c r="D30" s="23"/>
    </row>
    <row r="31" ht="18" customHeight="1" spans="1:4">
      <c r="A31" s="168"/>
      <c r="B31" s="23"/>
      <c r="C31" s="95"/>
      <c r="D31" s="23"/>
    </row>
    <row r="32" ht="18" customHeight="1" spans="1:4">
      <c r="A32" s="168"/>
      <c r="B32" s="23"/>
      <c r="C32" s="169"/>
      <c r="D32" s="23"/>
    </row>
    <row r="33" ht="18" customHeight="1" spans="1:4">
      <c r="A33" s="168"/>
      <c r="B33" s="23"/>
      <c r="C33" s="169"/>
      <c r="D33" s="23"/>
    </row>
    <row r="34" ht="19.5" customHeight="1" spans="1:4">
      <c r="A34" s="168"/>
      <c r="B34" s="171"/>
      <c r="C34" s="95"/>
      <c r="D34" s="171"/>
    </row>
    <row r="35" ht="19.5" customHeight="1" spans="1:4">
      <c r="A35" s="168"/>
      <c r="B35" s="23"/>
      <c r="C35" s="95" t="s">
        <v>132</v>
      </c>
      <c r="D35" s="23"/>
    </row>
    <row r="36" ht="19.5" customHeight="1" spans="1:4">
      <c r="A36" s="172" t="s">
        <v>33</v>
      </c>
      <c r="B36" s="23">
        <v>1654332.26</v>
      </c>
      <c r="C36" s="172" t="s">
        <v>34</v>
      </c>
      <c r="D36" s="23">
        <v>1654332.26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5"/>
  <sheetViews>
    <sheetView showZeros="0" workbookViewId="0">
      <selection activeCell="A1" sqref="A1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33"/>
      <c r="B1" s="133"/>
      <c r="C1" s="133"/>
      <c r="D1" s="133"/>
      <c r="E1" s="133"/>
      <c r="F1" s="133"/>
      <c r="G1" s="137" t="s">
        <v>133</v>
      </c>
    </row>
    <row r="2" ht="33" customHeight="1" spans="1:7">
      <c r="A2" s="159" t="str">
        <f>"2025"&amp;"年一般公共预算支出预算表（按功能科目分类）"</f>
        <v>2025年一般公共预算支出预算表（按功能科目分类）</v>
      </c>
      <c r="B2" s="159"/>
      <c r="C2" s="159"/>
      <c r="D2" s="159"/>
      <c r="E2" s="159"/>
      <c r="F2" s="159"/>
      <c r="G2" s="159"/>
    </row>
    <row r="3" ht="18.75" customHeight="1" spans="1:7">
      <c r="A3" s="160" t="str">
        <f>"单位名称："&amp;"盈江县妇女联合会"</f>
        <v>单位名称：盈江县妇女联合会</v>
      </c>
      <c r="B3" s="160"/>
      <c r="C3" s="133"/>
      <c r="D3" s="133"/>
      <c r="E3" s="133"/>
      <c r="F3" s="133"/>
      <c r="G3" s="137" t="s">
        <v>10</v>
      </c>
    </row>
    <row r="4" ht="18.75" customHeight="1" spans="1:7">
      <c r="A4" s="161" t="s">
        <v>134</v>
      </c>
      <c r="B4" s="161"/>
      <c r="C4" s="161" t="s">
        <v>39</v>
      </c>
      <c r="D4" s="161" t="s">
        <v>61</v>
      </c>
      <c r="E4" s="161"/>
      <c r="F4" s="161"/>
      <c r="G4" s="161" t="s">
        <v>62</v>
      </c>
    </row>
    <row r="5" ht="18.75" customHeight="1" spans="1:7">
      <c r="A5" s="161" t="s">
        <v>57</v>
      </c>
      <c r="B5" s="161" t="s">
        <v>58</v>
      </c>
      <c r="C5" s="161"/>
      <c r="D5" s="161" t="s">
        <v>42</v>
      </c>
      <c r="E5" s="161" t="s">
        <v>135</v>
      </c>
      <c r="F5" s="161" t="s">
        <v>136</v>
      </c>
      <c r="G5" s="161"/>
    </row>
    <row r="6" ht="18.75" customHeight="1" spans="1:7">
      <c r="A6" s="161" t="s">
        <v>68</v>
      </c>
      <c r="B6" s="161" t="s">
        <v>69</v>
      </c>
      <c r="C6" s="161" t="s">
        <v>70</v>
      </c>
      <c r="D6" s="161" t="s">
        <v>71</v>
      </c>
      <c r="E6" s="161" t="s">
        <v>72</v>
      </c>
      <c r="F6" s="161" t="s">
        <v>73</v>
      </c>
      <c r="G6" s="161" t="s">
        <v>74</v>
      </c>
    </row>
    <row r="7" ht="18.75" customHeight="1" spans="1:7">
      <c r="A7" s="162" t="s">
        <v>83</v>
      </c>
      <c r="B7" s="162" t="s">
        <v>84</v>
      </c>
      <c r="C7" s="163">
        <v>1347289.88</v>
      </c>
      <c r="D7" s="163">
        <v>1025089.88</v>
      </c>
      <c r="E7" s="163">
        <v>910101</v>
      </c>
      <c r="F7" s="163">
        <v>114988.88</v>
      </c>
      <c r="G7" s="163">
        <v>322200</v>
      </c>
    </row>
    <row r="8" ht="18.75" customHeight="1" outlineLevel="1" spans="1:7">
      <c r="A8" s="164" t="s">
        <v>85</v>
      </c>
      <c r="B8" s="164" t="s">
        <v>86</v>
      </c>
      <c r="C8" s="163">
        <v>1345089.88</v>
      </c>
      <c r="D8" s="163">
        <v>1025089.88</v>
      </c>
      <c r="E8" s="163">
        <v>910101</v>
      </c>
      <c r="F8" s="163">
        <v>114988.88</v>
      </c>
      <c r="G8" s="163">
        <v>320000</v>
      </c>
    </row>
    <row r="9" ht="18.75" customHeight="1" outlineLevel="2" spans="1:7">
      <c r="A9" s="165" t="s">
        <v>87</v>
      </c>
      <c r="B9" s="165" t="s">
        <v>88</v>
      </c>
      <c r="C9" s="163">
        <v>1345089.88</v>
      </c>
      <c r="D9" s="163">
        <v>1025089.88</v>
      </c>
      <c r="E9" s="163">
        <v>910101</v>
      </c>
      <c r="F9" s="163">
        <v>114988.88</v>
      </c>
      <c r="G9" s="163">
        <v>320000</v>
      </c>
    </row>
    <row r="10" ht="18.75" customHeight="1" outlineLevel="1" spans="1:7">
      <c r="A10" s="164" t="s">
        <v>89</v>
      </c>
      <c r="B10" s="164" t="s">
        <v>90</v>
      </c>
      <c r="C10" s="163">
        <v>2200</v>
      </c>
      <c r="D10" s="163"/>
      <c r="E10" s="163"/>
      <c r="F10" s="163"/>
      <c r="G10" s="163">
        <v>2200</v>
      </c>
    </row>
    <row r="11" ht="18.75" customHeight="1" outlineLevel="2" spans="1:7">
      <c r="A11" s="165" t="s">
        <v>91</v>
      </c>
      <c r="B11" s="165" t="s">
        <v>90</v>
      </c>
      <c r="C11" s="163">
        <v>2200</v>
      </c>
      <c r="D11" s="163"/>
      <c r="E11" s="163"/>
      <c r="F11" s="163"/>
      <c r="G11" s="163">
        <v>2200</v>
      </c>
    </row>
    <row r="12" ht="18.75" customHeight="1" spans="1:7">
      <c r="A12" s="162" t="s">
        <v>92</v>
      </c>
      <c r="B12" s="162" t="s">
        <v>93</v>
      </c>
      <c r="C12" s="163">
        <v>145931.61</v>
      </c>
      <c r="D12" s="163">
        <v>145931.61</v>
      </c>
      <c r="E12" s="163">
        <v>139931.61</v>
      </c>
      <c r="F12" s="163">
        <v>6000</v>
      </c>
      <c r="G12" s="163"/>
    </row>
    <row r="13" ht="18.75" customHeight="1" outlineLevel="1" spans="1:7">
      <c r="A13" s="164" t="s">
        <v>94</v>
      </c>
      <c r="B13" s="164" t="s">
        <v>95</v>
      </c>
      <c r="C13" s="163">
        <v>145189.66</v>
      </c>
      <c r="D13" s="163">
        <v>145189.66</v>
      </c>
      <c r="E13" s="163">
        <v>139189.66</v>
      </c>
      <c r="F13" s="163">
        <v>6000</v>
      </c>
      <c r="G13" s="163"/>
    </row>
    <row r="14" ht="18.75" customHeight="1" outlineLevel="2" spans="1:7">
      <c r="A14" s="165" t="s">
        <v>96</v>
      </c>
      <c r="B14" s="165" t="s">
        <v>97</v>
      </c>
      <c r="C14" s="163">
        <v>6000</v>
      </c>
      <c r="D14" s="163">
        <v>6000</v>
      </c>
      <c r="E14" s="163"/>
      <c r="F14" s="163">
        <v>6000</v>
      </c>
      <c r="G14" s="163"/>
    </row>
    <row r="15" ht="18.75" customHeight="1" outlineLevel="2" spans="1:7">
      <c r="A15" s="165" t="s">
        <v>98</v>
      </c>
      <c r="B15" s="165" t="s">
        <v>99</v>
      </c>
      <c r="C15" s="163">
        <v>139189.66</v>
      </c>
      <c r="D15" s="163">
        <v>139189.66</v>
      </c>
      <c r="E15" s="163">
        <v>139189.66</v>
      </c>
      <c r="F15" s="163"/>
      <c r="G15" s="163"/>
    </row>
    <row r="16" ht="18.75" customHeight="1" outlineLevel="1" spans="1:7">
      <c r="A16" s="164" t="s">
        <v>102</v>
      </c>
      <c r="B16" s="164" t="s">
        <v>103</v>
      </c>
      <c r="C16" s="163">
        <v>741.95</v>
      </c>
      <c r="D16" s="163">
        <v>741.95</v>
      </c>
      <c r="E16" s="163">
        <v>741.95</v>
      </c>
      <c r="F16" s="163"/>
      <c r="G16" s="163"/>
    </row>
    <row r="17" ht="18.75" customHeight="1" outlineLevel="2" spans="1:7">
      <c r="A17" s="165" t="s">
        <v>104</v>
      </c>
      <c r="B17" s="165" t="s">
        <v>103</v>
      </c>
      <c r="C17" s="163">
        <v>741.95</v>
      </c>
      <c r="D17" s="163">
        <v>741.95</v>
      </c>
      <c r="E17" s="163">
        <v>741.95</v>
      </c>
      <c r="F17" s="163"/>
      <c r="G17" s="163"/>
    </row>
    <row r="18" ht="18.75" customHeight="1" spans="1:7">
      <c r="A18" s="162" t="s">
        <v>105</v>
      </c>
      <c r="B18" s="162" t="s">
        <v>106</v>
      </c>
      <c r="C18" s="163">
        <v>74664.77</v>
      </c>
      <c r="D18" s="163">
        <v>74664.77</v>
      </c>
      <c r="E18" s="163">
        <v>74664.77</v>
      </c>
      <c r="F18" s="163"/>
      <c r="G18" s="163"/>
    </row>
    <row r="19" ht="18.75" customHeight="1" outlineLevel="1" spans="1:7">
      <c r="A19" s="164" t="s">
        <v>107</v>
      </c>
      <c r="B19" s="164" t="s">
        <v>108</v>
      </c>
      <c r="C19" s="163">
        <v>74664.77</v>
      </c>
      <c r="D19" s="163">
        <v>74664.77</v>
      </c>
      <c r="E19" s="163">
        <v>74664.77</v>
      </c>
      <c r="F19" s="163"/>
      <c r="G19" s="163"/>
    </row>
    <row r="20" ht="18.75" customHeight="1" outlineLevel="2" spans="1:7">
      <c r="A20" s="165" t="s">
        <v>109</v>
      </c>
      <c r="B20" s="165" t="s">
        <v>110</v>
      </c>
      <c r="C20" s="163">
        <v>68724.9</v>
      </c>
      <c r="D20" s="163">
        <v>68724.9</v>
      </c>
      <c r="E20" s="163">
        <v>68724.9</v>
      </c>
      <c r="F20" s="163"/>
      <c r="G20" s="163"/>
    </row>
    <row r="21" ht="18.75" customHeight="1" outlineLevel="2" spans="1:7">
      <c r="A21" s="165" t="s">
        <v>113</v>
      </c>
      <c r="B21" s="165" t="s">
        <v>114</v>
      </c>
      <c r="C21" s="163">
        <v>5939.87</v>
      </c>
      <c r="D21" s="163">
        <v>5939.87</v>
      </c>
      <c r="E21" s="163">
        <v>5939.87</v>
      </c>
      <c r="F21" s="163"/>
      <c r="G21" s="163"/>
    </row>
    <row r="22" ht="18.75" customHeight="1" spans="1:7">
      <c r="A22" s="162" t="s">
        <v>115</v>
      </c>
      <c r="B22" s="162" t="s">
        <v>116</v>
      </c>
      <c r="C22" s="163">
        <v>86446</v>
      </c>
      <c r="D22" s="163">
        <v>86446</v>
      </c>
      <c r="E22" s="163">
        <v>86446</v>
      </c>
      <c r="F22" s="163"/>
      <c r="G22" s="163"/>
    </row>
    <row r="23" ht="18.75" customHeight="1" outlineLevel="1" spans="1:7">
      <c r="A23" s="164" t="s">
        <v>117</v>
      </c>
      <c r="B23" s="164" t="s">
        <v>118</v>
      </c>
      <c r="C23" s="163">
        <v>86446</v>
      </c>
      <c r="D23" s="163">
        <v>86446</v>
      </c>
      <c r="E23" s="163">
        <v>86446</v>
      </c>
      <c r="F23" s="163"/>
      <c r="G23" s="163"/>
    </row>
    <row r="24" ht="18.75" customHeight="1" outlineLevel="2" spans="1:7">
      <c r="A24" s="165" t="s">
        <v>119</v>
      </c>
      <c r="B24" s="165" t="s">
        <v>120</v>
      </c>
      <c r="C24" s="163">
        <v>86446</v>
      </c>
      <c r="D24" s="163">
        <v>86446</v>
      </c>
      <c r="E24" s="163">
        <v>86446</v>
      </c>
      <c r="F24" s="163"/>
      <c r="G24" s="163"/>
    </row>
    <row r="25" ht="18.75" customHeight="1" spans="1:7">
      <c r="A25" s="161" t="s">
        <v>39</v>
      </c>
      <c r="B25" s="161"/>
      <c r="C25" s="163">
        <v>1654332.26</v>
      </c>
      <c r="D25" s="163">
        <v>1332132.26</v>
      </c>
      <c r="E25" s="163">
        <v>1211143.38</v>
      </c>
      <c r="F25" s="163">
        <v>120988.88</v>
      </c>
      <c r="G25" s="163">
        <v>322200</v>
      </c>
    </row>
  </sheetData>
  <mergeCells count="7">
    <mergeCell ref="A2:G2"/>
    <mergeCell ref="A3:C3"/>
    <mergeCell ref="A4:B4"/>
    <mergeCell ref="D4:F4"/>
    <mergeCell ref="A25:B25"/>
    <mergeCell ref="C4:C5"/>
    <mergeCell ref="G4:G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C9" sqref="C9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50"/>
      <c r="B1" s="150"/>
      <c r="C1" s="151"/>
      <c r="D1" s="1"/>
      <c r="E1" s="1"/>
      <c r="F1" s="152" t="s">
        <v>137</v>
      </c>
    </row>
    <row r="2" ht="33.75" customHeight="1" spans="1:6">
      <c r="A2" s="153" t="str">
        <f>"2025"&amp;"年一般公共预算“三公”经费支出预算表"</f>
        <v>2025年一般公共预算“三公”经费支出预算表</v>
      </c>
      <c r="B2" s="153"/>
      <c r="C2" s="153"/>
      <c r="D2" s="153"/>
      <c r="E2" s="153"/>
      <c r="F2" s="153"/>
    </row>
    <row r="3" ht="21.75" customHeight="1" spans="1:6">
      <c r="A3" s="154" t="str">
        <f>"单位名称："&amp;"盈江县妇女联合会"</f>
        <v>单位名称：盈江县妇女联合会</v>
      </c>
      <c r="B3" s="150"/>
      <c r="C3" s="151"/>
      <c r="D3" s="3"/>
      <c r="E3" s="1"/>
      <c r="F3" s="152" t="s">
        <v>36</v>
      </c>
    </row>
    <row r="4" ht="19.5" customHeight="1" spans="1:6">
      <c r="A4" s="11" t="s">
        <v>138</v>
      </c>
      <c r="B4" s="75" t="s">
        <v>139</v>
      </c>
      <c r="C4" s="12" t="s">
        <v>140</v>
      </c>
      <c r="D4" s="13"/>
      <c r="E4" s="14"/>
      <c r="F4" s="75" t="s">
        <v>141</v>
      </c>
    </row>
    <row r="5" ht="19.5" customHeight="1" spans="1:6">
      <c r="A5" s="18"/>
      <c r="B5" s="77"/>
      <c r="C5" s="35" t="s">
        <v>42</v>
      </c>
      <c r="D5" s="35" t="s">
        <v>142</v>
      </c>
      <c r="E5" s="35" t="s">
        <v>143</v>
      </c>
      <c r="F5" s="77"/>
    </row>
    <row r="6" ht="18.75" customHeight="1" spans="1:6">
      <c r="A6" s="155">
        <v>1</v>
      </c>
      <c r="B6" s="155">
        <v>2</v>
      </c>
      <c r="C6" s="156">
        <v>3</v>
      </c>
      <c r="D6" s="155">
        <v>4</v>
      </c>
      <c r="E6" s="155">
        <v>5</v>
      </c>
      <c r="F6" s="155">
        <v>6</v>
      </c>
    </row>
    <row r="7" ht="24.75" customHeight="1" spans="1:6">
      <c r="A7" s="157">
        <v>7000</v>
      </c>
      <c r="B7" s="157"/>
      <c r="C7" s="158"/>
      <c r="D7" s="157"/>
      <c r="E7" s="157"/>
      <c r="F7" s="157">
        <v>7000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37"/>
  <sheetViews>
    <sheetView showZeros="0" topLeftCell="A34" workbookViewId="0">
      <selection activeCell="A1" sqref="A1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45"/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9" t="s">
        <v>144</v>
      </c>
      <c r="U1" s="149"/>
      <c r="V1" s="149"/>
      <c r="W1" s="149"/>
    </row>
    <row r="2" ht="45.75" customHeight="1" spans="1:23">
      <c r="A2" s="146" t="s">
        <v>145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</row>
    <row r="3" ht="18.75" customHeight="1" spans="1:23">
      <c r="A3" s="145" t="str">
        <f>"单位名称："&amp;"盈江县妇女联合会"</f>
        <v>单位名称：盈江县妇女联合会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9" t="s">
        <v>36</v>
      </c>
      <c r="U3" s="149"/>
      <c r="V3" s="149"/>
      <c r="W3" s="149"/>
    </row>
    <row r="4" ht="18.75" customHeight="1" spans="1:23">
      <c r="A4" s="147" t="s">
        <v>146</v>
      </c>
      <c r="B4" s="147" t="s">
        <v>147</v>
      </c>
      <c r="C4" s="147" t="s">
        <v>148</v>
      </c>
      <c r="D4" s="147" t="s">
        <v>149</v>
      </c>
      <c r="E4" s="147" t="s">
        <v>150</v>
      </c>
      <c r="F4" s="147" t="s">
        <v>151</v>
      </c>
      <c r="G4" s="147" t="s">
        <v>152</v>
      </c>
      <c r="H4" s="147" t="s">
        <v>153</v>
      </c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</row>
    <row r="5" ht="28.3" customHeight="1" spans="1:23">
      <c r="A5" s="147"/>
      <c r="B5" s="147"/>
      <c r="C5" s="147"/>
      <c r="D5" s="147"/>
      <c r="E5" s="147"/>
      <c r="F5" s="147"/>
      <c r="G5" s="147"/>
      <c r="H5" s="147" t="s">
        <v>154</v>
      </c>
      <c r="I5" s="147" t="s">
        <v>43</v>
      </c>
      <c r="J5" s="147" t="s">
        <v>155</v>
      </c>
      <c r="K5" s="147" t="s">
        <v>156</v>
      </c>
      <c r="L5" s="147" t="s">
        <v>157</v>
      </c>
      <c r="M5" s="147" t="s">
        <v>158</v>
      </c>
      <c r="N5" s="147" t="s">
        <v>159</v>
      </c>
      <c r="O5" s="147" t="s">
        <v>44</v>
      </c>
      <c r="P5" s="147" t="s">
        <v>45</v>
      </c>
      <c r="Q5" s="147" t="s">
        <v>46</v>
      </c>
      <c r="R5" s="147" t="s">
        <v>60</v>
      </c>
      <c r="S5" s="147"/>
      <c r="T5" s="147"/>
      <c r="U5" s="147"/>
      <c r="V5" s="147"/>
      <c r="W5" s="147"/>
    </row>
    <row r="6" ht="24" customHeight="1" spans="1:23">
      <c r="A6" s="147"/>
      <c r="B6" s="147"/>
      <c r="C6" s="147"/>
      <c r="D6" s="147"/>
      <c r="E6" s="147"/>
      <c r="F6" s="147"/>
      <c r="G6" s="147"/>
      <c r="H6" s="147"/>
      <c r="I6" s="147" t="s">
        <v>160</v>
      </c>
      <c r="J6" s="147" t="s">
        <v>155</v>
      </c>
      <c r="K6" s="147" t="s">
        <v>156</v>
      </c>
      <c r="L6" s="147" t="s">
        <v>157</v>
      </c>
      <c r="M6" s="147" t="s">
        <v>158</v>
      </c>
      <c r="N6" s="147" t="s">
        <v>43</v>
      </c>
      <c r="O6" s="147" t="s">
        <v>44</v>
      </c>
      <c r="P6" s="147" t="s">
        <v>45</v>
      </c>
      <c r="Q6" s="147"/>
      <c r="R6" s="147" t="s">
        <v>42</v>
      </c>
      <c r="S6" s="147" t="s">
        <v>49</v>
      </c>
      <c r="T6" s="147" t="s">
        <v>50</v>
      </c>
      <c r="U6" s="147" t="s">
        <v>51</v>
      </c>
      <c r="V6" s="147" t="s">
        <v>52</v>
      </c>
      <c r="W6" s="147" t="s">
        <v>53</v>
      </c>
    </row>
    <row r="7" ht="32.05" customHeight="1" spans="1:23">
      <c r="A7" s="147"/>
      <c r="B7" s="147"/>
      <c r="C7" s="147"/>
      <c r="D7" s="147"/>
      <c r="E7" s="147"/>
      <c r="F7" s="147"/>
      <c r="G7" s="147"/>
      <c r="H7" s="147"/>
      <c r="I7" s="147" t="s">
        <v>42</v>
      </c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</row>
    <row r="8" ht="18.75" customHeight="1" spans="1:23">
      <c r="A8" s="147" t="s">
        <v>68</v>
      </c>
      <c r="B8" s="147" t="s">
        <v>69</v>
      </c>
      <c r="C8" s="147" t="s">
        <v>70</v>
      </c>
      <c r="D8" s="147" t="s">
        <v>71</v>
      </c>
      <c r="E8" s="147" t="s">
        <v>72</v>
      </c>
      <c r="F8" s="147" t="s">
        <v>73</v>
      </c>
      <c r="G8" s="147" t="s">
        <v>74</v>
      </c>
      <c r="H8" s="147" t="s">
        <v>75</v>
      </c>
      <c r="I8" s="147" t="s">
        <v>76</v>
      </c>
      <c r="J8" s="147" t="s">
        <v>77</v>
      </c>
      <c r="K8" s="147" t="s">
        <v>78</v>
      </c>
      <c r="L8" s="147" t="s">
        <v>79</v>
      </c>
      <c r="M8" s="147" t="s">
        <v>80</v>
      </c>
      <c r="N8" s="147" t="s">
        <v>81</v>
      </c>
      <c r="O8" s="147" t="s">
        <v>82</v>
      </c>
      <c r="P8" s="147" t="s">
        <v>161</v>
      </c>
      <c r="Q8" s="147" t="s">
        <v>162</v>
      </c>
      <c r="R8" s="147" t="s">
        <v>163</v>
      </c>
      <c r="S8" s="147" t="s">
        <v>164</v>
      </c>
      <c r="T8" s="147" t="s">
        <v>165</v>
      </c>
      <c r="U8" s="147" t="s">
        <v>166</v>
      </c>
      <c r="V8" s="147" t="s">
        <v>167</v>
      </c>
      <c r="W8" s="147" t="s">
        <v>168</v>
      </c>
    </row>
    <row r="9" ht="53.25" customHeight="1" spans="1:23">
      <c r="A9" s="142" t="s">
        <v>55</v>
      </c>
      <c r="B9" s="142"/>
      <c r="C9" s="142"/>
      <c r="D9" s="142"/>
      <c r="E9" s="142"/>
      <c r="F9" s="142"/>
      <c r="G9" s="142"/>
      <c r="H9" s="144">
        <v>1332132.26</v>
      </c>
      <c r="I9" s="144">
        <v>1332132.26</v>
      </c>
      <c r="J9" s="144"/>
      <c r="K9" s="144"/>
      <c r="L9" s="144">
        <v>1332132.26</v>
      </c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</row>
    <row r="10" ht="53.25" customHeight="1" outlineLevel="1" spans="1:23">
      <c r="A10" s="142" t="s">
        <v>55</v>
      </c>
      <c r="B10" s="142" t="s">
        <v>169</v>
      </c>
      <c r="C10" s="142" t="s">
        <v>170</v>
      </c>
      <c r="D10" s="142" t="s">
        <v>87</v>
      </c>
      <c r="E10" s="142" t="s">
        <v>88</v>
      </c>
      <c r="F10" s="142" t="s">
        <v>171</v>
      </c>
      <c r="G10" s="142" t="s">
        <v>172</v>
      </c>
      <c r="H10" s="144">
        <v>315564</v>
      </c>
      <c r="I10" s="144">
        <v>315564</v>
      </c>
      <c r="J10" s="144"/>
      <c r="K10" s="144"/>
      <c r="L10" s="144">
        <v>315564</v>
      </c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</row>
    <row r="11" ht="53.25" customHeight="1" outlineLevel="1" spans="1:23">
      <c r="A11" s="142" t="s">
        <v>55</v>
      </c>
      <c r="B11" s="142" t="s">
        <v>169</v>
      </c>
      <c r="C11" s="142" t="s">
        <v>170</v>
      </c>
      <c r="D11" s="142" t="s">
        <v>87</v>
      </c>
      <c r="E11" s="142" t="s">
        <v>88</v>
      </c>
      <c r="F11" s="142" t="s">
        <v>173</v>
      </c>
      <c r="G11" s="142" t="s">
        <v>174</v>
      </c>
      <c r="H11" s="144">
        <v>403080</v>
      </c>
      <c r="I11" s="144">
        <v>403080</v>
      </c>
      <c r="J11" s="144"/>
      <c r="K11" s="144"/>
      <c r="L11" s="144">
        <v>403080</v>
      </c>
      <c r="M11" s="142"/>
      <c r="N11" s="144"/>
      <c r="O11" s="144"/>
      <c r="P11" s="144"/>
      <c r="Q11" s="144"/>
      <c r="R11" s="144"/>
      <c r="S11" s="144"/>
      <c r="T11" s="144"/>
      <c r="U11" s="144"/>
      <c r="V11" s="144"/>
      <c r="W11" s="144"/>
    </row>
    <row r="12" ht="53.25" customHeight="1" outlineLevel="1" spans="1:23">
      <c r="A12" s="142" t="s">
        <v>55</v>
      </c>
      <c r="B12" s="142" t="s">
        <v>169</v>
      </c>
      <c r="C12" s="142" t="s">
        <v>170</v>
      </c>
      <c r="D12" s="142" t="s">
        <v>87</v>
      </c>
      <c r="E12" s="142" t="s">
        <v>88</v>
      </c>
      <c r="F12" s="142" t="s">
        <v>175</v>
      </c>
      <c r="G12" s="142" t="s">
        <v>176</v>
      </c>
      <c r="H12" s="144">
        <v>26297</v>
      </c>
      <c r="I12" s="144">
        <v>26297</v>
      </c>
      <c r="J12" s="144"/>
      <c r="K12" s="144"/>
      <c r="L12" s="144">
        <v>26297</v>
      </c>
      <c r="M12" s="142"/>
      <c r="N12" s="144"/>
      <c r="O12" s="144"/>
      <c r="P12" s="144"/>
      <c r="Q12" s="144"/>
      <c r="R12" s="144"/>
      <c r="S12" s="144"/>
      <c r="T12" s="144"/>
      <c r="U12" s="144"/>
      <c r="V12" s="144"/>
      <c r="W12" s="144"/>
    </row>
    <row r="13" ht="53.25" customHeight="1" outlineLevel="1" spans="1:23">
      <c r="A13" s="142" t="s">
        <v>55</v>
      </c>
      <c r="B13" s="142" t="s">
        <v>177</v>
      </c>
      <c r="C13" s="142" t="s">
        <v>178</v>
      </c>
      <c r="D13" s="142" t="s">
        <v>87</v>
      </c>
      <c r="E13" s="142" t="s">
        <v>88</v>
      </c>
      <c r="F13" s="142" t="s">
        <v>175</v>
      </c>
      <c r="G13" s="142" t="s">
        <v>176</v>
      </c>
      <c r="H13" s="144">
        <v>135960</v>
      </c>
      <c r="I13" s="144">
        <v>135960</v>
      </c>
      <c r="J13" s="144"/>
      <c r="K13" s="144"/>
      <c r="L13" s="144">
        <v>135960</v>
      </c>
      <c r="M13" s="142"/>
      <c r="N13" s="144"/>
      <c r="O13" s="144"/>
      <c r="P13" s="144"/>
      <c r="Q13" s="144"/>
      <c r="R13" s="144"/>
      <c r="S13" s="144"/>
      <c r="T13" s="144"/>
      <c r="U13" s="144"/>
      <c r="V13" s="144"/>
      <c r="W13" s="144"/>
    </row>
    <row r="14" ht="53.25" customHeight="1" outlineLevel="1" spans="1:23">
      <c r="A14" s="142" t="s">
        <v>55</v>
      </c>
      <c r="B14" s="142" t="s">
        <v>179</v>
      </c>
      <c r="C14" s="142" t="s">
        <v>180</v>
      </c>
      <c r="D14" s="142" t="s">
        <v>98</v>
      </c>
      <c r="E14" s="142" t="s">
        <v>99</v>
      </c>
      <c r="F14" s="142" t="s">
        <v>181</v>
      </c>
      <c r="G14" s="142" t="s">
        <v>182</v>
      </c>
      <c r="H14" s="144">
        <v>139189.66</v>
      </c>
      <c r="I14" s="144">
        <v>139189.66</v>
      </c>
      <c r="J14" s="144"/>
      <c r="K14" s="144"/>
      <c r="L14" s="144">
        <v>139189.66</v>
      </c>
      <c r="M14" s="142"/>
      <c r="N14" s="144"/>
      <c r="O14" s="144"/>
      <c r="P14" s="144"/>
      <c r="Q14" s="144"/>
      <c r="R14" s="144"/>
      <c r="S14" s="144"/>
      <c r="T14" s="144"/>
      <c r="U14" s="144"/>
      <c r="V14" s="144"/>
      <c r="W14" s="144"/>
    </row>
    <row r="15" ht="53.25" customHeight="1" outlineLevel="1" spans="1:23">
      <c r="A15" s="142" t="s">
        <v>55</v>
      </c>
      <c r="B15" s="142" t="s">
        <v>179</v>
      </c>
      <c r="C15" s="142" t="s">
        <v>180</v>
      </c>
      <c r="D15" s="142" t="s">
        <v>98</v>
      </c>
      <c r="E15" s="142" t="s">
        <v>99</v>
      </c>
      <c r="F15" s="142" t="s">
        <v>181</v>
      </c>
      <c r="G15" s="142" t="s">
        <v>182</v>
      </c>
      <c r="H15" s="144"/>
      <c r="I15" s="144"/>
      <c r="J15" s="144"/>
      <c r="K15" s="144"/>
      <c r="L15" s="144"/>
      <c r="M15" s="142"/>
      <c r="N15" s="144"/>
      <c r="O15" s="144"/>
      <c r="P15" s="144"/>
      <c r="Q15" s="144"/>
      <c r="R15" s="144"/>
      <c r="S15" s="144"/>
      <c r="T15" s="144"/>
      <c r="U15" s="144"/>
      <c r="V15" s="144"/>
      <c r="W15" s="144"/>
    </row>
    <row r="16" ht="53.25" customHeight="1" outlineLevel="1" spans="1:23">
      <c r="A16" s="142" t="s">
        <v>55</v>
      </c>
      <c r="B16" s="142" t="s">
        <v>179</v>
      </c>
      <c r="C16" s="142" t="s">
        <v>180</v>
      </c>
      <c r="D16" s="142" t="s">
        <v>100</v>
      </c>
      <c r="E16" s="142" t="s">
        <v>101</v>
      </c>
      <c r="F16" s="142" t="s">
        <v>183</v>
      </c>
      <c r="G16" s="142" t="s">
        <v>184</v>
      </c>
      <c r="H16" s="144"/>
      <c r="I16" s="144"/>
      <c r="J16" s="144"/>
      <c r="K16" s="144"/>
      <c r="L16" s="144"/>
      <c r="M16" s="142"/>
      <c r="N16" s="144"/>
      <c r="O16" s="144"/>
      <c r="P16" s="144"/>
      <c r="Q16" s="144"/>
      <c r="R16" s="144"/>
      <c r="S16" s="144"/>
      <c r="T16" s="144"/>
      <c r="U16" s="144"/>
      <c r="V16" s="144"/>
      <c r="W16" s="144"/>
    </row>
    <row r="17" ht="53.25" customHeight="1" outlineLevel="1" spans="1:23">
      <c r="A17" s="142" t="s">
        <v>55</v>
      </c>
      <c r="B17" s="142" t="s">
        <v>179</v>
      </c>
      <c r="C17" s="142" t="s">
        <v>180</v>
      </c>
      <c r="D17" s="142" t="s">
        <v>109</v>
      </c>
      <c r="E17" s="142" t="s">
        <v>110</v>
      </c>
      <c r="F17" s="142" t="s">
        <v>185</v>
      </c>
      <c r="G17" s="142" t="s">
        <v>186</v>
      </c>
      <c r="H17" s="144">
        <v>65245.16</v>
      </c>
      <c r="I17" s="144">
        <v>65245.16</v>
      </c>
      <c r="J17" s="144"/>
      <c r="K17" s="144"/>
      <c r="L17" s="144">
        <v>65245.16</v>
      </c>
      <c r="M17" s="142"/>
      <c r="N17" s="144"/>
      <c r="O17" s="144"/>
      <c r="P17" s="144"/>
      <c r="Q17" s="144"/>
      <c r="R17" s="144"/>
      <c r="S17" s="144"/>
      <c r="T17" s="144"/>
      <c r="U17" s="144"/>
      <c r="V17" s="144"/>
      <c r="W17" s="144"/>
    </row>
    <row r="18" ht="53.25" customHeight="1" outlineLevel="1" spans="1:23">
      <c r="A18" s="142" t="s">
        <v>55</v>
      </c>
      <c r="B18" s="142" t="s">
        <v>179</v>
      </c>
      <c r="C18" s="142" t="s">
        <v>180</v>
      </c>
      <c r="D18" s="142" t="s">
        <v>113</v>
      </c>
      <c r="E18" s="142" t="s">
        <v>114</v>
      </c>
      <c r="F18" s="142" t="s">
        <v>187</v>
      </c>
      <c r="G18" s="142" t="s">
        <v>188</v>
      </c>
      <c r="H18" s="144"/>
      <c r="I18" s="144"/>
      <c r="J18" s="144"/>
      <c r="K18" s="144"/>
      <c r="L18" s="144"/>
      <c r="M18" s="142"/>
      <c r="N18" s="144"/>
      <c r="O18" s="144"/>
      <c r="P18" s="144"/>
      <c r="Q18" s="144"/>
      <c r="R18" s="144"/>
      <c r="S18" s="144"/>
      <c r="T18" s="144"/>
      <c r="U18" s="144"/>
      <c r="V18" s="144"/>
      <c r="W18" s="144"/>
    </row>
    <row r="19" ht="53.25" customHeight="1" outlineLevel="1" spans="1:23">
      <c r="A19" s="142" t="s">
        <v>55</v>
      </c>
      <c r="B19" s="142" t="s">
        <v>179</v>
      </c>
      <c r="C19" s="142" t="s">
        <v>180</v>
      </c>
      <c r="D19" s="142" t="s">
        <v>113</v>
      </c>
      <c r="E19" s="142" t="s">
        <v>114</v>
      </c>
      <c r="F19" s="142" t="s">
        <v>187</v>
      </c>
      <c r="G19" s="142" t="s">
        <v>188</v>
      </c>
      <c r="H19" s="144">
        <v>1739.87</v>
      </c>
      <c r="I19" s="144">
        <v>1739.87</v>
      </c>
      <c r="J19" s="144"/>
      <c r="K19" s="144"/>
      <c r="L19" s="144">
        <v>1739.87</v>
      </c>
      <c r="M19" s="142"/>
      <c r="N19" s="144"/>
      <c r="O19" s="144"/>
      <c r="P19" s="144"/>
      <c r="Q19" s="144"/>
      <c r="R19" s="144"/>
      <c r="S19" s="144"/>
      <c r="T19" s="144"/>
      <c r="U19" s="144"/>
      <c r="V19" s="144"/>
      <c r="W19" s="144"/>
    </row>
    <row r="20" ht="53.25" customHeight="1" outlineLevel="1" spans="1:23">
      <c r="A20" s="142" t="s">
        <v>55</v>
      </c>
      <c r="B20" s="142" t="s">
        <v>179</v>
      </c>
      <c r="C20" s="142" t="s">
        <v>180</v>
      </c>
      <c r="D20" s="142" t="s">
        <v>111</v>
      </c>
      <c r="E20" s="142" t="s">
        <v>112</v>
      </c>
      <c r="F20" s="142" t="s">
        <v>185</v>
      </c>
      <c r="G20" s="142" t="s">
        <v>186</v>
      </c>
      <c r="H20" s="144"/>
      <c r="I20" s="144"/>
      <c r="J20" s="144"/>
      <c r="K20" s="144"/>
      <c r="L20" s="144"/>
      <c r="M20" s="142"/>
      <c r="N20" s="144"/>
      <c r="O20" s="144"/>
      <c r="P20" s="144"/>
      <c r="Q20" s="144"/>
      <c r="R20" s="144"/>
      <c r="S20" s="144"/>
      <c r="T20" s="144"/>
      <c r="U20" s="144"/>
      <c r="V20" s="144"/>
      <c r="W20" s="144"/>
    </row>
    <row r="21" ht="53.25" customHeight="1" outlineLevel="1" spans="1:23">
      <c r="A21" s="142" t="s">
        <v>55</v>
      </c>
      <c r="B21" s="142" t="s">
        <v>179</v>
      </c>
      <c r="C21" s="142" t="s">
        <v>180</v>
      </c>
      <c r="D21" s="142" t="s">
        <v>109</v>
      </c>
      <c r="E21" s="142" t="s">
        <v>110</v>
      </c>
      <c r="F21" s="142" t="s">
        <v>185</v>
      </c>
      <c r="G21" s="142" t="s">
        <v>186</v>
      </c>
      <c r="H21" s="144">
        <v>3479.74</v>
      </c>
      <c r="I21" s="144">
        <v>3479.74</v>
      </c>
      <c r="J21" s="144"/>
      <c r="K21" s="144"/>
      <c r="L21" s="144">
        <v>3479.74</v>
      </c>
      <c r="M21" s="142"/>
      <c r="N21" s="144"/>
      <c r="O21" s="144"/>
      <c r="P21" s="144"/>
      <c r="Q21" s="144"/>
      <c r="R21" s="144"/>
      <c r="S21" s="144"/>
      <c r="T21" s="144"/>
      <c r="U21" s="144"/>
      <c r="V21" s="144"/>
      <c r="W21" s="144"/>
    </row>
    <row r="22" ht="53.25" customHeight="1" outlineLevel="1" spans="1:23">
      <c r="A22" s="142" t="s">
        <v>55</v>
      </c>
      <c r="B22" s="142" t="s">
        <v>179</v>
      </c>
      <c r="C22" s="142" t="s">
        <v>180</v>
      </c>
      <c r="D22" s="142" t="s">
        <v>113</v>
      </c>
      <c r="E22" s="142" t="s">
        <v>114</v>
      </c>
      <c r="F22" s="142" t="s">
        <v>187</v>
      </c>
      <c r="G22" s="142" t="s">
        <v>188</v>
      </c>
      <c r="H22" s="144"/>
      <c r="I22" s="144"/>
      <c r="J22" s="144"/>
      <c r="K22" s="144"/>
      <c r="L22" s="144"/>
      <c r="M22" s="142"/>
      <c r="N22" s="144"/>
      <c r="O22" s="144"/>
      <c r="P22" s="144"/>
      <c r="Q22" s="144"/>
      <c r="R22" s="144"/>
      <c r="S22" s="144"/>
      <c r="T22" s="144"/>
      <c r="U22" s="144"/>
      <c r="V22" s="144"/>
      <c r="W22" s="144"/>
    </row>
    <row r="23" ht="53.25" customHeight="1" outlineLevel="1" spans="1:23">
      <c r="A23" s="142" t="s">
        <v>55</v>
      </c>
      <c r="B23" s="142" t="s">
        <v>179</v>
      </c>
      <c r="C23" s="142" t="s">
        <v>180</v>
      </c>
      <c r="D23" s="142" t="s">
        <v>113</v>
      </c>
      <c r="E23" s="142" t="s">
        <v>114</v>
      </c>
      <c r="F23" s="142" t="s">
        <v>187</v>
      </c>
      <c r="G23" s="142" t="s">
        <v>188</v>
      </c>
      <c r="H23" s="144">
        <v>4200</v>
      </c>
      <c r="I23" s="144">
        <v>4200</v>
      </c>
      <c r="J23" s="144"/>
      <c r="K23" s="144"/>
      <c r="L23" s="144">
        <v>4200</v>
      </c>
      <c r="M23" s="142"/>
      <c r="N23" s="144"/>
      <c r="O23" s="144"/>
      <c r="P23" s="144"/>
      <c r="Q23" s="144"/>
      <c r="R23" s="144"/>
      <c r="S23" s="144"/>
      <c r="T23" s="144"/>
      <c r="U23" s="144"/>
      <c r="V23" s="144"/>
      <c r="W23" s="144"/>
    </row>
    <row r="24" ht="53.25" customHeight="1" outlineLevel="1" spans="1:23">
      <c r="A24" s="142" t="s">
        <v>55</v>
      </c>
      <c r="B24" s="142" t="s">
        <v>179</v>
      </c>
      <c r="C24" s="142" t="s">
        <v>180</v>
      </c>
      <c r="D24" s="142" t="s">
        <v>104</v>
      </c>
      <c r="E24" s="142" t="s">
        <v>103</v>
      </c>
      <c r="F24" s="142" t="s">
        <v>187</v>
      </c>
      <c r="G24" s="142" t="s">
        <v>188</v>
      </c>
      <c r="H24" s="144">
        <v>741.95</v>
      </c>
      <c r="I24" s="144">
        <v>741.95</v>
      </c>
      <c r="J24" s="144"/>
      <c r="K24" s="144"/>
      <c r="L24" s="144">
        <v>741.95</v>
      </c>
      <c r="M24" s="142"/>
      <c r="N24" s="144"/>
      <c r="O24" s="144"/>
      <c r="P24" s="144"/>
      <c r="Q24" s="144"/>
      <c r="R24" s="144"/>
      <c r="S24" s="144"/>
      <c r="T24" s="144"/>
      <c r="U24" s="144"/>
      <c r="V24" s="144"/>
      <c r="W24" s="144"/>
    </row>
    <row r="25" ht="53.25" customHeight="1" outlineLevel="1" spans="1:23">
      <c r="A25" s="142" t="s">
        <v>55</v>
      </c>
      <c r="B25" s="142" t="s">
        <v>179</v>
      </c>
      <c r="C25" s="142" t="s">
        <v>180</v>
      </c>
      <c r="D25" s="142" t="s">
        <v>104</v>
      </c>
      <c r="E25" s="142" t="s">
        <v>103</v>
      </c>
      <c r="F25" s="142" t="s">
        <v>187</v>
      </c>
      <c r="G25" s="142" t="s">
        <v>188</v>
      </c>
      <c r="H25" s="144"/>
      <c r="I25" s="144"/>
      <c r="J25" s="144"/>
      <c r="K25" s="144"/>
      <c r="L25" s="144"/>
      <c r="M25" s="142"/>
      <c r="N25" s="144"/>
      <c r="O25" s="144"/>
      <c r="P25" s="144"/>
      <c r="Q25" s="144"/>
      <c r="R25" s="144"/>
      <c r="S25" s="144"/>
      <c r="T25" s="144"/>
      <c r="U25" s="144"/>
      <c r="V25" s="144"/>
      <c r="W25" s="144"/>
    </row>
    <row r="26" ht="53.25" customHeight="1" outlineLevel="1" spans="1:23">
      <c r="A26" s="142" t="s">
        <v>55</v>
      </c>
      <c r="B26" s="142" t="s">
        <v>189</v>
      </c>
      <c r="C26" s="142" t="s">
        <v>120</v>
      </c>
      <c r="D26" s="142" t="s">
        <v>119</v>
      </c>
      <c r="E26" s="142" t="s">
        <v>120</v>
      </c>
      <c r="F26" s="142" t="s">
        <v>190</v>
      </c>
      <c r="G26" s="142" t="s">
        <v>120</v>
      </c>
      <c r="H26" s="144">
        <v>86446</v>
      </c>
      <c r="I26" s="144">
        <v>86446</v>
      </c>
      <c r="J26" s="144"/>
      <c r="K26" s="144"/>
      <c r="L26" s="144">
        <v>86446</v>
      </c>
      <c r="M26" s="142"/>
      <c r="N26" s="144"/>
      <c r="O26" s="144"/>
      <c r="P26" s="144"/>
      <c r="Q26" s="144"/>
      <c r="R26" s="144"/>
      <c r="S26" s="144"/>
      <c r="T26" s="144"/>
      <c r="U26" s="144"/>
      <c r="V26" s="144"/>
      <c r="W26" s="144"/>
    </row>
    <row r="27" ht="53.25" customHeight="1" outlineLevel="1" spans="1:23">
      <c r="A27" s="142" t="s">
        <v>55</v>
      </c>
      <c r="B27" s="142" t="s">
        <v>191</v>
      </c>
      <c r="C27" s="142" t="s">
        <v>192</v>
      </c>
      <c r="D27" s="142" t="s">
        <v>87</v>
      </c>
      <c r="E27" s="142" t="s">
        <v>88</v>
      </c>
      <c r="F27" s="142" t="s">
        <v>193</v>
      </c>
      <c r="G27" s="142" t="s">
        <v>194</v>
      </c>
      <c r="H27" s="144">
        <v>18000</v>
      </c>
      <c r="I27" s="144">
        <v>18000</v>
      </c>
      <c r="J27" s="144"/>
      <c r="K27" s="144"/>
      <c r="L27" s="144">
        <v>18000</v>
      </c>
      <c r="M27" s="142"/>
      <c r="N27" s="144"/>
      <c r="O27" s="144"/>
      <c r="P27" s="144"/>
      <c r="Q27" s="144"/>
      <c r="R27" s="144"/>
      <c r="S27" s="144"/>
      <c r="T27" s="144"/>
      <c r="U27" s="144"/>
      <c r="V27" s="144"/>
      <c r="W27" s="144"/>
    </row>
    <row r="28" ht="53.25" customHeight="1" outlineLevel="1" spans="1:23">
      <c r="A28" s="142" t="s">
        <v>55</v>
      </c>
      <c r="B28" s="142" t="s">
        <v>195</v>
      </c>
      <c r="C28" s="142" t="s">
        <v>196</v>
      </c>
      <c r="D28" s="142" t="s">
        <v>87</v>
      </c>
      <c r="E28" s="142" t="s">
        <v>88</v>
      </c>
      <c r="F28" s="142" t="s">
        <v>187</v>
      </c>
      <c r="G28" s="142" t="s">
        <v>188</v>
      </c>
      <c r="H28" s="144">
        <v>16000</v>
      </c>
      <c r="I28" s="144">
        <v>16000</v>
      </c>
      <c r="J28" s="144"/>
      <c r="K28" s="144"/>
      <c r="L28" s="144">
        <v>16000</v>
      </c>
      <c r="M28" s="142"/>
      <c r="N28" s="144"/>
      <c r="O28" s="144"/>
      <c r="P28" s="144"/>
      <c r="Q28" s="144"/>
      <c r="R28" s="144"/>
      <c r="S28" s="144"/>
      <c r="T28" s="144"/>
      <c r="U28" s="144"/>
      <c r="V28" s="144"/>
      <c r="W28" s="144"/>
    </row>
    <row r="29" ht="53.25" customHeight="1" outlineLevel="1" spans="1:23">
      <c r="A29" s="142" t="s">
        <v>55</v>
      </c>
      <c r="B29" s="142" t="s">
        <v>197</v>
      </c>
      <c r="C29" s="142" t="s">
        <v>198</v>
      </c>
      <c r="D29" s="142" t="s">
        <v>87</v>
      </c>
      <c r="E29" s="142" t="s">
        <v>88</v>
      </c>
      <c r="F29" s="142" t="s">
        <v>199</v>
      </c>
      <c r="G29" s="142" t="s">
        <v>141</v>
      </c>
      <c r="H29" s="144">
        <v>1400</v>
      </c>
      <c r="I29" s="144">
        <v>1400</v>
      </c>
      <c r="J29" s="144"/>
      <c r="K29" s="144"/>
      <c r="L29" s="144">
        <v>1400</v>
      </c>
      <c r="M29" s="142"/>
      <c r="N29" s="144"/>
      <c r="O29" s="144"/>
      <c r="P29" s="144"/>
      <c r="Q29" s="144"/>
      <c r="R29" s="144"/>
      <c r="S29" s="144"/>
      <c r="T29" s="144"/>
      <c r="U29" s="144"/>
      <c r="V29" s="144"/>
      <c r="W29" s="144"/>
    </row>
    <row r="30" ht="53.25" customHeight="1" outlineLevel="1" spans="1:23">
      <c r="A30" s="142" t="s">
        <v>55</v>
      </c>
      <c r="B30" s="142" t="s">
        <v>200</v>
      </c>
      <c r="C30" s="142" t="s">
        <v>201</v>
      </c>
      <c r="D30" s="142" t="s">
        <v>87</v>
      </c>
      <c r="E30" s="142" t="s">
        <v>88</v>
      </c>
      <c r="F30" s="142" t="s">
        <v>202</v>
      </c>
      <c r="G30" s="142" t="s">
        <v>203</v>
      </c>
      <c r="H30" s="144">
        <v>13200</v>
      </c>
      <c r="I30" s="144">
        <v>13200</v>
      </c>
      <c r="J30" s="144"/>
      <c r="K30" s="144"/>
      <c r="L30" s="144">
        <v>13200</v>
      </c>
      <c r="M30" s="142"/>
      <c r="N30" s="144"/>
      <c r="O30" s="144"/>
      <c r="P30" s="144"/>
      <c r="Q30" s="144"/>
      <c r="R30" s="144"/>
      <c r="S30" s="144"/>
      <c r="T30" s="144"/>
      <c r="U30" s="144"/>
      <c r="V30" s="144"/>
      <c r="W30" s="144"/>
    </row>
    <row r="31" ht="53.25" customHeight="1" outlineLevel="1" spans="1:23">
      <c r="A31" s="142" t="s">
        <v>55</v>
      </c>
      <c r="B31" s="142" t="s">
        <v>191</v>
      </c>
      <c r="C31" s="142" t="s">
        <v>192</v>
      </c>
      <c r="D31" s="142" t="s">
        <v>87</v>
      </c>
      <c r="E31" s="142" t="s">
        <v>88</v>
      </c>
      <c r="F31" s="142" t="s">
        <v>204</v>
      </c>
      <c r="G31" s="142" t="s">
        <v>205</v>
      </c>
      <c r="H31" s="144">
        <v>5000</v>
      </c>
      <c r="I31" s="144">
        <v>5000</v>
      </c>
      <c r="J31" s="144"/>
      <c r="K31" s="144"/>
      <c r="L31" s="144">
        <v>5000</v>
      </c>
      <c r="M31" s="142"/>
      <c r="N31" s="144"/>
      <c r="O31" s="144"/>
      <c r="P31" s="144"/>
      <c r="Q31" s="144"/>
      <c r="R31" s="144"/>
      <c r="S31" s="144"/>
      <c r="T31" s="144"/>
      <c r="U31" s="144"/>
      <c r="V31" s="144"/>
      <c r="W31" s="144"/>
    </row>
    <row r="32" ht="53.25" customHeight="1" outlineLevel="1" spans="1:23">
      <c r="A32" s="142" t="s">
        <v>55</v>
      </c>
      <c r="B32" s="142" t="s">
        <v>191</v>
      </c>
      <c r="C32" s="142" t="s">
        <v>192</v>
      </c>
      <c r="D32" s="142" t="s">
        <v>87</v>
      </c>
      <c r="E32" s="142" t="s">
        <v>88</v>
      </c>
      <c r="F32" s="142" t="s">
        <v>193</v>
      </c>
      <c r="G32" s="142" t="s">
        <v>194</v>
      </c>
      <c r="H32" s="144">
        <v>2000</v>
      </c>
      <c r="I32" s="144">
        <v>2000</v>
      </c>
      <c r="J32" s="144"/>
      <c r="K32" s="144"/>
      <c r="L32" s="144">
        <v>2000</v>
      </c>
      <c r="M32" s="142"/>
      <c r="N32" s="144"/>
      <c r="O32" s="144"/>
      <c r="P32" s="144"/>
      <c r="Q32" s="144"/>
      <c r="R32" s="144"/>
      <c r="S32" s="144"/>
      <c r="T32" s="144"/>
      <c r="U32" s="144"/>
      <c r="V32" s="144"/>
      <c r="W32" s="144"/>
    </row>
    <row r="33" ht="53.25" customHeight="1" outlineLevel="1" spans="1:23">
      <c r="A33" s="142" t="s">
        <v>55</v>
      </c>
      <c r="B33" s="142" t="s">
        <v>191</v>
      </c>
      <c r="C33" s="142" t="s">
        <v>192</v>
      </c>
      <c r="D33" s="142" t="s">
        <v>87</v>
      </c>
      <c r="E33" s="142" t="s">
        <v>88</v>
      </c>
      <c r="F33" s="142" t="s">
        <v>206</v>
      </c>
      <c r="G33" s="142" t="s">
        <v>207</v>
      </c>
      <c r="H33" s="144">
        <v>2000</v>
      </c>
      <c r="I33" s="144">
        <v>2000</v>
      </c>
      <c r="J33" s="144"/>
      <c r="K33" s="144"/>
      <c r="L33" s="144">
        <v>2000</v>
      </c>
      <c r="M33" s="142"/>
      <c r="N33" s="144"/>
      <c r="O33" s="144"/>
      <c r="P33" s="144"/>
      <c r="Q33" s="144"/>
      <c r="R33" s="144"/>
      <c r="S33" s="144"/>
      <c r="T33" s="144"/>
      <c r="U33" s="144"/>
      <c r="V33" s="144"/>
      <c r="W33" s="144"/>
    </row>
    <row r="34" ht="53.25" customHeight="1" outlineLevel="1" spans="1:23">
      <c r="A34" s="142" t="s">
        <v>55</v>
      </c>
      <c r="B34" s="142" t="s">
        <v>208</v>
      </c>
      <c r="C34" s="142" t="s">
        <v>209</v>
      </c>
      <c r="D34" s="142" t="s">
        <v>96</v>
      </c>
      <c r="E34" s="142" t="s">
        <v>97</v>
      </c>
      <c r="F34" s="142" t="s">
        <v>193</v>
      </c>
      <c r="G34" s="142" t="s">
        <v>194</v>
      </c>
      <c r="H34" s="144">
        <v>6000</v>
      </c>
      <c r="I34" s="144">
        <v>6000</v>
      </c>
      <c r="J34" s="144"/>
      <c r="K34" s="144"/>
      <c r="L34" s="144">
        <v>6000</v>
      </c>
      <c r="M34" s="142"/>
      <c r="N34" s="144"/>
      <c r="O34" s="144"/>
      <c r="P34" s="144"/>
      <c r="Q34" s="144"/>
      <c r="R34" s="144"/>
      <c r="S34" s="144"/>
      <c r="T34" s="144"/>
      <c r="U34" s="144"/>
      <c r="V34" s="144"/>
      <c r="W34" s="144"/>
    </row>
    <row r="35" ht="53.25" customHeight="1" outlineLevel="1" spans="1:23">
      <c r="A35" s="142" t="s">
        <v>55</v>
      </c>
      <c r="B35" s="142" t="s">
        <v>210</v>
      </c>
      <c r="C35" s="142" t="s">
        <v>211</v>
      </c>
      <c r="D35" s="142" t="s">
        <v>87</v>
      </c>
      <c r="E35" s="142" t="s">
        <v>88</v>
      </c>
      <c r="F35" s="142" t="s">
        <v>212</v>
      </c>
      <c r="G35" s="142" t="s">
        <v>211</v>
      </c>
      <c r="H35" s="144">
        <v>15788.88</v>
      </c>
      <c r="I35" s="144">
        <v>15788.88</v>
      </c>
      <c r="J35" s="144"/>
      <c r="K35" s="144"/>
      <c r="L35" s="144">
        <v>15788.88</v>
      </c>
      <c r="M35" s="142"/>
      <c r="N35" s="144"/>
      <c r="O35" s="144"/>
      <c r="P35" s="144"/>
      <c r="Q35" s="144"/>
      <c r="R35" s="144"/>
      <c r="S35" s="144"/>
      <c r="T35" s="144"/>
      <c r="U35" s="144"/>
      <c r="V35" s="144"/>
      <c r="W35" s="144"/>
    </row>
    <row r="36" ht="53.25" customHeight="1" outlineLevel="1" spans="1:23">
      <c r="A36" s="142" t="s">
        <v>55</v>
      </c>
      <c r="B36" s="142" t="s">
        <v>213</v>
      </c>
      <c r="C36" s="142" t="s">
        <v>214</v>
      </c>
      <c r="D36" s="142" t="s">
        <v>87</v>
      </c>
      <c r="E36" s="142" t="s">
        <v>88</v>
      </c>
      <c r="F36" s="142" t="s">
        <v>206</v>
      </c>
      <c r="G36" s="142" t="s">
        <v>207</v>
      </c>
      <c r="H36" s="144">
        <v>70800</v>
      </c>
      <c r="I36" s="144">
        <v>70800</v>
      </c>
      <c r="J36" s="144"/>
      <c r="K36" s="144"/>
      <c r="L36" s="144">
        <v>70800</v>
      </c>
      <c r="M36" s="142"/>
      <c r="N36" s="144"/>
      <c r="O36" s="144"/>
      <c r="P36" s="144"/>
      <c r="Q36" s="144"/>
      <c r="R36" s="144"/>
      <c r="S36" s="144"/>
      <c r="T36" s="144"/>
      <c r="U36" s="144"/>
      <c r="V36" s="144"/>
      <c r="W36" s="144"/>
    </row>
    <row r="37" ht="30.75" customHeight="1" spans="1:23">
      <c r="A37" s="148" t="s">
        <v>39</v>
      </c>
      <c r="B37" s="148"/>
      <c r="C37" s="148"/>
      <c r="D37" s="148"/>
      <c r="E37" s="148"/>
      <c r="F37" s="148"/>
      <c r="G37" s="148"/>
      <c r="H37" s="144">
        <v>1332132.26</v>
      </c>
      <c r="I37" s="144">
        <v>1332132.26</v>
      </c>
      <c r="J37" s="144"/>
      <c r="K37" s="144"/>
      <c r="L37" s="144">
        <v>1332132.26</v>
      </c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37:G37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22"/>
  <sheetViews>
    <sheetView showZeros="0" topLeftCell="A16" workbookViewId="0">
      <selection activeCell="A1" sqref="A1:W1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38" t="s">
        <v>215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</row>
    <row r="2" ht="26.25" customHeight="1" spans="1:23">
      <c r="A2" s="134" t="s">
        <v>216</v>
      </c>
      <c r="B2" s="134"/>
      <c r="C2" s="134" t="s">
        <v>68</v>
      </c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</row>
    <row r="3" ht="18.75" customHeight="1" spans="1:23">
      <c r="A3" s="139" t="str">
        <f>"单位名称："&amp;"盈江县妇女联合会"</f>
        <v>单位名称：盈江县妇女联合会</v>
      </c>
      <c r="B3" s="139"/>
      <c r="C3" s="139"/>
      <c r="D3" s="139"/>
      <c r="E3" s="139"/>
      <c r="F3" s="139"/>
      <c r="G3" s="139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38" t="s">
        <v>36</v>
      </c>
      <c r="W3" s="138"/>
    </row>
    <row r="4" ht="26.25" customHeight="1" spans="1:23">
      <c r="A4" s="141" t="s">
        <v>217</v>
      </c>
      <c r="B4" s="141" t="s">
        <v>147</v>
      </c>
      <c r="C4" s="141" t="s">
        <v>148</v>
      </c>
      <c r="D4" s="141" t="s">
        <v>218</v>
      </c>
      <c r="E4" s="141" t="s">
        <v>149</v>
      </c>
      <c r="F4" s="141" t="s">
        <v>150</v>
      </c>
      <c r="G4" s="141" t="s">
        <v>219</v>
      </c>
      <c r="H4" s="141" t="s">
        <v>220</v>
      </c>
      <c r="I4" s="141" t="s">
        <v>39</v>
      </c>
      <c r="J4" s="141" t="s">
        <v>221</v>
      </c>
      <c r="K4" s="141"/>
      <c r="L4" s="141"/>
      <c r="M4" s="141"/>
      <c r="N4" s="141" t="s">
        <v>159</v>
      </c>
      <c r="O4" s="141"/>
      <c r="P4" s="141"/>
      <c r="Q4" s="141" t="s">
        <v>46</v>
      </c>
      <c r="R4" s="141" t="s">
        <v>60</v>
      </c>
      <c r="S4" s="141"/>
      <c r="T4" s="141"/>
      <c r="U4" s="141"/>
      <c r="V4" s="141"/>
      <c r="W4" s="141"/>
    </row>
    <row r="5" ht="26.25" customHeight="1" spans="1:23">
      <c r="A5" s="141"/>
      <c r="B5" s="141"/>
      <c r="C5" s="141"/>
      <c r="D5" s="141"/>
      <c r="E5" s="141"/>
      <c r="F5" s="141"/>
      <c r="G5" s="141"/>
      <c r="H5" s="141"/>
      <c r="I5" s="141"/>
      <c r="J5" s="141" t="s">
        <v>43</v>
      </c>
      <c r="K5" s="141"/>
      <c r="L5" s="141" t="s">
        <v>44</v>
      </c>
      <c r="M5" s="141" t="s">
        <v>45</v>
      </c>
      <c r="N5" s="141" t="s">
        <v>43</v>
      </c>
      <c r="O5" s="141" t="s">
        <v>44</v>
      </c>
      <c r="P5" s="141" t="s">
        <v>45</v>
      </c>
      <c r="Q5" s="141"/>
      <c r="R5" s="141" t="s">
        <v>42</v>
      </c>
      <c r="S5" s="141" t="s">
        <v>49</v>
      </c>
      <c r="T5" s="141" t="s">
        <v>50</v>
      </c>
      <c r="U5" s="141" t="s">
        <v>51</v>
      </c>
      <c r="V5" s="141" t="s">
        <v>52</v>
      </c>
      <c r="W5" s="141" t="s">
        <v>53</v>
      </c>
    </row>
    <row r="6" ht="26.25" customHeight="1" spans="1:23">
      <c r="A6" s="141"/>
      <c r="B6" s="141"/>
      <c r="C6" s="141"/>
      <c r="D6" s="141"/>
      <c r="E6" s="141"/>
      <c r="F6" s="141"/>
      <c r="G6" s="141"/>
      <c r="H6" s="141"/>
      <c r="I6" s="141"/>
      <c r="J6" s="141" t="s">
        <v>42</v>
      </c>
      <c r="K6" s="141" t="s">
        <v>222</v>
      </c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</row>
    <row r="7" ht="18.75" customHeight="1" spans="1:23">
      <c r="A7" s="141" t="s">
        <v>68</v>
      </c>
      <c r="B7" s="141" t="s">
        <v>69</v>
      </c>
      <c r="C7" s="141" t="s">
        <v>70</v>
      </c>
      <c r="D7" s="141" t="s">
        <v>71</v>
      </c>
      <c r="E7" s="141" t="s">
        <v>72</v>
      </c>
      <c r="F7" s="141" t="s">
        <v>73</v>
      </c>
      <c r="G7" s="141" t="s">
        <v>74</v>
      </c>
      <c r="H7" s="141" t="s">
        <v>75</v>
      </c>
      <c r="I7" s="141" t="s">
        <v>76</v>
      </c>
      <c r="J7" s="141" t="s">
        <v>77</v>
      </c>
      <c r="K7" s="141" t="s">
        <v>78</v>
      </c>
      <c r="L7" s="141" t="s">
        <v>79</v>
      </c>
      <c r="M7" s="141" t="s">
        <v>80</v>
      </c>
      <c r="N7" s="141" t="s">
        <v>81</v>
      </c>
      <c r="O7" s="141" t="s">
        <v>82</v>
      </c>
      <c r="P7" s="141" t="s">
        <v>161</v>
      </c>
      <c r="Q7" s="141" t="s">
        <v>162</v>
      </c>
      <c r="R7" s="141" t="s">
        <v>163</v>
      </c>
      <c r="S7" s="141" t="s">
        <v>164</v>
      </c>
      <c r="T7" s="141" t="s">
        <v>165</v>
      </c>
      <c r="U7" s="141" t="s">
        <v>166</v>
      </c>
      <c r="V7" s="141" t="s">
        <v>167</v>
      </c>
      <c r="W7" s="141" t="s">
        <v>168</v>
      </c>
    </row>
    <row r="8" ht="52.5" customHeight="1" spans="1:23">
      <c r="A8" s="142"/>
      <c r="B8" s="142"/>
      <c r="C8" s="142" t="s">
        <v>223</v>
      </c>
      <c r="D8" s="142"/>
      <c r="E8" s="142"/>
      <c r="F8" s="142"/>
      <c r="G8" s="142"/>
      <c r="H8" s="142"/>
      <c r="I8" s="144">
        <v>2200</v>
      </c>
      <c r="J8" s="144">
        <v>2200</v>
      </c>
      <c r="K8" s="144">
        <v>2200</v>
      </c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</row>
    <row r="9" ht="52.5" customHeight="1" outlineLevel="1" spans="1:23">
      <c r="A9" s="142" t="s">
        <v>224</v>
      </c>
      <c r="B9" s="142" t="s">
        <v>225</v>
      </c>
      <c r="C9" s="142" t="s">
        <v>223</v>
      </c>
      <c r="D9" s="142" t="s">
        <v>55</v>
      </c>
      <c r="E9" s="142" t="s">
        <v>91</v>
      </c>
      <c r="F9" s="142" t="s">
        <v>90</v>
      </c>
      <c r="G9" s="142" t="s">
        <v>193</v>
      </c>
      <c r="H9" s="142" t="s">
        <v>194</v>
      </c>
      <c r="I9" s="144">
        <v>2200</v>
      </c>
      <c r="J9" s="144">
        <v>2200</v>
      </c>
      <c r="K9" s="144">
        <v>2200</v>
      </c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</row>
    <row r="10" ht="52.5" customHeight="1" spans="1:23">
      <c r="A10" s="142"/>
      <c r="B10" s="142"/>
      <c r="C10" s="142" t="s">
        <v>226</v>
      </c>
      <c r="D10" s="142"/>
      <c r="E10" s="142"/>
      <c r="F10" s="142"/>
      <c r="G10" s="142"/>
      <c r="H10" s="142"/>
      <c r="I10" s="144">
        <v>50000</v>
      </c>
      <c r="J10" s="144">
        <v>50000</v>
      </c>
      <c r="K10" s="144">
        <v>50000</v>
      </c>
      <c r="L10" s="144"/>
      <c r="M10" s="144"/>
      <c r="N10" s="142"/>
      <c r="O10" s="142"/>
      <c r="P10" s="142"/>
      <c r="Q10" s="144"/>
      <c r="R10" s="144"/>
      <c r="S10" s="144"/>
      <c r="T10" s="144"/>
      <c r="U10" s="144"/>
      <c r="V10" s="144"/>
      <c r="W10" s="144"/>
    </row>
    <row r="11" ht="52.5" customHeight="1" outlineLevel="1" spans="1:23">
      <c r="A11" s="142" t="s">
        <v>227</v>
      </c>
      <c r="B11" s="142" t="s">
        <v>228</v>
      </c>
      <c r="C11" s="142" t="s">
        <v>226</v>
      </c>
      <c r="D11" s="142" t="s">
        <v>55</v>
      </c>
      <c r="E11" s="142" t="s">
        <v>87</v>
      </c>
      <c r="F11" s="142" t="s">
        <v>88</v>
      </c>
      <c r="G11" s="142" t="s">
        <v>229</v>
      </c>
      <c r="H11" s="142" t="s">
        <v>230</v>
      </c>
      <c r="I11" s="144">
        <v>50000</v>
      </c>
      <c r="J11" s="144">
        <v>50000</v>
      </c>
      <c r="K11" s="144">
        <v>50000</v>
      </c>
      <c r="L11" s="144"/>
      <c r="M11" s="144"/>
      <c r="N11" s="142"/>
      <c r="O11" s="142"/>
      <c r="P11" s="142"/>
      <c r="Q11" s="144"/>
      <c r="R11" s="144"/>
      <c r="S11" s="144"/>
      <c r="T11" s="144"/>
      <c r="U11" s="144"/>
      <c r="V11" s="144"/>
      <c r="W11" s="144"/>
    </row>
    <row r="12" ht="52.5" customHeight="1" spans="1:23">
      <c r="A12" s="142"/>
      <c r="B12" s="142"/>
      <c r="C12" s="142" t="s">
        <v>231</v>
      </c>
      <c r="D12" s="142"/>
      <c r="E12" s="142"/>
      <c r="F12" s="142"/>
      <c r="G12" s="142"/>
      <c r="H12" s="142"/>
      <c r="I12" s="144">
        <v>220000</v>
      </c>
      <c r="J12" s="144">
        <v>220000</v>
      </c>
      <c r="K12" s="144">
        <v>220000</v>
      </c>
      <c r="L12" s="144"/>
      <c r="M12" s="144"/>
      <c r="N12" s="142"/>
      <c r="O12" s="142"/>
      <c r="P12" s="142"/>
      <c r="Q12" s="144"/>
      <c r="R12" s="144"/>
      <c r="S12" s="144"/>
      <c r="T12" s="144"/>
      <c r="U12" s="144"/>
      <c r="V12" s="144"/>
      <c r="W12" s="144"/>
    </row>
    <row r="13" ht="52.5" customHeight="1" outlineLevel="1" spans="1:23">
      <c r="A13" s="142" t="s">
        <v>227</v>
      </c>
      <c r="B13" s="142" t="s">
        <v>232</v>
      </c>
      <c r="C13" s="142" t="s">
        <v>231</v>
      </c>
      <c r="D13" s="142" t="s">
        <v>55</v>
      </c>
      <c r="E13" s="142" t="s">
        <v>87</v>
      </c>
      <c r="F13" s="142" t="s">
        <v>88</v>
      </c>
      <c r="G13" s="142" t="s">
        <v>193</v>
      </c>
      <c r="H13" s="142" t="s">
        <v>194</v>
      </c>
      <c r="I13" s="144">
        <v>130000</v>
      </c>
      <c r="J13" s="144">
        <v>130000</v>
      </c>
      <c r="K13" s="144">
        <v>130000</v>
      </c>
      <c r="L13" s="144"/>
      <c r="M13" s="144"/>
      <c r="N13" s="142"/>
      <c r="O13" s="142"/>
      <c r="P13" s="142"/>
      <c r="Q13" s="144"/>
      <c r="R13" s="144"/>
      <c r="S13" s="144"/>
      <c r="T13" s="144"/>
      <c r="U13" s="144"/>
      <c r="V13" s="144"/>
      <c r="W13" s="144"/>
    </row>
    <row r="14" ht="52.5" customHeight="1" outlineLevel="1" spans="1:23">
      <c r="A14" s="142" t="s">
        <v>227</v>
      </c>
      <c r="B14" s="142" t="s">
        <v>232</v>
      </c>
      <c r="C14" s="142" t="s">
        <v>231</v>
      </c>
      <c r="D14" s="142" t="s">
        <v>55</v>
      </c>
      <c r="E14" s="142" t="s">
        <v>87</v>
      </c>
      <c r="F14" s="142" t="s">
        <v>88</v>
      </c>
      <c r="G14" s="142" t="s">
        <v>204</v>
      </c>
      <c r="H14" s="142" t="s">
        <v>205</v>
      </c>
      <c r="I14" s="144">
        <v>30000</v>
      </c>
      <c r="J14" s="144">
        <v>30000</v>
      </c>
      <c r="K14" s="144">
        <v>30000</v>
      </c>
      <c r="L14" s="144"/>
      <c r="M14" s="144"/>
      <c r="N14" s="142"/>
      <c r="O14" s="142"/>
      <c r="P14" s="142"/>
      <c r="Q14" s="144"/>
      <c r="R14" s="144"/>
      <c r="S14" s="144"/>
      <c r="T14" s="144"/>
      <c r="U14" s="144"/>
      <c r="V14" s="144"/>
      <c r="W14" s="144"/>
    </row>
    <row r="15" ht="52.5" customHeight="1" outlineLevel="1" spans="1:23">
      <c r="A15" s="142" t="s">
        <v>227</v>
      </c>
      <c r="B15" s="142" t="s">
        <v>232</v>
      </c>
      <c r="C15" s="142" t="s">
        <v>231</v>
      </c>
      <c r="D15" s="142" t="s">
        <v>55</v>
      </c>
      <c r="E15" s="142" t="s">
        <v>87</v>
      </c>
      <c r="F15" s="142" t="s">
        <v>88</v>
      </c>
      <c r="G15" s="142" t="s">
        <v>233</v>
      </c>
      <c r="H15" s="142" t="s">
        <v>234</v>
      </c>
      <c r="I15" s="144">
        <v>10000</v>
      </c>
      <c r="J15" s="144">
        <v>10000</v>
      </c>
      <c r="K15" s="144">
        <v>10000</v>
      </c>
      <c r="L15" s="144"/>
      <c r="M15" s="144"/>
      <c r="N15" s="142"/>
      <c r="O15" s="142"/>
      <c r="P15" s="142"/>
      <c r="Q15" s="144"/>
      <c r="R15" s="144"/>
      <c r="S15" s="144"/>
      <c r="T15" s="144"/>
      <c r="U15" s="144"/>
      <c r="V15" s="144"/>
      <c r="W15" s="144"/>
    </row>
    <row r="16" ht="52.5" customHeight="1" outlineLevel="1" spans="1:23">
      <c r="A16" s="142" t="s">
        <v>227</v>
      </c>
      <c r="B16" s="142" t="s">
        <v>232</v>
      </c>
      <c r="C16" s="142" t="s">
        <v>231</v>
      </c>
      <c r="D16" s="142" t="s">
        <v>55</v>
      </c>
      <c r="E16" s="142" t="s">
        <v>87</v>
      </c>
      <c r="F16" s="142" t="s">
        <v>88</v>
      </c>
      <c r="G16" s="142" t="s">
        <v>235</v>
      </c>
      <c r="H16" s="142" t="s">
        <v>236</v>
      </c>
      <c r="I16" s="144">
        <v>50000</v>
      </c>
      <c r="J16" s="144">
        <v>50000</v>
      </c>
      <c r="K16" s="144">
        <v>50000</v>
      </c>
      <c r="L16" s="144"/>
      <c r="M16" s="144"/>
      <c r="N16" s="142"/>
      <c r="O16" s="142"/>
      <c r="P16" s="142"/>
      <c r="Q16" s="144"/>
      <c r="R16" s="144"/>
      <c r="S16" s="144"/>
      <c r="T16" s="144"/>
      <c r="U16" s="144"/>
      <c r="V16" s="144"/>
      <c r="W16" s="144"/>
    </row>
    <row r="17" ht="52.5" customHeight="1" spans="1:23">
      <c r="A17" s="142"/>
      <c r="B17" s="142"/>
      <c r="C17" s="142" t="s">
        <v>237</v>
      </c>
      <c r="D17" s="142"/>
      <c r="E17" s="142"/>
      <c r="F17" s="142"/>
      <c r="G17" s="142"/>
      <c r="H17" s="142"/>
      <c r="I17" s="144">
        <v>50000</v>
      </c>
      <c r="J17" s="144">
        <v>50000</v>
      </c>
      <c r="K17" s="144">
        <v>50000</v>
      </c>
      <c r="L17" s="144"/>
      <c r="M17" s="144"/>
      <c r="N17" s="142"/>
      <c r="O17" s="142"/>
      <c r="P17" s="142"/>
      <c r="Q17" s="144"/>
      <c r="R17" s="144"/>
      <c r="S17" s="144"/>
      <c r="T17" s="144"/>
      <c r="U17" s="144"/>
      <c r="V17" s="144"/>
      <c r="W17" s="144"/>
    </row>
    <row r="18" ht="52.5" customHeight="1" outlineLevel="1" spans="1:23">
      <c r="A18" s="142" t="s">
        <v>227</v>
      </c>
      <c r="B18" s="142" t="s">
        <v>238</v>
      </c>
      <c r="C18" s="142" t="s">
        <v>237</v>
      </c>
      <c r="D18" s="142" t="s">
        <v>55</v>
      </c>
      <c r="E18" s="142" t="s">
        <v>87</v>
      </c>
      <c r="F18" s="142" t="s">
        <v>88</v>
      </c>
      <c r="G18" s="142" t="s">
        <v>193</v>
      </c>
      <c r="H18" s="142" t="s">
        <v>194</v>
      </c>
      <c r="I18" s="144">
        <v>41000</v>
      </c>
      <c r="J18" s="144">
        <v>41000</v>
      </c>
      <c r="K18" s="144">
        <v>41000</v>
      </c>
      <c r="L18" s="144"/>
      <c r="M18" s="144"/>
      <c r="N18" s="142"/>
      <c r="O18" s="142"/>
      <c r="P18" s="142"/>
      <c r="Q18" s="144"/>
      <c r="R18" s="144"/>
      <c r="S18" s="144"/>
      <c r="T18" s="144"/>
      <c r="U18" s="144"/>
      <c r="V18" s="144"/>
      <c r="W18" s="144"/>
    </row>
    <row r="19" ht="52.5" customHeight="1" outlineLevel="1" spans="1:23">
      <c r="A19" s="142" t="s">
        <v>227</v>
      </c>
      <c r="B19" s="142" t="s">
        <v>238</v>
      </c>
      <c r="C19" s="142" t="s">
        <v>237</v>
      </c>
      <c r="D19" s="142" t="s">
        <v>55</v>
      </c>
      <c r="E19" s="142" t="s">
        <v>87</v>
      </c>
      <c r="F19" s="142" t="s">
        <v>88</v>
      </c>
      <c r="G19" s="142" t="s">
        <v>233</v>
      </c>
      <c r="H19" s="142" t="s">
        <v>234</v>
      </c>
      <c r="I19" s="144">
        <v>2000</v>
      </c>
      <c r="J19" s="144">
        <v>2000</v>
      </c>
      <c r="K19" s="144">
        <v>2000</v>
      </c>
      <c r="L19" s="144"/>
      <c r="M19" s="144"/>
      <c r="N19" s="142"/>
      <c r="O19" s="142"/>
      <c r="P19" s="142"/>
      <c r="Q19" s="144"/>
      <c r="R19" s="144"/>
      <c r="S19" s="144"/>
      <c r="T19" s="144"/>
      <c r="U19" s="144"/>
      <c r="V19" s="144"/>
      <c r="W19" s="144"/>
    </row>
    <row r="20" ht="52.5" customHeight="1" outlineLevel="1" spans="1:23">
      <c r="A20" s="142" t="s">
        <v>227</v>
      </c>
      <c r="B20" s="142" t="s">
        <v>238</v>
      </c>
      <c r="C20" s="142" t="s">
        <v>237</v>
      </c>
      <c r="D20" s="142" t="s">
        <v>55</v>
      </c>
      <c r="E20" s="142" t="s">
        <v>87</v>
      </c>
      <c r="F20" s="142" t="s">
        <v>88</v>
      </c>
      <c r="G20" s="142" t="s">
        <v>235</v>
      </c>
      <c r="H20" s="142" t="s">
        <v>236</v>
      </c>
      <c r="I20" s="144">
        <v>5000</v>
      </c>
      <c r="J20" s="144">
        <v>5000</v>
      </c>
      <c r="K20" s="144">
        <v>5000</v>
      </c>
      <c r="L20" s="144"/>
      <c r="M20" s="144"/>
      <c r="N20" s="142"/>
      <c r="O20" s="142"/>
      <c r="P20" s="142"/>
      <c r="Q20" s="144"/>
      <c r="R20" s="144"/>
      <c r="S20" s="144"/>
      <c r="T20" s="144"/>
      <c r="U20" s="144"/>
      <c r="V20" s="144"/>
      <c r="W20" s="144"/>
    </row>
    <row r="21" ht="52.5" customHeight="1" outlineLevel="1" spans="1:23">
      <c r="A21" s="142" t="s">
        <v>227</v>
      </c>
      <c r="B21" s="142" t="s">
        <v>238</v>
      </c>
      <c r="C21" s="142" t="s">
        <v>237</v>
      </c>
      <c r="D21" s="142" t="s">
        <v>55</v>
      </c>
      <c r="E21" s="142" t="s">
        <v>87</v>
      </c>
      <c r="F21" s="142" t="s">
        <v>88</v>
      </c>
      <c r="G21" s="142" t="s">
        <v>199</v>
      </c>
      <c r="H21" s="142" t="s">
        <v>141</v>
      </c>
      <c r="I21" s="144">
        <v>2000</v>
      </c>
      <c r="J21" s="144">
        <v>2000</v>
      </c>
      <c r="K21" s="144">
        <v>2000</v>
      </c>
      <c r="L21" s="144"/>
      <c r="M21" s="144"/>
      <c r="N21" s="142"/>
      <c r="O21" s="142"/>
      <c r="P21" s="142"/>
      <c r="Q21" s="144"/>
      <c r="R21" s="144"/>
      <c r="S21" s="144"/>
      <c r="T21" s="144"/>
      <c r="U21" s="144"/>
      <c r="V21" s="144"/>
      <c r="W21" s="144"/>
    </row>
    <row r="22" ht="30" customHeight="1" spans="1:23">
      <c r="A22" s="143" t="s">
        <v>39</v>
      </c>
      <c r="B22" s="143"/>
      <c r="C22" s="143"/>
      <c r="D22" s="143"/>
      <c r="E22" s="143"/>
      <c r="F22" s="143"/>
      <c r="G22" s="143"/>
      <c r="H22" s="143"/>
      <c r="I22" s="144">
        <v>322200</v>
      </c>
      <c r="J22" s="144">
        <v>322200</v>
      </c>
      <c r="K22" s="144">
        <v>322200</v>
      </c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22:H2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封面（盈江）</vt:lpstr>
      <vt:lpstr>部门财务收支预算总表 01-1</vt:lpstr>
      <vt:lpstr>部门收入预算表01-2</vt:lpstr>
      <vt:lpstr>部门支出预算表01-3</vt:lpstr>
      <vt:lpstr>部门财政拨款收支预算总表 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</vt:lpstr>
      <vt:lpstr>县对下转移支付绩效目标表09-2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李小兵</cp:lastModifiedBy>
  <dcterms:created xsi:type="dcterms:W3CDTF">2025-04-01T08:29:00Z</dcterms:created>
  <dcterms:modified xsi:type="dcterms:W3CDTF">2026-01-06T02:25:20Z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355BCFE7F37542D0AA586F227C10592C</vt:lpwstr>
  </property>
</Properties>
</file>