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345" windowHeight="12375" firstSheet="7" activeTab="7"/>
  </bookViews>
  <sheets>
    <sheet name="部门财务收支预算总表 01-1" sheetId="1" r:id="rId1"/>
    <sheet name="部门收入预算表01-2" sheetId="2" r:id="rId2"/>
    <sheet name="部门支出预算表01-3" sheetId="3" r:id="rId3"/>
    <sheet name="部门财政拨款收支预算总表 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盈江）" sheetId="13" r:id="rId13"/>
    <sheet name="县对下转移支付绩效目标表09-2（盈江）" sheetId="14" r:id="rId14"/>
    <sheet name="新增资产配置表10" sheetId="15" r:id="rId15"/>
    <sheet name="上级补助项目支出预算表11" sheetId="16" r:id="rId16"/>
    <sheet name="部门项目中期规划预算表12" sheetId="17" r:id="rId17"/>
  </sheets>
  <definedNames>
    <definedName name="_xlnm._FilterDatabase" localSheetId="6" hidden="1">部门基本支出预算表04!$A$9:$W$44</definedName>
    <definedName name="_xlnm._FilterDatabase" localSheetId="7" hidden="1">'部门项目支出预算表05-1'!$A$1:$W$49</definedName>
  </definedNames>
  <calcPr calcId="144525" concurrentCalc="0"/>
</workbook>
</file>

<file path=xl/sharedStrings.xml><?xml version="1.0" encoding="utf-8"?>
<sst xmlns="http://schemas.openxmlformats.org/spreadsheetml/2006/main" count="1323" uniqueCount="401">
  <si>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</si>
  <si>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</si>
  <si>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</si>
  <si>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</si>
  <si>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</si>
  <si>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</si>
  <si>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</si>
  <si>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</si>
  <si>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</si>
  <si>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</si>
  <si>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</si>
  <si>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</si>
  <si>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</si>
  <si>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</si>
  <si>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</si>
  <si>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</si>
  <si>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</si>
  <si>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</si>
  <si>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</si>
  <si>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</si>
  <si>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</si>
  <si>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</si>
  <si>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</si>
  <si>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</si>
  <si>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</si>
  <si>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</si>
  <si>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</si>
  <si>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</si>
  <si>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</si>
  <si>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</si>
  <si>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</si>
  <si>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</si>
  <si>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</si>
  <si>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</si>
  <si>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</si>
  <si>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</si>
  <si>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</si>
  <si>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</si>
  <si>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</si>
  <si>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</si>
  <si>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</si>
  <si>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</si>
  <si>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</si>
  <si>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</si>
  <si>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</si>
  <si>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143001</t>
  </si>
  <si>
    <t>盈江县统计局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</si>
  <si>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</si>
  <si>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</si>
  <si>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</si>
  <si>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</si>
  <si>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</si>
  <si>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</si>
  <si>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</si>
  <si>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</si>
  <si>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</si>
  <si>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</si>
  <si>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</si>
  <si>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</si>
  <si>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</si>
  <si>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</si>
  <si>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</si>
  <si>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</si>
  <si>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</si>
  <si>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</si>
  <si>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</si>
  <si>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</si>
  <si>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</si>
  <si>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</si>
  <si>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</si>
  <si>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</si>
  <si>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</si>
  <si>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</si>
  <si>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</si>
  <si>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</si>
  <si>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</si>
  <si>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20105</t>
  </si>
  <si>
    <t>统计信息事务</t>
  </si>
  <si>
    <t>2010501</t>
  </si>
  <si>
    <t>行政运行</t>
  </si>
  <si>
    <t>2010502</t>
  </si>
  <si>
    <t>一般行政管理事务</t>
  </si>
  <si>
    <t>2010505</t>
  </si>
  <si>
    <t>专项统计业务</t>
  </si>
  <si>
    <t>2010507</t>
  </si>
  <si>
    <t>专项普查活动</t>
  </si>
  <si>
    <t>2010508</t>
  </si>
  <si>
    <t>统计抽样调查</t>
  </si>
  <si>
    <t>2010599</t>
  </si>
  <si>
    <t>其他统计信息事务支出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</si>
  <si>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</si>
  <si>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</si>
  <si>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</si>
  <si>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</si>
  <si>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</si>
  <si>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</si>
  <si>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</si>
  <si>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</si>
  <si>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</si>
  <si>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</si>
  <si>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</si>
  <si>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</si>
  <si>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</si>
  <si>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</si>
  <si>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</si>
  <si>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</si>
  <si>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</si>
  <si>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</si>
  <si>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</si>
  <si>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</si>
  <si>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</si>
  <si>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</si>
  <si>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</si>
  <si>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</si>
  <si>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</si>
  <si>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</si>
  <si>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</si>
  <si>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</si>
  <si>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</si>
  <si>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</si>
  <si>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</si>
  <si>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</si>
  <si>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</si>
  <si>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</si>
  <si>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</si>
  <si>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</si>
  <si>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</si>
  <si>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</si>
  <si>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</si>
  <si>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</si>
  <si>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</si>
  <si>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</si>
  <si>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</si>
  <si>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</si>
  <si>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</si>
  <si>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</si>
  <si>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</si>
  <si>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</si>
  <si>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</si>
  <si>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</si>
  <si>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</si>
  <si>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</si>
  <si>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</si>
  <si>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</si>
  <si>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</si>
  <si>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</si>
  <si>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</si>
  <si>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</si>
  <si>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</si>
  <si>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</si>
  <si>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</si>
  <si>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</si>
  <si>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</si>
  <si>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</si>
  <si>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</si>
  <si>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</si>
  <si>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</si>
  <si>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</si>
  <si>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</si>
  <si>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</si>
  <si>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</si>
  <si>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</si>
  <si>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</si>
  <si>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</si>
  <si>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</si>
  <si>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</si>
  <si>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533123210000000002437</t>
  </si>
  <si>
    <t>行政人员支出工资</t>
  </si>
  <si>
    <t>30101</t>
  </si>
  <si>
    <t>基本工资</t>
  </si>
  <si>
    <t>533123210000000002438</t>
  </si>
  <si>
    <t>事业人员支出工资</t>
  </si>
  <si>
    <t>30102</t>
  </si>
  <si>
    <t>津贴补贴</t>
  </si>
  <si>
    <t>30103</t>
  </si>
  <si>
    <t>奖金</t>
  </si>
  <si>
    <t>533123231100001462110</t>
  </si>
  <si>
    <t>行政绩效奖励</t>
  </si>
  <si>
    <t>30107</t>
  </si>
  <si>
    <t>绩效工资</t>
  </si>
  <si>
    <t>533123231100001462129</t>
  </si>
  <si>
    <t>事业绩效奖励</t>
  </si>
  <si>
    <t>533123231100001462130</t>
  </si>
  <si>
    <t>事业人员奖励性绩效改革性补贴</t>
  </si>
  <si>
    <t>533123210000000002587</t>
  </si>
  <si>
    <t>社会保障缴费</t>
  </si>
  <si>
    <t>30108</t>
  </si>
  <si>
    <t>机关事业单位基本养老保险缴费</t>
  </si>
  <si>
    <t>30109</t>
  </si>
  <si>
    <t>职业年金缴费</t>
  </si>
  <si>
    <t>30110</t>
  </si>
  <si>
    <t>职工基本医疗保险缴费</t>
  </si>
  <si>
    <t>30112</t>
  </si>
  <si>
    <t>其他社会保障缴费</t>
  </si>
  <si>
    <t>533123210000000002439</t>
  </si>
  <si>
    <t>30113</t>
  </si>
  <si>
    <t>533123210000000002441</t>
  </si>
  <si>
    <t>一般公用经费</t>
  </si>
  <si>
    <t>30201</t>
  </si>
  <si>
    <t>办公费</t>
  </si>
  <si>
    <t>533123221100000345112</t>
  </si>
  <si>
    <t>公用经费安排的公务接待费</t>
  </si>
  <si>
    <t>30217</t>
  </si>
  <si>
    <t>30211</t>
  </si>
  <si>
    <t>差旅费</t>
  </si>
  <si>
    <t>533123261100005033087</t>
  </si>
  <si>
    <t>公用经费安排的其他工资福利支出</t>
  </si>
  <si>
    <t>30114</t>
  </si>
  <si>
    <t>医疗费</t>
  </si>
  <si>
    <t>533123231100001265363</t>
  </si>
  <si>
    <t>公用经费安排的工会经费</t>
  </si>
  <si>
    <t>30228</t>
  </si>
  <si>
    <t>工会经费</t>
  </si>
  <si>
    <t>533123241100002469684</t>
  </si>
  <si>
    <t>公用经费安排的生活补助</t>
  </si>
  <si>
    <t>30305</t>
  </si>
  <si>
    <t>生活补助</t>
  </si>
  <si>
    <t>533123210000000002442</t>
  </si>
  <si>
    <t>退休公用经费</t>
  </si>
  <si>
    <t>30299</t>
  </si>
  <si>
    <t>其他商品和服务支出</t>
  </si>
  <si>
    <t>30199</t>
  </si>
  <si>
    <t>其他工资福利支出</t>
  </si>
  <si>
    <t>533123231100001091753</t>
  </si>
  <si>
    <t>533123210000000002440</t>
  </si>
  <si>
    <t>公务交通补贴</t>
  </si>
  <si>
    <t>30239</t>
  </si>
  <si>
    <t>其他交通费用</t>
  </si>
  <si>
    <t>预算05-1表</t>
  </si>
  <si>
    <t>项目分类</t>
  </si>
  <si>
    <t>项目单位</t>
  </si>
  <si>
    <t>经济科目编码</t>
  </si>
  <si>
    <t>经济科目名称</t>
  </si>
  <si>
    <t>本年拨款</t>
  </si>
  <si>
    <t>其中：本次下达</t>
  </si>
  <si>
    <t>2026年第四次全国农业普查遥感测量经费</t>
  </si>
  <si>
    <t>专项业务类</t>
  </si>
  <si>
    <t>533123261100005021611</t>
  </si>
  <si>
    <t>30216</t>
  </si>
  <si>
    <t>培训费</t>
  </si>
  <si>
    <t>30226</t>
  </si>
  <si>
    <t>劳务费</t>
  </si>
  <si>
    <t>2026年第四次全国农业普查专项经费</t>
  </si>
  <si>
    <t>533123261100005021642</t>
  </si>
  <si>
    <t>单位资金排统计项目经费</t>
  </si>
  <si>
    <t>533123231100001101289</t>
  </si>
  <si>
    <t>机关事业单位党组织工作经费</t>
  </si>
  <si>
    <t>533123221100000359780</t>
  </si>
  <si>
    <t>劳动力调查工作经费</t>
  </si>
  <si>
    <t>533123241100002250084</t>
  </si>
  <si>
    <t>三项调查经费</t>
  </si>
  <si>
    <t>533123241100002250048</t>
  </si>
  <si>
    <t>统计工作专项经费</t>
  </si>
  <si>
    <t>533123241100002250045</t>
  </si>
  <si>
    <t>30207</t>
  </si>
  <si>
    <t>邮电费</t>
  </si>
  <si>
    <t>盈江县全国人口抽样调查专项经费</t>
  </si>
  <si>
    <t>533123251100003773148</t>
  </si>
  <si>
    <t>预算05-2表</t>
  </si>
  <si>
    <t>单位名称、项目名称</t>
  </si>
  <si>
    <t>项目年度绩效目标</t>
  </si>
  <si>
    <t>一级指标</t>
  </si>
  <si>
    <t>二级指标</t>
  </si>
  <si>
    <t>三级指标</t>
  </si>
  <si>
    <t>指标性质</t>
  </si>
  <si>
    <t>指标值</t>
  </si>
  <si>
    <t>度量单位</t>
  </si>
  <si>
    <t>指标属性</t>
  </si>
  <si>
    <t>指标内容</t>
  </si>
  <si>
    <t>单位自有资金，投入调查经费，确保数据真实，为县委县政府国民经济核算提供参考依据。</t>
  </si>
  <si>
    <t>产出指标</t>
  </si>
  <si>
    <t>质量指标</t>
  </si>
  <si>
    <t>单位自有资金</t>
  </si>
  <si>
    <t>=</t>
  </si>
  <si>
    <t>100</t>
  </si>
  <si>
    <t>%</t>
  </si>
  <si>
    <t>定量指标</t>
  </si>
  <si>
    <t>效益指标</t>
  </si>
  <si>
    <t>社会效益</t>
  </si>
  <si>
    <t>满意度指标</t>
  </si>
  <si>
    <t>服务对象满意度</t>
  </si>
  <si>
    <t>群众满意度</t>
  </si>
  <si>
    <t>&gt;=</t>
  </si>
  <si>
    <t>90</t>
  </si>
  <si>
    <t>通过普查有利于推动农业结构调整，加快农业科技创新和技术推广，提高农业综合生产能力，实现农业可持续发展，有利于落实科学发展观，统筹城乡发展，加快实现全面小康社会的宏伟目标。</t>
  </si>
  <si>
    <t>数量指标</t>
  </si>
  <si>
    <t>普查地点</t>
  </si>
  <si>
    <t>1432</t>
  </si>
  <si>
    <t>个</t>
  </si>
  <si>
    <t>普查地点全县境辖15个乡镇、1个农场社区管委会，涉及97个行政村，12个居委会，1153个村民小组，170个居民小区。</t>
  </si>
  <si>
    <t>农业普查率</t>
  </si>
  <si>
    <t>95</t>
  </si>
  <si>
    <t>涉及对象是在中华人民共和国境内的下列个人和单位，普查周期为三年。</t>
  </si>
  <si>
    <t>普查对象满意度</t>
  </si>
  <si>
    <t>农业普查加快农业科技创新和技术的推广，提高农业综合生产能力。</t>
  </si>
  <si>
    <t>调查收集的数据推测出全县的基本水平，为县委、县政府制定政策和计划、进行宏观调控需要，为国民经济核算提供参考依据。</t>
  </si>
  <si>
    <t>三项调查</t>
  </si>
  <si>
    <t>169</t>
  </si>
  <si>
    <t>户</t>
  </si>
  <si>
    <t>三项调查经费，城乡一体化住户抽取调查、市场物价抽取调查、畜禽抽取调查</t>
  </si>
  <si>
    <t>市场物价调查</t>
  </si>
  <si>
    <t>763</t>
  </si>
  <si>
    <t>调查对象满意度</t>
  </si>
  <si>
    <t>人口变动情况抽样调查工作经费，进一步加强和改进人口统计调查工作，更加准确、及时的掌握盈江县人口发展变化情况，为国家和省级人民政府制定国民经济和社会发展计划，调整完善有关政策，促进人口长期均衡发展，提供可靠的人口数据。</t>
  </si>
  <si>
    <t>抽查地点</t>
  </si>
  <si>
    <t>31</t>
  </si>
  <si>
    <t>人口变动情况抽样调查工作经费</t>
  </si>
  <si>
    <t>人口抽样调查“两员”</t>
  </si>
  <si>
    <t>人</t>
  </si>
  <si>
    <t>调查小区人员补助</t>
  </si>
  <si>
    <t>600</t>
  </si>
  <si>
    <t>元</t>
  </si>
  <si>
    <t>党组织建设工作经费的投入，是保障党组织正常运转、提升组织力，最终为全局中心工作提供坚强政治保障。</t>
  </si>
  <si>
    <t>党建经费</t>
  </si>
  <si>
    <t>全面贯彻党的十八大和十八届三中、四中、五中、六中全会精神，坚持以马克思列宁主义、毛泽东思想、邓小平理论、“三个代表”重要思想、科学发展观为指导，深入学习贯彻习近平总书记系列重要讲话和治国理政新理念新思想新战略以及考察云南重要讲话精神，增强政治意识、大局意识、核心意识、看齐意识</t>
  </si>
  <si>
    <t>党员满意度</t>
  </si>
  <si>
    <t>统计工作专项经费，用于专业培训、年报会召开、报表打印等工作。</t>
  </si>
  <si>
    <t>统计工作涵盖全社会各行业</t>
  </si>
  <si>
    <t>24</t>
  </si>
  <si>
    <t>调查对象</t>
  </si>
  <si>
    <t>通过遥感测量，建立县域农业基础数据库，整合遥感数据与普查台账，为后续监测农业用地变化、评估粮食产能等工作预留数据接口，实现一次普查、长期复用。</t>
  </si>
  <si>
    <t>123</t>
  </si>
  <si>
    <t>第四次全国农业普查遥感测量工作15个乡镇和农场社区108个社区、村（居）委会</t>
  </si>
  <si>
    <t>培训次数</t>
  </si>
  <si>
    <t>次</t>
  </si>
  <si>
    <t>每年开展2-3次培训，保障工作业务能力提升，为后续遥感监测工作提供基础。</t>
  </si>
  <si>
    <t>实地人员调查</t>
  </si>
  <si>
    <t>15个乡镇和农场社区开展实地调查、结果核实等工地现场指导与检查</t>
  </si>
  <si>
    <t>维护社会稳定</t>
  </si>
  <si>
    <t>有效</t>
  </si>
  <si>
    <t>定性指标</t>
  </si>
  <si>
    <t>群众人员满意度</t>
  </si>
  <si>
    <t>群众人员满意</t>
  </si>
  <si>
    <t>劳动力调查是一项重要的民生调查，提供劳动力调查得到的调查失业率是宏观经济四大指标之一，在监测宏观经济运行、就业形式、民生改善等方面发挥着重要作用。</t>
  </si>
  <si>
    <t>劳动力调查</t>
  </si>
  <si>
    <t>调查点</t>
  </si>
  <si>
    <t>预算06表</t>
  </si>
  <si>
    <t>政府性基金预算支出预算表</t>
  </si>
  <si>
    <t>单位名称：德宏傣族景颇族自治州残疾人联合会</t>
  </si>
  <si>
    <t>本年政府性基金预算支出</t>
  </si>
  <si>
    <t>合  计</t>
  </si>
  <si>
    <r>
      <rPr>
        <sz val="11"/>
        <color rgb="FF000000"/>
        <rFont val="宋体"/>
        <charset val="134"/>
      </rPr>
      <t>盈江县统计局</t>
    </r>
    <r>
      <rPr>
        <sz val="11"/>
        <color rgb="FF000000"/>
        <rFont val="Calibri"/>
        <charset val="134"/>
      </rPr>
      <t>2026</t>
    </r>
    <r>
      <rPr>
        <sz val="11"/>
        <color rgb="FF000000"/>
        <rFont val="宋体"/>
        <charset val="134"/>
      </rPr>
      <t>年无部门政府性基金预算支出，故公开空表。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</si>
  <si>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</si>
  <si>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</si>
  <si>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</si>
  <si>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</si>
  <si>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</si>
  <si>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</si>
  <si>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</si>
  <si>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</si>
  <si>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</si>
  <si>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</si>
  <si>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</si>
  <si>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</si>
  <si>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购买A4纸</t>
  </si>
  <si>
    <t>复印纸</t>
  </si>
  <si>
    <t>包</t>
  </si>
  <si>
    <t>预算08表</t>
  </si>
  <si>
    <t>政府购买服务项目</t>
  </si>
  <si>
    <t>政府购买服务目录</t>
  </si>
  <si>
    <r>
      <rPr>
        <sz val="11"/>
        <color rgb="FF000000"/>
        <rFont val="宋体"/>
        <charset val="134"/>
      </rPr>
      <t>备注：盈江县统计局</t>
    </r>
    <r>
      <rPr>
        <sz val="11"/>
        <color rgb="FF000000"/>
        <rFont val="Calibri"/>
        <charset val="134"/>
      </rPr>
      <t>2026</t>
    </r>
    <r>
      <rPr>
        <sz val="11"/>
        <color rgb="FF000000"/>
        <rFont val="宋体"/>
        <charset val="134"/>
      </rPr>
      <t>年无部门政府购买服务预算支出，故公开空表。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</si>
  <si>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</si>
  <si>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</si>
  <si>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</si>
  <si>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</si>
  <si>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</si>
  <si>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</si>
  <si>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</si>
  <si>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</si>
  <si>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</si>
  <si>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</si>
  <si>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</si>
  <si>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</si>
  <si>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</si>
  <si>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</si>
  <si>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</si>
  <si>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</si>
  <si>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</si>
  <si>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</si>
  <si>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</si>
  <si>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</si>
  <si>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</si>
  <si>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备注：盈江县统计局</t>
    </r>
    <r>
      <rPr>
        <sz val="11"/>
        <color rgb="FF000000"/>
        <rFont val="Calibri"/>
        <charset val="134"/>
      </rPr>
      <t>2026</t>
    </r>
    <r>
      <rPr>
        <sz val="11"/>
        <color rgb="FF000000"/>
        <rFont val="宋体"/>
        <charset val="134"/>
      </rPr>
      <t>年无县对下转移支付预算支出，故公开空表。</t>
    </r>
  </si>
  <si>
    <t>预算09-2表</t>
  </si>
  <si>
    <t>备注：盈江县统计局2026年无县对下转移支付预算，故公开空表。</t>
  </si>
  <si>
    <t>预算10表</t>
  </si>
  <si>
    <t>资产类别</t>
  </si>
  <si>
    <t>资产分类代码.名称</t>
  </si>
  <si>
    <t>资产名称</t>
  </si>
  <si>
    <t>计量单位</t>
  </si>
  <si>
    <t>财政部门批复数（元）</t>
  </si>
  <si>
    <t>单价</t>
  </si>
  <si>
    <t>金额</t>
  </si>
  <si>
    <r>
      <rPr>
        <sz val="11"/>
        <color rgb="FF000000"/>
        <rFont val="宋体"/>
        <charset val="134"/>
      </rPr>
      <t>备注：盈江县统计局</t>
    </r>
    <r>
      <rPr>
        <sz val="11"/>
        <color rgb="FF000000"/>
        <rFont val="Calibri"/>
        <charset val="134"/>
      </rPr>
      <t>2026</t>
    </r>
    <r>
      <rPr>
        <sz val="11"/>
        <color rgb="FF000000"/>
        <rFont val="宋体"/>
        <charset val="134"/>
      </rPr>
      <t>年无新增资产配置预算，故公开空表。</t>
    </r>
  </si>
  <si>
    <t>预算11表</t>
  </si>
  <si>
    <t>上级补助</t>
  </si>
  <si>
    <r>
      <rPr>
        <sz val="11"/>
        <color rgb="FF000000"/>
        <rFont val="宋体"/>
        <charset val="134"/>
      </rPr>
      <t>备注：盈江县统计局</t>
    </r>
    <r>
      <rPr>
        <sz val="11"/>
        <color rgb="FF000000"/>
        <rFont val="Calibri"/>
        <charset val="134"/>
      </rPr>
      <t>2026</t>
    </r>
    <r>
      <rPr>
        <sz val="11"/>
        <color rgb="FF000000"/>
        <rFont val="宋体"/>
        <charset val="134"/>
      </rPr>
      <t>年无上级转移支付补助项目支出预算，故公开空表。</t>
    </r>
  </si>
  <si>
    <t>预算12表</t>
  </si>
  <si>
    <t>项目级次</t>
  </si>
  <si>
    <t>311 专项业务类</t>
  </si>
  <si>
    <t>本级</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</si>
</sst>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0;\-#,##0;;@"/>
    <numFmt numFmtId="178" formatCode="yyyy/mm/dd"/>
    <numFmt numFmtId="179" formatCode="#,##0.00;\-#,##0.00;;@"/>
    <numFmt numFmtId="180" formatCode="hh:mm:ss"/>
  </numFmts>
  <fonts count="44">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FF0000"/>
      <name val="Calibri"/>
      <charset val="134"/>
    </font>
    <font>
      <sz val="9"/>
      <color theme="1"/>
      <name val="宋体"/>
      <charset val="134"/>
    </font>
    <font>
      <sz val="9"/>
      <color rgb="FFFF0000"/>
      <name val="宋体"/>
      <charset val="134"/>
    </font>
    <font>
      <sz val="11"/>
      <color rgb="FF000000"/>
      <name val="SimSun"/>
      <charset val="134"/>
    </font>
    <font>
      <sz val="9"/>
      <color theme="3"/>
      <name val="宋体"/>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24" fillId="0" borderId="0" applyFont="0" applyFill="0" applyBorder="0" applyAlignment="0" applyProtection="0">
      <alignment vertical="center"/>
    </xf>
    <xf numFmtId="0" fontId="25" fillId="3" borderId="0" applyNumberFormat="0" applyBorder="0" applyAlignment="0" applyProtection="0">
      <alignment vertical="center"/>
    </xf>
    <xf numFmtId="0" fontId="26" fillId="4" borderId="14"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176" fontId="1" fillId="0" borderId="7">
      <alignment horizontal="right" vertical="center"/>
    </xf>
    <xf numFmtId="0" fontId="25" fillId="5" borderId="0" applyNumberFormat="0" applyBorder="0" applyAlignment="0" applyProtection="0">
      <alignment vertical="center"/>
    </xf>
    <xf numFmtId="0" fontId="27" fillId="6" borderId="0" applyNumberFormat="0" applyBorder="0" applyAlignment="0" applyProtection="0">
      <alignment vertical="center"/>
    </xf>
    <xf numFmtId="43" fontId="24" fillId="0" borderId="0" applyFont="0" applyFill="0" applyBorder="0" applyAlignment="0" applyProtection="0">
      <alignment vertical="center"/>
    </xf>
    <xf numFmtId="0" fontId="28" fillId="7" borderId="0" applyNumberFormat="0" applyBorder="0" applyAlignment="0" applyProtection="0">
      <alignment vertical="center"/>
    </xf>
    <xf numFmtId="0" fontId="29" fillId="0" borderId="0" applyNumberFormat="0" applyFill="0" applyBorder="0" applyAlignment="0" applyProtection="0">
      <alignment vertical="center"/>
    </xf>
    <xf numFmtId="9" fontId="24" fillId="0" borderId="0" applyFont="0" applyFill="0" applyBorder="0" applyAlignment="0" applyProtection="0">
      <alignment vertical="center"/>
    </xf>
    <xf numFmtId="178" fontId="1" fillId="0" borderId="7">
      <alignment horizontal="right" vertical="center"/>
    </xf>
    <xf numFmtId="0" fontId="30" fillId="0" borderId="0" applyNumberFormat="0" applyFill="0" applyBorder="0" applyAlignment="0" applyProtection="0">
      <alignment vertical="center"/>
    </xf>
    <xf numFmtId="0" fontId="24" fillId="8" borderId="15" applyNumberFormat="0" applyFont="0" applyAlignment="0" applyProtection="0">
      <alignment vertical="center"/>
    </xf>
    <xf numFmtId="0" fontId="28" fillId="9"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6" applyNumberFormat="0" applyFill="0" applyAlignment="0" applyProtection="0">
      <alignment vertical="center"/>
    </xf>
    <xf numFmtId="0" fontId="36" fillId="0" borderId="16" applyNumberFormat="0" applyFill="0" applyAlignment="0" applyProtection="0">
      <alignment vertical="center"/>
    </xf>
    <xf numFmtId="0" fontId="28" fillId="10" borderId="0" applyNumberFormat="0" applyBorder="0" applyAlignment="0" applyProtection="0">
      <alignment vertical="center"/>
    </xf>
    <xf numFmtId="0" fontId="31" fillId="0" borderId="17" applyNumberFormat="0" applyFill="0" applyAlignment="0" applyProtection="0">
      <alignment vertical="center"/>
    </xf>
    <xf numFmtId="0" fontId="28" fillId="11" borderId="0" applyNumberFormat="0" applyBorder="0" applyAlignment="0" applyProtection="0">
      <alignment vertical="center"/>
    </xf>
    <xf numFmtId="0" fontId="37" fillId="12" borderId="18" applyNumberFormat="0" applyAlignment="0" applyProtection="0">
      <alignment vertical="center"/>
    </xf>
    <xf numFmtId="0" fontId="38" fillId="12" borderId="14" applyNumberFormat="0" applyAlignment="0" applyProtection="0">
      <alignment vertical="center"/>
    </xf>
    <xf numFmtId="0" fontId="39" fillId="13" borderId="19" applyNumberFormat="0" applyAlignment="0" applyProtection="0">
      <alignment vertical="center"/>
    </xf>
    <xf numFmtId="0" fontId="25" fillId="14" borderId="0" applyNumberFormat="0" applyBorder="0" applyAlignment="0" applyProtection="0">
      <alignment vertical="center"/>
    </xf>
    <xf numFmtId="0" fontId="28" fillId="15" borderId="0" applyNumberFormat="0" applyBorder="0" applyAlignment="0" applyProtection="0">
      <alignment vertical="center"/>
    </xf>
    <xf numFmtId="0" fontId="40" fillId="0" borderId="20" applyNumberFormat="0" applyFill="0" applyAlignment="0" applyProtection="0">
      <alignment vertical="center"/>
    </xf>
    <xf numFmtId="0" fontId="41" fillId="0" borderId="21" applyNumberFormat="0" applyFill="0" applyAlignment="0" applyProtection="0">
      <alignment vertical="center"/>
    </xf>
    <xf numFmtId="0" fontId="42" fillId="16" borderId="0" applyNumberFormat="0" applyBorder="0" applyAlignment="0" applyProtection="0">
      <alignment vertical="center"/>
    </xf>
    <xf numFmtId="0" fontId="43" fillId="17" borderId="0" applyNumberFormat="0" applyBorder="0" applyAlignment="0" applyProtection="0">
      <alignment vertical="center"/>
    </xf>
    <xf numFmtId="10" fontId="1" fillId="0" borderId="7">
      <alignment horizontal="right" vertical="center"/>
    </xf>
    <xf numFmtId="0" fontId="25" fillId="18" borderId="0" applyNumberFormat="0" applyBorder="0" applyAlignment="0" applyProtection="0">
      <alignment vertical="center"/>
    </xf>
    <xf numFmtId="0" fontId="28"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8" fillId="28" borderId="0" applyNumberFormat="0" applyBorder="0" applyAlignment="0" applyProtection="0">
      <alignment vertical="center"/>
    </xf>
    <xf numFmtId="0" fontId="25"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5" fillId="32" borderId="0" applyNumberFormat="0" applyBorder="0" applyAlignment="0" applyProtection="0">
      <alignment vertical="center"/>
    </xf>
    <xf numFmtId="0" fontId="28" fillId="33" borderId="0" applyNumberFormat="0" applyBorder="0" applyAlignment="0" applyProtection="0">
      <alignment vertical="center"/>
    </xf>
    <xf numFmtId="179" fontId="1" fillId="0" borderId="7">
      <alignment horizontal="right" vertical="center"/>
    </xf>
    <xf numFmtId="49" fontId="1" fillId="0" borderId="7">
      <alignment horizontal="left" vertical="center" wrapText="1"/>
    </xf>
    <xf numFmtId="179" fontId="1" fillId="0" borderId="7">
      <alignment horizontal="right" vertical="center"/>
    </xf>
    <xf numFmtId="180" fontId="1" fillId="0" borderId="7">
      <alignment horizontal="right" vertical="center"/>
    </xf>
    <xf numFmtId="177" fontId="1" fillId="0" borderId="7">
      <alignment horizontal="right" vertical="center"/>
    </xf>
  </cellStyleXfs>
  <cellXfs count="187">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vertical="top"/>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9"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vertical="top"/>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vertical="top"/>
    </xf>
    <xf numFmtId="0" fontId="4" fillId="0" borderId="0" xfId="0" applyFont="1" applyAlignment="1">
      <alignment horizontal="left" vertical="center" wrapText="1"/>
    </xf>
    <xf numFmtId="0" fontId="5" fillId="0" borderId="0" xfId="0" applyAlignment="1">
      <alignment vertical="top"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vertical="top"/>
    </xf>
    <xf numFmtId="0" fontId="2" fillId="0" borderId="0" xfId="0" applyFont="1" applyAlignment="1">
      <alignment horizontal="right" vertical="top"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vertical="top"/>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6" xfId="0" applyFont="1" applyBorder="1" applyAlignment="1">
      <alignment horizontal="left" vertical="center" wrapText="1" indent="2"/>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vertical="top"/>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vertical="top"/>
    </xf>
    <xf numFmtId="0" fontId="7" fillId="0" borderId="0" xfId="0" applyFont="1" applyBorder="1" applyAlignment="1" applyProtection="1">
      <alignment horizontal="right" vertical="top"/>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vertical="top"/>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0" fontId="13" fillId="0" borderId="0" xfId="0" applyFont="1" applyBorder="1">
      <alignment vertical="top"/>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Fill="1">
      <alignment horizontal="left" vertical="center" wrapText="1"/>
    </xf>
    <xf numFmtId="49" fontId="14" fillId="2" borderId="7" xfId="53" applyFont="1" applyFill="1">
      <alignment horizontal="left" vertical="center" wrapText="1"/>
    </xf>
    <xf numFmtId="49" fontId="14" fillId="0" borderId="7" xfId="53" applyFont="1">
      <alignment horizontal="left" vertical="center" wrapText="1"/>
    </xf>
    <xf numFmtId="49" fontId="14" fillId="0" borderId="7" xfId="53" applyFont="1" applyFill="1">
      <alignment horizontal="left" vertical="center" wrapText="1"/>
    </xf>
    <xf numFmtId="49" fontId="4" fillId="0" borderId="7" xfId="53" applyFont="1" applyAlignment="1">
      <alignment horizontal="center" vertical="center" wrapText="1"/>
    </xf>
    <xf numFmtId="179" fontId="4" fillId="0" borderId="7" xfId="54" applyFont="1">
      <alignment horizontal="right" vertical="center"/>
    </xf>
    <xf numFmtId="179" fontId="14" fillId="2" borderId="7" xfId="54" applyFont="1" applyFill="1">
      <alignment horizontal="right" vertical="center"/>
    </xf>
    <xf numFmtId="179" fontId="15" fillId="0" borderId="7" xfId="54" applyFont="1">
      <alignment horizontal="right" vertical="center"/>
    </xf>
    <xf numFmtId="49" fontId="15" fillId="0" borderId="7" xfId="53" applyFont="1">
      <alignment horizontal="left" vertical="center" wrapText="1"/>
    </xf>
    <xf numFmtId="179" fontId="14" fillId="0" borderId="7" xfId="54" applyFont="1">
      <alignment horizontal="right" vertical="center"/>
    </xf>
    <xf numFmtId="0" fontId="16" fillId="0" borderId="0" xfId="0" applyBorder="1">
      <alignment vertical="top"/>
    </xf>
    <xf numFmtId="0" fontId="12" fillId="0" borderId="0" xfId="0" applyFont="1" applyBorder="1" applyAlignment="1">
      <alignment horizontal="center" vertical="center"/>
    </xf>
    <xf numFmtId="0" fontId="16" fillId="0" borderId="7" xfId="0" applyBorder="1" applyAlignment="1">
      <alignment horizontal="center" vertical="center" wrapText="1"/>
    </xf>
    <xf numFmtId="49" fontId="17" fillId="0" borderId="7" xfId="53" applyFont="1" applyFill="1">
      <alignment horizontal="left" vertical="center" wrapText="1"/>
    </xf>
    <xf numFmtId="0" fontId="16" fillId="0" borderId="7" xfId="0" applyBorder="1" applyAlignment="1">
      <alignment horizontal="center" vertical="center"/>
    </xf>
    <xf numFmtId="0" fontId="16" fillId="0" borderId="0" xfId="0" applyBorder="1" applyAlignment="1">
      <alignment horizontal="right" vertical="center"/>
    </xf>
    <xf numFmtId="0" fontId="2" fillId="0" borderId="0" xfId="0" applyFont="1" applyBorder="1" applyAlignment="1">
      <alignment horizontal="center" vertical="top" wrapText="1"/>
    </xf>
    <xf numFmtId="0" fontId="2" fillId="0" borderId="0" xfId="0" applyFont="1" applyBorder="1" applyAlignment="1">
      <alignment vertical="top" wrapText="1"/>
    </xf>
    <xf numFmtId="0" fontId="2" fillId="0" borderId="0" xfId="0" applyFont="1" applyBorder="1" applyAlignment="1">
      <alignment horizontal="right" vertical="top" wrapText="1"/>
    </xf>
    <xf numFmtId="0" fontId="18" fillId="0" borderId="0" xfId="0" applyFont="1" applyBorder="1" applyAlignment="1">
      <alignment horizontal="center" vertical="center" wrapText="1"/>
    </xf>
    <xf numFmtId="0" fontId="5" fillId="0" borderId="0" xfId="0" applyBorder="1" applyAlignment="1">
      <alignment horizontal="left" vertical="top" wrapText="1"/>
    </xf>
    <xf numFmtId="0" fontId="19" fillId="0" borderId="7" xfId="0" applyFont="1" applyBorder="1" applyAlignment="1">
      <alignment horizontal="center" vertical="center" wrapText="1"/>
    </xf>
    <xf numFmtId="0" fontId="19" fillId="0" borderId="2" xfId="0" applyFont="1" applyBorder="1" applyAlignment="1">
      <alignment horizontal="center" vertical="center" wrapText="1"/>
    </xf>
    <xf numFmtId="4" fontId="19" fillId="0" borderId="7" xfId="0" applyNumberFormat="1" applyFont="1" applyBorder="1" applyAlignment="1">
      <alignment vertical="center"/>
    </xf>
    <xf numFmtId="4" fontId="19"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6" fillId="0" borderId="0" xfId="0" applyNumberFormat="1" applyBorder="1" applyAlignment="1">
      <alignment horizontal="left" vertical="center" wrapText="1"/>
    </xf>
    <xf numFmtId="49" fontId="20" fillId="0" borderId="7" xfId="53" applyFont="1" applyAlignment="1">
      <alignment horizontal="center" vertical="center" wrapText="1"/>
    </xf>
    <xf numFmtId="49" fontId="20" fillId="0" borderId="7" xfId="53" applyFont="1">
      <alignment horizontal="left" vertical="center" wrapText="1"/>
    </xf>
    <xf numFmtId="179" fontId="20" fillId="0" borderId="7" xfId="54" applyFont="1">
      <alignment horizontal="right" vertical="center"/>
    </xf>
    <xf numFmtId="49" fontId="20" fillId="0" borderId="7" xfId="53" applyFont="1" applyAlignment="1">
      <alignment horizontal="left" vertical="center" wrapText="1" indent="1"/>
    </xf>
    <xf numFmtId="49" fontId="20" fillId="0" borderId="7" xfId="53" applyFont="1" applyAlignment="1">
      <alignment horizontal="left" vertical="center" wrapText="1" indent="2"/>
    </xf>
    <xf numFmtId="0" fontId="21" fillId="0" borderId="0" xfId="0" applyFont="1" applyBorder="1" applyAlignment="1">
      <alignment horizontal="center" vertical="center"/>
    </xf>
    <xf numFmtId="0" fontId="22"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9" fontId="1" fillId="0" borderId="7" xfId="0" applyNumberFormat="1" applyFont="1" applyBorder="1" applyAlignment="1" applyProtection="1">
      <alignment horizontal="right" vertical="center"/>
      <protection locked="0"/>
    </xf>
    <xf numFmtId="0" fontId="23"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3" workbookViewId="0">
      <selection activeCell="B6" sqref="B6"/>
    </sheetView>
  </sheetViews>
  <sheetFormatPr defaultColWidth="10.2857142857143" defaultRowHeight="15" customHeight="1" outlineLevelCol="3"/>
  <cols>
    <col min="1" max="4" width="33.2857142857143" customWidth="1"/>
  </cols>
  <sheetData>
    <row r="1" ht="18.75" customHeight="1" spans="1:4">
      <c r="A1" s="183"/>
      <c r="B1" s="183"/>
      <c r="C1" s="183"/>
      <c r="D1" s="184" t="s">
        <v>0</v>
      </c>
    </row>
    <row r="2" ht="42" customHeight="1" spans="1:4">
      <c r="A2" s="185" t="str">
        <f>"2026"&amp;"年部门财务收支预算总表"</f>
        <v>2026年部门财务收支预算总表</v>
      </c>
      <c r="B2" s="185"/>
      <c r="C2" s="185"/>
      <c r="D2" s="185"/>
    </row>
    <row r="3" ht="18.75" customHeight="1" spans="1:4">
      <c r="A3" s="183" t="str">
        <f>"单位名称："&amp;"盈江县统计局"</f>
        <v>单位名称：盈江县统计局</v>
      </c>
      <c r="B3" s="183"/>
      <c r="C3" s="186"/>
      <c r="D3" s="184" t="s">
        <v>1</v>
      </c>
    </row>
    <row r="4" ht="18.75" customHeight="1" spans="1:4">
      <c r="A4" s="137" t="s">
        <v>2</v>
      </c>
      <c r="B4" s="137"/>
      <c r="C4" s="137" t="s">
        <v>3</v>
      </c>
      <c r="D4" s="137"/>
    </row>
    <row r="5" ht="18.75" customHeight="1" spans="1:4">
      <c r="A5" s="137" t="s">
        <v>4</v>
      </c>
      <c r="B5" s="137" t="s">
        <v>5</v>
      </c>
      <c r="C5" s="137" t="s">
        <v>6</v>
      </c>
      <c r="D5" s="137" t="s">
        <v>5</v>
      </c>
    </row>
    <row r="6" ht="18.75" customHeight="1" spans="1:4">
      <c r="A6" s="132" t="s">
        <v>7</v>
      </c>
      <c r="B6" s="138">
        <v>6695728.57</v>
      </c>
      <c r="C6" s="132" t="str">
        <f>"一"&amp;"、"&amp;"一般公共服务支出"</f>
        <v>一、一般公共服务支出</v>
      </c>
      <c r="D6" s="138">
        <v>5978573.16</v>
      </c>
    </row>
    <row r="7" ht="18.75" customHeight="1" spans="1:4">
      <c r="A7" s="132" t="s">
        <v>8</v>
      </c>
      <c r="B7" s="138"/>
      <c r="C7" s="132" t="str">
        <f>"二"&amp;"、"&amp;"社会保障和就业支出"</f>
        <v>二、社会保障和就业支出</v>
      </c>
      <c r="D7" s="138">
        <v>566403.65</v>
      </c>
    </row>
    <row r="8" ht="18.75" customHeight="1" spans="1:4">
      <c r="A8" s="132" t="s">
        <v>9</v>
      </c>
      <c r="B8" s="138"/>
      <c r="C8" s="132" t="str">
        <f>"三"&amp;"、"&amp;"卫生健康支出"</f>
        <v>三、卫生健康支出</v>
      </c>
      <c r="D8" s="138">
        <v>137608.76</v>
      </c>
    </row>
    <row r="9" ht="18.75" customHeight="1" spans="1:4">
      <c r="A9" s="132" t="s">
        <v>10</v>
      </c>
      <c r="B9" s="138"/>
      <c r="C9" s="132" t="str">
        <f>"四"&amp;"、"&amp;"住房保障支出"</f>
        <v>四、住房保障支出</v>
      </c>
      <c r="D9" s="138">
        <v>213143</v>
      </c>
    </row>
    <row r="10" ht="18.75" customHeight="1" spans="1:4">
      <c r="A10" s="132" t="s">
        <v>11</v>
      </c>
      <c r="B10" s="138">
        <v>200000</v>
      </c>
      <c r="C10" s="132"/>
      <c r="D10" s="138"/>
    </row>
    <row r="11" ht="18.75" customHeight="1" spans="1:4">
      <c r="A11" s="132" t="s">
        <v>12</v>
      </c>
      <c r="B11" s="138"/>
      <c r="C11" s="132"/>
      <c r="D11" s="138"/>
    </row>
    <row r="12" ht="18.75" customHeight="1" spans="1:4">
      <c r="A12" s="132" t="s">
        <v>13</v>
      </c>
      <c r="B12" s="138"/>
      <c r="C12" s="132"/>
      <c r="D12" s="138"/>
    </row>
    <row r="13" ht="18.75" customHeight="1" spans="1:4">
      <c r="A13" s="132" t="s">
        <v>14</v>
      </c>
      <c r="B13" s="138"/>
      <c r="C13" s="132"/>
      <c r="D13" s="138"/>
    </row>
    <row r="14" ht="18.75" customHeight="1" spans="1:4">
      <c r="A14" s="132" t="s">
        <v>15</v>
      </c>
      <c r="B14" s="138"/>
      <c r="C14" s="132"/>
      <c r="D14" s="138"/>
    </row>
    <row r="15" ht="18.75" customHeight="1" spans="1:4">
      <c r="A15" s="132" t="s">
        <v>16</v>
      </c>
      <c r="B15" s="138">
        <v>200000</v>
      </c>
      <c r="C15" s="132"/>
      <c r="D15" s="138"/>
    </row>
    <row r="16" ht="18.75" customHeight="1" spans="1:4">
      <c r="A16" s="132"/>
      <c r="B16" s="138"/>
      <c r="C16" s="132"/>
      <c r="D16" s="138"/>
    </row>
    <row r="17" ht="18.75" customHeight="1" spans="1:4">
      <c r="A17" s="132"/>
      <c r="B17" s="138"/>
      <c r="C17" s="132"/>
      <c r="D17" s="138"/>
    </row>
    <row r="18" ht="18.75" customHeight="1" spans="1:4">
      <c r="A18" s="132"/>
      <c r="B18" s="138"/>
      <c r="C18" s="132"/>
      <c r="D18" s="138"/>
    </row>
    <row r="19" ht="18.75" customHeight="1" spans="1:4">
      <c r="A19" s="132"/>
      <c r="B19" s="138"/>
      <c r="C19" s="132"/>
      <c r="D19" s="138"/>
    </row>
    <row r="20" ht="18.75" customHeight="1" spans="1:4">
      <c r="A20" s="132"/>
      <c r="B20" s="138"/>
      <c r="C20" s="132"/>
      <c r="D20" s="138"/>
    </row>
    <row r="21" ht="18.75" customHeight="1" spans="1:4">
      <c r="A21" s="132"/>
      <c r="B21" s="138"/>
      <c r="C21" s="132"/>
      <c r="D21" s="138"/>
    </row>
    <row r="22" ht="18.75" customHeight="1" spans="1:4">
      <c r="A22" s="132"/>
      <c r="B22" s="138"/>
      <c r="C22" s="132"/>
      <c r="D22" s="138"/>
    </row>
    <row r="23" ht="18.75" customHeight="1" spans="1:4">
      <c r="A23" s="132"/>
      <c r="B23" s="138"/>
      <c r="C23" s="132"/>
      <c r="D23" s="138"/>
    </row>
    <row r="24" ht="18.75" customHeight="1" spans="1:4">
      <c r="A24" s="132"/>
      <c r="B24" s="138"/>
      <c r="C24" s="132"/>
      <c r="D24" s="138"/>
    </row>
    <row r="25" ht="18.75" customHeight="1" spans="1:4">
      <c r="A25" s="132"/>
      <c r="B25" s="138"/>
      <c r="C25" s="132"/>
      <c r="D25" s="138"/>
    </row>
    <row r="26" ht="18.75" customHeight="1" spans="1:4">
      <c r="A26" s="132"/>
      <c r="B26" s="138"/>
      <c r="C26" s="132"/>
      <c r="D26" s="138"/>
    </row>
    <row r="27" ht="18.75" customHeight="1" spans="1:4">
      <c r="A27" s="132"/>
      <c r="B27" s="138"/>
      <c r="C27" s="132"/>
      <c r="D27" s="138"/>
    </row>
    <row r="28" ht="18.75" customHeight="1" spans="1:4">
      <c r="A28" s="132"/>
      <c r="B28" s="138"/>
      <c r="C28" s="132"/>
      <c r="D28" s="138"/>
    </row>
    <row r="29" ht="18.75" customHeight="1" spans="1:4">
      <c r="A29" s="132"/>
      <c r="B29" s="138"/>
      <c r="C29" s="132"/>
      <c r="D29" s="138"/>
    </row>
    <row r="30" ht="18.75" customHeight="1" spans="1:4">
      <c r="A30" s="132"/>
      <c r="B30" s="138"/>
      <c r="C30" s="132"/>
      <c r="D30" s="138"/>
    </row>
    <row r="31" ht="18.75" customHeight="1" spans="1:4">
      <c r="A31" s="132"/>
      <c r="B31" s="138"/>
      <c r="C31" s="132"/>
      <c r="D31" s="138"/>
    </row>
    <row r="32" ht="18.75" customHeight="1" spans="1:4">
      <c r="A32" s="132" t="s">
        <v>17</v>
      </c>
      <c r="B32" s="138">
        <v>6895728.57</v>
      </c>
      <c r="C32" s="132" t="s">
        <v>18</v>
      </c>
      <c r="D32" s="138">
        <v>6895728.57</v>
      </c>
    </row>
    <row r="33" ht="18.75" customHeight="1" spans="1:4">
      <c r="A33" s="132" t="s">
        <v>19</v>
      </c>
      <c r="B33" s="138"/>
      <c r="C33" s="132" t="s">
        <v>20</v>
      </c>
      <c r="D33" s="138"/>
    </row>
    <row r="34" ht="18.75" customHeight="1" spans="1:4">
      <c r="A34" s="132" t="s">
        <v>21</v>
      </c>
      <c r="B34" s="138"/>
      <c r="C34" s="132" t="s">
        <v>21</v>
      </c>
      <c r="D34" s="138"/>
    </row>
    <row r="35" ht="18.75" customHeight="1" spans="1:4">
      <c r="A35" s="132" t="s">
        <v>22</v>
      </c>
      <c r="B35" s="138"/>
      <c r="C35" s="132" t="s">
        <v>23</v>
      </c>
      <c r="D35" s="138"/>
    </row>
    <row r="36" ht="18.75" customHeight="1" spans="1:4">
      <c r="A36" s="132" t="s">
        <v>24</v>
      </c>
      <c r="B36" s="138">
        <v>6895728.57</v>
      </c>
      <c r="C36" s="132" t="s">
        <v>25</v>
      </c>
      <c r="D36" s="138">
        <v>6895728.57</v>
      </c>
    </row>
  </sheetData>
  <mergeCells count="4">
    <mergeCell ref="A2:D2"/>
    <mergeCell ref="A3:B3"/>
    <mergeCell ref="A4:B4"/>
    <mergeCell ref="C4:D4"/>
  </mergeCells>
  <pageMargins left="0.75" right="0.75" top="1" bottom="1" header="0.511805555555556" footer="0.511805555555556"/>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C15" sqref="C15"/>
    </sheetView>
  </sheetViews>
  <sheetFormatPr defaultColWidth="9.14285714285714" defaultRowHeight="14.25" customHeight="1" outlineLevelCol="5"/>
  <cols>
    <col min="1" max="6" width="24.3428571428571" customWidth="1"/>
  </cols>
  <sheetData>
    <row r="1" ht="12" customHeight="1" spans="1:6">
      <c r="A1" s="112">
        <v>1</v>
      </c>
      <c r="B1" s="113">
        <v>0</v>
      </c>
      <c r="C1" s="112">
        <v>1</v>
      </c>
      <c r="D1" s="89"/>
      <c r="E1" s="89"/>
      <c r="F1" s="111" t="s">
        <v>336</v>
      </c>
    </row>
    <row r="2" ht="26.25" customHeight="1" spans="1:6">
      <c r="A2" s="114" t="str">
        <f>"2026"&amp;"年部门政府性基金预算支出预算表"</f>
        <v>2026年部门政府性基金预算支出预算表</v>
      </c>
      <c r="B2" s="114" t="s">
        <v>337</v>
      </c>
      <c r="C2" s="115"/>
      <c r="D2" s="116"/>
      <c r="E2" s="116"/>
      <c r="F2" s="116"/>
    </row>
    <row r="3" ht="13.5" customHeight="1" spans="1:6">
      <c r="A3" s="117" t="str">
        <f>"单位名称："&amp;"盈江县统计局"</f>
        <v>单位名称：盈江县统计局</v>
      </c>
      <c r="B3" s="117" t="s">
        <v>338</v>
      </c>
      <c r="C3" s="118"/>
      <c r="D3" s="89"/>
      <c r="E3" s="89"/>
      <c r="F3" s="111" t="s">
        <v>1</v>
      </c>
    </row>
    <row r="4" ht="19.5" customHeight="1" spans="1:6">
      <c r="A4" s="59" t="s">
        <v>143</v>
      </c>
      <c r="B4" s="119" t="s">
        <v>48</v>
      </c>
      <c r="C4" s="59" t="s">
        <v>49</v>
      </c>
      <c r="D4" s="35" t="s">
        <v>339</v>
      </c>
      <c r="E4" s="35"/>
      <c r="F4" s="35"/>
    </row>
    <row r="5" ht="18.55" customHeight="1" spans="1:6">
      <c r="A5" s="59"/>
      <c r="B5" s="119"/>
      <c r="C5" s="59"/>
      <c r="D5" s="35" t="s">
        <v>30</v>
      </c>
      <c r="E5" s="35" t="s">
        <v>52</v>
      </c>
      <c r="F5" s="35" t="s">
        <v>53</v>
      </c>
    </row>
    <row r="6" ht="20.25" customHeight="1" spans="1:6">
      <c r="A6" s="59">
        <v>1</v>
      </c>
      <c r="B6" s="120" t="s">
        <v>60</v>
      </c>
      <c r="C6" s="120" t="s">
        <v>61</v>
      </c>
      <c r="D6" s="120" t="s">
        <v>62</v>
      </c>
      <c r="E6" s="120" t="s">
        <v>63</v>
      </c>
      <c r="F6" s="120" t="s">
        <v>64</v>
      </c>
    </row>
    <row r="7" ht="30" customHeight="1" spans="1:6">
      <c r="A7" s="33"/>
      <c r="B7" s="119"/>
      <c r="C7" s="33"/>
      <c r="D7" s="78"/>
      <c r="E7" s="121"/>
      <c r="F7" s="121"/>
    </row>
    <row r="8" ht="30" customHeight="1" spans="1:6">
      <c r="A8" s="22"/>
      <c r="B8" s="22"/>
      <c r="C8" s="22"/>
      <c r="D8" s="78"/>
      <c r="E8" s="121"/>
      <c r="F8" s="121"/>
    </row>
    <row r="9" ht="30" customHeight="1" spans="1:6">
      <c r="A9" s="20" t="s">
        <v>340</v>
      </c>
      <c r="B9" s="20" t="s">
        <v>340</v>
      </c>
      <c r="C9" s="20" t="s">
        <v>340</v>
      </c>
      <c r="D9" s="78"/>
      <c r="E9" s="121"/>
      <c r="F9" s="121"/>
    </row>
    <row r="10" ht="22" customHeight="1" spans="1:1">
      <c r="A10" s="39" t="s">
        <v>341</v>
      </c>
    </row>
  </sheetData>
  <mergeCells count="7">
    <mergeCell ref="A2:F2"/>
    <mergeCell ref="A3:C3"/>
    <mergeCell ref="D4:F4"/>
    <mergeCell ref="A9:C9"/>
    <mergeCell ref="A4:A5"/>
    <mergeCell ref="B4:B5"/>
    <mergeCell ref="C4:C5"/>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A1" sqref="A1"/>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2"/>
      <c r="P1" s="102"/>
      <c r="Q1" s="43" t="s">
        <v>342</v>
      </c>
    </row>
    <row r="2" ht="27.75" customHeight="1" spans="1:17">
      <c r="A2" s="44" t="str">
        <f>"2026"&amp;"年部门政府采购预算表"</f>
        <v>2026年部门政府采购预算表</v>
      </c>
      <c r="B2" s="29"/>
      <c r="C2" s="29"/>
      <c r="D2" s="29"/>
      <c r="E2" s="29"/>
      <c r="F2" s="29"/>
      <c r="G2" s="29"/>
      <c r="H2" s="29"/>
      <c r="I2" s="29"/>
      <c r="J2" s="29"/>
      <c r="K2" s="103"/>
      <c r="L2" s="29"/>
      <c r="M2" s="29"/>
      <c r="N2" s="29"/>
      <c r="O2" s="103"/>
      <c r="P2" s="103"/>
      <c r="Q2" s="29"/>
    </row>
    <row r="3" ht="18.75" customHeight="1" spans="1:17">
      <c r="A3" s="45" t="str">
        <f>"单位名称："&amp;"盈江县统计局"</f>
        <v>单位名称：盈江县统计局</v>
      </c>
      <c r="B3" s="32"/>
      <c r="C3" s="32"/>
      <c r="D3" s="32"/>
      <c r="E3" s="32"/>
      <c r="F3" s="32"/>
      <c r="G3" s="32"/>
      <c r="H3" s="32"/>
      <c r="I3" s="32"/>
      <c r="J3" s="32"/>
      <c r="K3" s="1"/>
      <c r="L3" s="1"/>
      <c r="M3" s="1"/>
      <c r="N3" s="1"/>
      <c r="O3" s="104"/>
      <c r="P3" s="104"/>
      <c r="Q3" s="111" t="s">
        <v>27</v>
      </c>
    </row>
    <row r="4" ht="15.75" customHeight="1" spans="1:17">
      <c r="A4" s="11" t="s">
        <v>343</v>
      </c>
      <c r="B4" s="90" t="s">
        <v>344</v>
      </c>
      <c r="C4" s="90" t="s">
        <v>345</v>
      </c>
      <c r="D4" s="90" t="s">
        <v>346</v>
      </c>
      <c r="E4" s="90" t="s">
        <v>347</v>
      </c>
      <c r="F4" s="90" t="s">
        <v>348</v>
      </c>
      <c r="G4" s="48" t="s">
        <v>150</v>
      </c>
      <c r="H4" s="48"/>
      <c r="I4" s="48"/>
      <c r="J4" s="48"/>
      <c r="K4" s="105"/>
      <c r="L4" s="48"/>
      <c r="M4" s="48"/>
      <c r="N4" s="48"/>
      <c r="O4" s="71"/>
      <c r="P4" s="105"/>
      <c r="Q4" s="49"/>
    </row>
    <row r="5" ht="17.25" customHeight="1" spans="1:17">
      <c r="A5" s="16"/>
      <c r="B5" s="91"/>
      <c r="C5" s="91"/>
      <c r="D5" s="91"/>
      <c r="E5" s="91"/>
      <c r="F5" s="91"/>
      <c r="G5" s="91" t="s">
        <v>30</v>
      </c>
      <c r="H5" s="91" t="s">
        <v>34</v>
      </c>
      <c r="I5" s="91" t="s">
        <v>349</v>
      </c>
      <c r="J5" s="91" t="s">
        <v>350</v>
      </c>
      <c r="K5" s="106" t="s">
        <v>351</v>
      </c>
      <c r="L5" s="107" t="s">
        <v>352</v>
      </c>
      <c r="M5" s="107"/>
      <c r="N5" s="107"/>
      <c r="O5" s="108"/>
      <c r="P5" s="109"/>
      <c r="Q5" s="92"/>
    </row>
    <row r="6" ht="54" customHeight="1" spans="1:17">
      <c r="A6" s="18"/>
      <c r="B6" s="92"/>
      <c r="C6" s="92"/>
      <c r="D6" s="92"/>
      <c r="E6" s="92"/>
      <c r="F6" s="92"/>
      <c r="G6" s="92"/>
      <c r="H6" s="92" t="s">
        <v>33</v>
      </c>
      <c r="I6" s="92"/>
      <c r="J6" s="92"/>
      <c r="K6" s="110"/>
      <c r="L6" s="92" t="s">
        <v>33</v>
      </c>
      <c r="M6" s="92" t="s">
        <v>40</v>
      </c>
      <c r="N6" s="92" t="s">
        <v>353</v>
      </c>
      <c r="O6" s="33" t="s">
        <v>42</v>
      </c>
      <c r="P6" s="110" t="s">
        <v>43</v>
      </c>
      <c r="Q6" s="92" t="s">
        <v>44</v>
      </c>
    </row>
    <row r="7" ht="15" customHeight="1" spans="1:17">
      <c r="A7" s="72">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52.5" customHeight="1" spans="1:17">
      <c r="A8" s="95" t="s">
        <v>46</v>
      </c>
      <c r="B8" s="96"/>
      <c r="C8" s="96"/>
      <c r="D8" s="97"/>
      <c r="E8" s="98"/>
      <c r="F8" s="23">
        <v>14000</v>
      </c>
      <c r="G8" s="23">
        <v>14000</v>
      </c>
      <c r="H8" s="23">
        <v>14000</v>
      </c>
      <c r="I8" s="23"/>
      <c r="J8" s="23"/>
      <c r="K8" s="23"/>
      <c r="L8" s="23"/>
      <c r="M8" s="23"/>
      <c r="N8" s="23"/>
      <c r="O8" s="23"/>
      <c r="P8" s="23"/>
      <c r="Q8" s="23"/>
    </row>
    <row r="9" ht="52.5" customHeight="1" spans="1:17">
      <c r="A9" s="99" t="s">
        <v>46</v>
      </c>
      <c r="B9" s="96"/>
      <c r="C9" s="96"/>
      <c r="D9" s="97"/>
      <c r="E9" s="98"/>
      <c r="F9" s="23">
        <v>14000</v>
      </c>
      <c r="G9" s="23">
        <v>14000</v>
      </c>
      <c r="H9" s="23">
        <v>14000</v>
      </c>
      <c r="I9" s="23"/>
      <c r="J9" s="23"/>
      <c r="K9" s="23"/>
      <c r="L9" s="23"/>
      <c r="M9" s="23"/>
      <c r="N9" s="23"/>
      <c r="O9" s="23"/>
      <c r="P9" s="23"/>
      <c r="Q9" s="23"/>
    </row>
    <row r="10" ht="52.5" customHeight="1" spans="1:17">
      <c r="A10" s="95" t="str">
        <f>"     "&amp;"2026年第四次全国农业普查专项经费"</f>
        <v>     2026年第四次全国农业普查专项经费</v>
      </c>
      <c r="B10" s="96" t="s">
        <v>354</v>
      </c>
      <c r="C10" s="96" t="s">
        <v>355</v>
      </c>
      <c r="D10" s="97" t="s">
        <v>356</v>
      </c>
      <c r="E10" s="98">
        <v>500</v>
      </c>
      <c r="F10" s="23">
        <v>14000</v>
      </c>
      <c r="G10" s="23">
        <v>14000</v>
      </c>
      <c r="H10" s="23">
        <v>14000</v>
      </c>
      <c r="I10" s="23"/>
      <c r="J10" s="23"/>
      <c r="K10" s="23"/>
      <c r="L10" s="23"/>
      <c r="M10" s="23"/>
      <c r="N10" s="23"/>
      <c r="O10" s="23"/>
      <c r="P10" s="23"/>
      <c r="Q10" s="23"/>
    </row>
    <row r="11" ht="30" customHeight="1" spans="1:17">
      <c r="A11" s="100" t="s">
        <v>340</v>
      </c>
      <c r="B11" s="101"/>
      <c r="C11" s="101"/>
      <c r="D11" s="101"/>
      <c r="E11" s="98"/>
      <c r="F11" s="23">
        <v>14000</v>
      </c>
      <c r="G11" s="23">
        <v>14000</v>
      </c>
      <c r="H11" s="23">
        <v>14000</v>
      </c>
      <c r="I11" s="23"/>
      <c r="J11" s="23"/>
      <c r="K11" s="23"/>
      <c r="L11" s="23"/>
      <c r="M11" s="23"/>
      <c r="N11" s="23"/>
      <c r="O11" s="23"/>
      <c r="P11" s="23"/>
      <c r="Q11" s="23"/>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8"/>
      <c r="N1" s="88" t="s">
        <v>357</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"单位名称："&amp;"盈江县统计局"</f>
        <v>单位名称：盈江县统计局</v>
      </c>
      <c r="B3" s="32"/>
      <c r="C3" s="32"/>
      <c r="D3" s="32"/>
      <c r="E3" s="32"/>
      <c r="F3" s="32"/>
      <c r="G3" s="32"/>
      <c r="H3" s="84"/>
      <c r="I3" s="1"/>
      <c r="J3" s="1"/>
      <c r="K3" s="84"/>
      <c r="L3" s="1"/>
      <c r="M3" s="89"/>
      <c r="N3" s="43" t="s">
        <v>27</v>
      </c>
    </row>
    <row r="4" ht="15.75" customHeight="1" spans="1:14">
      <c r="A4" s="11" t="s">
        <v>343</v>
      </c>
      <c r="B4" s="11" t="s">
        <v>358</v>
      </c>
      <c r="C4" s="11" t="s">
        <v>359</v>
      </c>
      <c r="D4" s="12" t="s">
        <v>150</v>
      </c>
      <c r="E4" s="13"/>
      <c r="F4" s="13"/>
      <c r="G4" s="13"/>
      <c r="H4" s="13"/>
      <c r="I4" s="13"/>
      <c r="J4" s="13"/>
      <c r="K4" s="13"/>
      <c r="L4" s="13"/>
      <c r="M4" s="13"/>
      <c r="N4" s="14"/>
    </row>
    <row r="5" ht="17.25" customHeight="1" spans="1:14">
      <c r="A5" s="16"/>
      <c r="B5" s="16"/>
      <c r="C5" s="16"/>
      <c r="D5" s="73" t="s">
        <v>30</v>
      </c>
      <c r="E5" s="11" t="s">
        <v>34</v>
      </c>
      <c r="F5" s="11" t="s">
        <v>349</v>
      </c>
      <c r="G5" s="11" t="s">
        <v>350</v>
      </c>
      <c r="H5" s="11" t="s">
        <v>351</v>
      </c>
      <c r="I5" s="12" t="s">
        <v>352</v>
      </c>
      <c r="J5" s="13"/>
      <c r="K5" s="13"/>
      <c r="L5" s="13"/>
      <c r="M5" s="13"/>
      <c r="N5" s="14"/>
    </row>
    <row r="6" ht="40.5" customHeight="1" spans="1:14">
      <c r="A6" s="18"/>
      <c r="B6" s="18"/>
      <c r="C6" s="18"/>
      <c r="D6" s="72"/>
      <c r="E6" s="16" t="s">
        <v>33</v>
      </c>
      <c r="F6" s="18"/>
      <c r="G6" s="18"/>
      <c r="H6" s="72"/>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5"/>
      <c r="B8" s="85"/>
      <c r="C8" s="85"/>
      <c r="D8" s="23"/>
      <c r="E8" s="23"/>
      <c r="F8" s="23"/>
      <c r="G8" s="23"/>
      <c r="H8" s="23"/>
      <c r="I8" s="23"/>
      <c r="J8" s="23"/>
      <c r="K8" s="23"/>
      <c r="L8" s="23"/>
      <c r="M8" s="23"/>
      <c r="N8" s="23"/>
    </row>
    <row r="9" ht="52.5" customHeight="1" spans="1:14">
      <c r="A9" s="86"/>
      <c r="B9" s="86"/>
      <c r="C9" s="86"/>
      <c r="D9" s="23"/>
      <c r="E9" s="23"/>
      <c r="F9" s="23"/>
      <c r="G9" s="23"/>
      <c r="H9" s="23"/>
      <c r="I9" s="23"/>
      <c r="J9" s="23"/>
      <c r="K9" s="23"/>
      <c r="L9" s="23"/>
      <c r="M9" s="23"/>
      <c r="N9" s="23"/>
    </row>
    <row r="10" ht="30" customHeight="1" spans="1:14">
      <c r="A10" s="12" t="s">
        <v>30</v>
      </c>
      <c r="B10" s="87"/>
      <c r="C10" s="87"/>
      <c r="D10" s="23"/>
      <c r="E10" s="23"/>
      <c r="F10" s="23"/>
      <c r="G10" s="23"/>
      <c r="H10" s="23"/>
      <c r="I10" s="23"/>
      <c r="J10" s="23"/>
      <c r="K10" s="23"/>
      <c r="L10" s="23"/>
      <c r="M10" s="23"/>
      <c r="N10" s="23"/>
    </row>
    <row r="11" customHeight="1" spans="1:1">
      <c r="A11" s="39" t="s">
        <v>360</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A11" sqref="A11"/>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81" t="s">
        <v>361</v>
      </c>
    </row>
    <row r="2" ht="27.75" customHeight="1" spans="1:20">
      <c r="A2" s="65" t="str">
        <f>"2026"&amp;"年县对下转移支付预算表"</f>
        <v>2026年县对下转移支付预算表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82"/>
    </row>
    <row r="4" ht="18" customHeight="1" spans="1:20">
      <c r="A4" s="68" t="str">
        <f>"单位名称："&amp;"盈江县统计局"</f>
        <v>单位名称：盈江县统计局</v>
      </c>
      <c r="B4" s="69"/>
      <c r="C4" s="69"/>
      <c r="D4" s="9"/>
      <c r="E4" s="9"/>
      <c r="F4" s="9"/>
      <c r="G4" s="9"/>
      <c r="H4" s="9"/>
      <c r="I4" s="9"/>
      <c r="J4" s="9"/>
      <c r="K4" s="9"/>
      <c r="L4" s="9"/>
      <c r="M4" s="9"/>
      <c r="N4" s="9"/>
      <c r="O4" s="9"/>
      <c r="P4" s="9"/>
      <c r="Q4" s="9"/>
      <c r="R4" s="9"/>
      <c r="S4" s="9"/>
      <c r="T4" s="83"/>
    </row>
    <row r="5" ht="19.5" customHeight="1" spans="1:20">
      <c r="A5" s="70" t="s">
        <v>362</v>
      </c>
      <c r="B5" s="12" t="s">
        <v>150</v>
      </c>
      <c r="C5" s="13"/>
      <c r="D5" s="71"/>
      <c r="E5" s="59" t="s">
        <v>363</v>
      </c>
      <c r="F5" s="59"/>
      <c r="G5" s="59"/>
      <c r="H5" s="59"/>
      <c r="I5" s="59"/>
      <c r="J5" s="59"/>
      <c r="K5" s="59"/>
      <c r="L5" s="59"/>
      <c r="M5" s="59"/>
      <c r="N5" s="59"/>
      <c r="O5" s="59"/>
      <c r="P5" s="59"/>
      <c r="Q5" s="59"/>
      <c r="R5" s="59"/>
      <c r="S5" s="59"/>
      <c r="T5" s="35"/>
    </row>
    <row r="6" ht="61.3" customHeight="1" spans="1:20">
      <c r="A6" s="72"/>
      <c r="B6" s="73" t="s">
        <v>30</v>
      </c>
      <c r="C6" s="11" t="s">
        <v>34</v>
      </c>
      <c r="D6" s="74" t="s">
        <v>364</v>
      </c>
      <c r="E6" s="33" t="s">
        <v>365</v>
      </c>
      <c r="F6" s="33" t="s">
        <v>366</v>
      </c>
      <c r="G6" s="33" t="s">
        <v>367</v>
      </c>
      <c r="H6" s="33" t="s">
        <v>368</v>
      </c>
      <c r="I6" s="33" t="s">
        <v>369</v>
      </c>
      <c r="J6" s="33" t="s">
        <v>370</v>
      </c>
      <c r="K6" s="33" t="s">
        <v>371</v>
      </c>
      <c r="L6" s="33" t="s">
        <v>372</v>
      </c>
      <c r="M6" s="33" t="s">
        <v>373</v>
      </c>
      <c r="N6" s="33" t="s">
        <v>374</v>
      </c>
      <c r="O6" s="33" t="s">
        <v>375</v>
      </c>
      <c r="P6" s="33" t="s">
        <v>376</v>
      </c>
      <c r="Q6" s="33" t="s">
        <v>377</v>
      </c>
      <c r="R6" s="33" t="s">
        <v>378</v>
      </c>
      <c r="S6" s="33" t="s">
        <v>379</v>
      </c>
      <c r="T6" s="34" t="s">
        <v>380</v>
      </c>
    </row>
    <row r="7" ht="19.5" customHeight="1" spans="1:20">
      <c r="A7" s="35">
        <v>1</v>
      </c>
      <c r="B7" s="35">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6" t="s">
        <v>381</v>
      </c>
      <c r="B8" s="78"/>
      <c r="C8" s="78"/>
      <c r="D8" s="79"/>
      <c r="E8" s="54"/>
      <c r="F8" s="54"/>
      <c r="G8" s="54"/>
      <c r="H8" s="54"/>
      <c r="I8" s="54"/>
      <c r="J8" s="54"/>
      <c r="K8" s="54"/>
      <c r="L8" s="54"/>
      <c r="M8" s="54"/>
      <c r="N8" s="54"/>
      <c r="O8" s="54"/>
      <c r="P8" s="54"/>
      <c r="Q8" s="54"/>
      <c r="R8" s="54"/>
      <c r="S8" s="54"/>
      <c r="T8" s="54"/>
    </row>
    <row r="9" ht="19.5" customHeight="1" spans="1:20">
      <c r="A9" s="24"/>
      <c r="B9" s="78"/>
      <c r="C9" s="78"/>
      <c r="D9" s="79"/>
      <c r="E9" s="80"/>
      <c r="F9" s="80"/>
      <c r="G9" s="80"/>
      <c r="H9" s="80"/>
      <c r="I9" s="80"/>
      <c r="J9" s="80"/>
      <c r="K9" s="80"/>
      <c r="L9" s="80"/>
      <c r="M9" s="80"/>
      <c r="N9" s="80"/>
      <c r="O9" s="80"/>
      <c r="P9" s="80"/>
      <c r="Q9" s="80"/>
      <c r="R9" s="80"/>
      <c r="S9" s="80"/>
      <c r="T9" s="24"/>
    </row>
    <row r="10" ht="19.5" customHeight="1" spans="1:20">
      <c r="A10" s="52" t="s">
        <v>30</v>
      </c>
      <c r="B10" s="78"/>
      <c r="C10" s="78"/>
      <c r="D10" s="79"/>
      <c r="E10" s="54"/>
      <c r="F10" s="54"/>
      <c r="G10" s="54"/>
      <c r="H10" s="54"/>
      <c r="I10" s="54"/>
      <c r="J10" s="54"/>
      <c r="K10" s="54"/>
      <c r="L10" s="54"/>
      <c r="M10" s="54"/>
      <c r="N10" s="54"/>
      <c r="O10" s="54"/>
      <c r="P10" s="54"/>
      <c r="Q10" s="54"/>
      <c r="R10" s="54"/>
      <c r="S10" s="54"/>
      <c r="T10" s="54"/>
    </row>
    <row r="11" ht="20" customHeight="1" spans="1:1">
      <c r="A11" s="39" t="s">
        <v>382</v>
      </c>
    </row>
  </sheetData>
  <mergeCells count="6">
    <mergeCell ref="A2:T2"/>
    <mergeCell ref="A3:T3"/>
    <mergeCell ref="A4:T4"/>
    <mergeCell ref="B5:D5"/>
    <mergeCell ref="E5:T5"/>
    <mergeCell ref="A5:A6"/>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C12" sqref="C12"/>
    </sheetView>
  </sheetViews>
  <sheetFormatPr defaultColWidth="9.14285714285714" defaultRowHeight="12" customHeight="1" outlineLevelRow="7"/>
  <cols>
    <col min="1" max="10" width="13.2" customWidth="1"/>
  </cols>
  <sheetData>
    <row r="1" customHeight="1" spans="10:10">
      <c r="J1" s="62" t="s">
        <v>383</v>
      </c>
    </row>
    <row r="2" ht="28.5" customHeight="1" spans="1:10">
      <c r="A2" s="55" t="str">
        <f>"2026"&amp;"年县对下转移支付绩效目标表"</f>
        <v>2026年县对下转移支付绩效目标表</v>
      </c>
      <c r="B2" s="5"/>
      <c r="C2" s="5"/>
      <c r="D2" s="5"/>
      <c r="E2" s="5"/>
      <c r="F2" s="56"/>
      <c r="G2" s="5"/>
      <c r="H2" s="56"/>
      <c r="I2" s="56"/>
      <c r="J2" s="5"/>
    </row>
    <row r="3" ht="17.25" customHeight="1" spans="1:8">
      <c r="A3" s="6" t="str">
        <f>"单位名称："&amp;"盈江县统计局"</f>
        <v>单位名称：盈江县统计局</v>
      </c>
      <c r="B3" s="57"/>
      <c r="C3" s="57"/>
      <c r="D3" s="57"/>
      <c r="E3" s="57"/>
      <c r="F3" s="58"/>
      <c r="G3" s="57"/>
      <c r="H3" s="58"/>
    </row>
    <row r="4" ht="44.25" customHeight="1" spans="1:10">
      <c r="A4" s="34" t="s">
        <v>259</v>
      </c>
      <c r="B4" s="34" t="s">
        <v>260</v>
      </c>
      <c r="C4" s="34" t="s">
        <v>261</v>
      </c>
      <c r="D4" s="34" t="s">
        <v>262</v>
      </c>
      <c r="E4" s="34" t="s">
        <v>263</v>
      </c>
      <c r="F4" s="59" t="s">
        <v>264</v>
      </c>
      <c r="G4" s="34" t="s">
        <v>265</v>
      </c>
      <c r="H4" s="59" t="s">
        <v>266</v>
      </c>
      <c r="I4" s="59" t="s">
        <v>267</v>
      </c>
      <c r="J4" s="34" t="s">
        <v>268</v>
      </c>
    </row>
    <row r="5" ht="14.25"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t="s">
        <v>381</v>
      </c>
      <c r="C7" s="22" t="s">
        <v>381</v>
      </c>
      <c r="D7" s="22" t="s">
        <v>381</v>
      </c>
      <c r="E7" s="36" t="s">
        <v>381</v>
      </c>
      <c r="F7" s="22" t="s">
        <v>381</v>
      </c>
      <c r="G7" s="36" t="s">
        <v>381</v>
      </c>
      <c r="H7" s="22" t="s">
        <v>381</v>
      </c>
      <c r="I7" s="22" t="s">
        <v>381</v>
      </c>
      <c r="J7" s="36" t="s">
        <v>381</v>
      </c>
    </row>
    <row r="8" ht="24" customHeight="1" spans="1:1">
      <c r="A8" s="39" t="s">
        <v>384</v>
      </c>
    </row>
  </sheetData>
  <mergeCells count="2">
    <mergeCell ref="A2:J2"/>
    <mergeCell ref="A3:H3"/>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C12" sqref="C12"/>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385</v>
      </c>
    </row>
    <row r="2" ht="28.5" customHeight="1" spans="1:8">
      <c r="A2" s="44" t="str">
        <f>"2026"&amp;"年新增资产配置表"</f>
        <v>2026年新增资产配置表</v>
      </c>
      <c r="B2" s="29"/>
      <c r="C2" s="29"/>
      <c r="D2" s="29"/>
      <c r="E2" s="29"/>
      <c r="F2" s="29"/>
      <c r="G2" s="29"/>
      <c r="H2" s="29"/>
    </row>
    <row r="3" ht="13.5" customHeight="1" spans="1:8">
      <c r="A3" s="45" t="str">
        <f>"单位名称："&amp;"盈江县统计局"</f>
        <v>单位名称：盈江县统计局</v>
      </c>
      <c r="B3" s="31"/>
      <c r="C3" s="46"/>
      <c r="D3" s="1"/>
      <c r="E3" s="1"/>
      <c r="F3" s="1"/>
      <c r="G3" s="1"/>
      <c r="H3" s="1"/>
    </row>
    <row r="4" ht="18" customHeight="1" spans="1:8">
      <c r="A4" s="11" t="s">
        <v>143</v>
      </c>
      <c r="B4" s="11" t="s">
        <v>386</v>
      </c>
      <c r="C4" s="11" t="s">
        <v>387</v>
      </c>
      <c r="D4" s="11" t="s">
        <v>388</v>
      </c>
      <c r="E4" s="11" t="s">
        <v>389</v>
      </c>
      <c r="F4" s="47" t="s">
        <v>390</v>
      </c>
      <c r="G4" s="48"/>
      <c r="H4" s="49"/>
    </row>
    <row r="5" ht="18" customHeight="1" spans="1:8">
      <c r="A5" s="18"/>
      <c r="B5" s="18"/>
      <c r="C5" s="18"/>
      <c r="D5" s="18"/>
      <c r="E5" s="18"/>
      <c r="F5" s="34" t="s">
        <v>347</v>
      </c>
      <c r="G5" s="34" t="s">
        <v>391</v>
      </c>
      <c r="H5" s="34" t="s">
        <v>392</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ht="17" customHeight="1" spans="1:1">
      <c r="A9" s="39" t="s">
        <v>393</v>
      </c>
    </row>
  </sheetData>
  <mergeCells count="9">
    <mergeCell ref="A2:H2"/>
    <mergeCell ref="A3:C3"/>
    <mergeCell ref="F4:H4"/>
    <mergeCell ref="A8:E8"/>
    <mergeCell ref="A4:A5"/>
    <mergeCell ref="B4:B5"/>
    <mergeCell ref="C4:C5"/>
    <mergeCell ref="D4:D5"/>
    <mergeCell ref="E4:E5"/>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C13" sqref="C13"/>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394</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"单位名称："&amp;"盈江县统计局"</f>
        <v>单位名称：盈江县统计局</v>
      </c>
      <c r="B3" s="31"/>
      <c r="C3" s="31"/>
      <c r="D3" s="31"/>
      <c r="E3" s="31"/>
      <c r="F3" s="31"/>
      <c r="G3" s="31"/>
      <c r="H3" s="32"/>
      <c r="I3" s="32"/>
      <c r="J3" s="32"/>
      <c r="K3" s="40" t="s">
        <v>27</v>
      </c>
    </row>
    <row r="4" ht="21.75" customHeight="1" spans="1:11">
      <c r="A4" s="33" t="s">
        <v>229</v>
      </c>
      <c r="B4" s="33" t="s">
        <v>145</v>
      </c>
      <c r="C4" s="33" t="s">
        <v>230</v>
      </c>
      <c r="D4" s="34" t="s">
        <v>146</v>
      </c>
      <c r="E4" s="34" t="s">
        <v>147</v>
      </c>
      <c r="F4" s="34" t="s">
        <v>231</v>
      </c>
      <c r="G4" s="34" t="s">
        <v>232</v>
      </c>
      <c r="H4" s="35" t="s">
        <v>30</v>
      </c>
      <c r="I4" s="35" t="s">
        <v>395</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340</v>
      </c>
      <c r="B10" s="38"/>
      <c r="C10" s="38"/>
      <c r="D10" s="38"/>
      <c r="E10" s="38"/>
      <c r="F10" s="38"/>
      <c r="G10" s="38"/>
      <c r="H10" s="23"/>
      <c r="I10" s="23"/>
      <c r="J10" s="23"/>
      <c r="K10" s="42"/>
    </row>
    <row r="11" customHeight="1" spans="1:1">
      <c r="A11" s="39" t="s">
        <v>396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6"/>
  <sheetViews>
    <sheetView showZeros="0" workbookViewId="0">
      <selection activeCell="N12" sqref="N12"/>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397</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"单位名称："&amp;"盈江县统计局"</f>
        <v>单位名称：盈江县统计局</v>
      </c>
      <c r="B3" s="7"/>
      <c r="C3" s="7"/>
      <c r="D3" s="7"/>
      <c r="E3" s="8"/>
      <c r="F3" s="8"/>
      <c r="G3" s="9" t="s">
        <v>27</v>
      </c>
    </row>
    <row r="4" ht="21.75" customHeight="1" spans="1:7">
      <c r="A4" s="10" t="s">
        <v>230</v>
      </c>
      <c r="B4" s="10" t="s">
        <v>229</v>
      </c>
      <c r="C4" s="10" t="s">
        <v>145</v>
      </c>
      <c r="D4" s="11" t="s">
        <v>398</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3332700</v>
      </c>
      <c r="F8" s="23"/>
      <c r="G8" s="23"/>
    </row>
    <row r="9" ht="52.5" customHeight="1" spans="1:7">
      <c r="A9" s="24"/>
      <c r="B9" s="22" t="s">
        <v>399</v>
      </c>
      <c r="C9" s="22" t="s">
        <v>246</v>
      </c>
      <c r="D9" s="22" t="s">
        <v>400</v>
      </c>
      <c r="E9" s="23">
        <v>4000</v>
      </c>
      <c r="F9" s="23"/>
      <c r="G9" s="23"/>
    </row>
    <row r="10" ht="52.5" customHeight="1" spans="1:7">
      <c r="A10" s="25"/>
      <c r="B10" s="22" t="s">
        <v>399</v>
      </c>
      <c r="C10" s="22" t="s">
        <v>252</v>
      </c>
      <c r="D10" s="22" t="s">
        <v>400</v>
      </c>
      <c r="E10" s="23">
        <v>150000</v>
      </c>
      <c r="F10" s="23"/>
      <c r="G10" s="23"/>
    </row>
    <row r="11" ht="52.5" customHeight="1" spans="1:7">
      <c r="A11" s="25"/>
      <c r="B11" s="22" t="s">
        <v>399</v>
      </c>
      <c r="C11" s="22" t="s">
        <v>250</v>
      </c>
      <c r="D11" s="22" t="s">
        <v>400</v>
      </c>
      <c r="E11" s="23">
        <v>515500</v>
      </c>
      <c r="F11" s="23"/>
      <c r="G11" s="23"/>
    </row>
    <row r="12" ht="52.5" customHeight="1" spans="1:7">
      <c r="A12" s="25"/>
      <c r="B12" s="22" t="s">
        <v>399</v>
      </c>
      <c r="C12" s="22" t="s">
        <v>248</v>
      </c>
      <c r="D12" s="22" t="s">
        <v>400</v>
      </c>
      <c r="E12" s="23">
        <v>60000</v>
      </c>
      <c r="F12" s="23"/>
      <c r="G12" s="23"/>
    </row>
    <row r="13" ht="52.5" customHeight="1" spans="1:7">
      <c r="A13" s="25"/>
      <c r="B13" s="22" t="s">
        <v>399</v>
      </c>
      <c r="C13" s="22" t="s">
        <v>256</v>
      </c>
      <c r="D13" s="22" t="s">
        <v>400</v>
      </c>
      <c r="E13" s="23">
        <v>16000</v>
      </c>
      <c r="F13" s="23"/>
      <c r="G13" s="23"/>
    </row>
    <row r="14" ht="52.5" customHeight="1" spans="1:7">
      <c r="A14" s="25"/>
      <c r="B14" s="22" t="s">
        <v>399</v>
      </c>
      <c r="C14" s="22" t="s">
        <v>235</v>
      </c>
      <c r="D14" s="22" t="s">
        <v>400</v>
      </c>
      <c r="E14" s="23">
        <v>1087200</v>
      </c>
      <c r="F14" s="23"/>
      <c r="G14" s="23"/>
    </row>
    <row r="15" ht="52.5" customHeight="1" spans="1:7">
      <c r="A15" s="25"/>
      <c r="B15" s="22" t="s">
        <v>399</v>
      </c>
      <c r="C15" s="22" t="s">
        <v>242</v>
      </c>
      <c r="D15" s="22" t="s">
        <v>400</v>
      </c>
      <c r="E15" s="23">
        <v>1500000</v>
      </c>
      <c r="F15" s="23"/>
      <c r="G15" s="23"/>
    </row>
    <row r="16" ht="30" customHeight="1" spans="1:7">
      <c r="A16" s="26" t="s">
        <v>30</v>
      </c>
      <c r="B16" s="27" t="s">
        <v>381</v>
      </c>
      <c r="C16" s="27"/>
      <c r="D16" s="28"/>
      <c r="E16" s="23">
        <v>3332700</v>
      </c>
      <c r="F16" s="23"/>
      <c r="G16" s="23"/>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9"/>
      <c r="B1" s="1"/>
      <c r="C1" s="1"/>
      <c r="D1" s="1"/>
      <c r="E1" s="1"/>
      <c r="F1" s="1"/>
      <c r="G1" s="1"/>
      <c r="H1" s="1"/>
      <c r="I1" s="84"/>
      <c r="J1" s="1"/>
      <c r="K1" s="1"/>
      <c r="L1" s="1"/>
      <c r="M1" s="1"/>
      <c r="N1" s="1"/>
      <c r="O1" s="1"/>
      <c r="P1" s="88" t="s">
        <v>26</v>
      </c>
      <c r="Q1" s="88"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"单位名称："&amp;"盈江县统计局"</f>
        <v>单位名称：盈江县统计局</v>
      </c>
      <c r="B3" s="31"/>
      <c r="C3" s="46"/>
      <c r="D3" s="46"/>
      <c r="E3" s="46"/>
      <c r="F3" s="46"/>
      <c r="G3" s="46"/>
      <c r="H3" s="46"/>
      <c r="I3" s="46"/>
      <c r="J3" s="46"/>
      <c r="K3" s="46"/>
      <c r="L3" s="46"/>
      <c r="M3" s="46"/>
      <c r="N3" s="46"/>
      <c r="O3" s="46"/>
      <c r="P3" s="88" t="s">
        <v>27</v>
      </c>
      <c r="Q3" s="88"/>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82" t="s">
        <v>38</v>
      </c>
      <c r="J5" s="182"/>
      <c r="K5" s="182"/>
      <c r="L5" s="182"/>
      <c r="M5" s="182"/>
      <c r="N5" s="182"/>
      <c r="O5" s="11" t="s">
        <v>33</v>
      </c>
      <c r="P5" s="11" t="s">
        <v>34</v>
      </c>
      <c r="Q5" s="11" t="s">
        <v>35</v>
      </c>
      <c r="R5" s="11" t="s">
        <v>36</v>
      </c>
      <c r="S5" s="11" t="s">
        <v>39</v>
      </c>
    </row>
    <row r="6" ht="43.5" customHeight="1" spans="1:19">
      <c r="A6" s="72"/>
      <c r="B6" s="72"/>
      <c r="C6" s="72"/>
      <c r="D6" s="73"/>
      <c r="E6" s="73"/>
      <c r="F6" s="73"/>
      <c r="G6" s="72"/>
      <c r="H6" s="72"/>
      <c r="I6" s="35" t="s">
        <v>33</v>
      </c>
      <c r="J6" s="33" t="s">
        <v>40</v>
      </c>
      <c r="K6" s="33" t="s">
        <v>41</v>
      </c>
      <c r="L6" s="10" t="s">
        <v>42</v>
      </c>
      <c r="M6" s="10" t="s">
        <v>43</v>
      </c>
      <c r="N6" s="10" t="s">
        <v>44</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80" t="s">
        <v>45</v>
      </c>
      <c r="B8" s="180" t="s">
        <v>46</v>
      </c>
      <c r="C8" s="23">
        <v>6895728.57</v>
      </c>
      <c r="D8" s="23">
        <v>6895728.57</v>
      </c>
      <c r="E8" s="23">
        <v>6695728.57</v>
      </c>
      <c r="F8" s="23"/>
      <c r="G8" s="23"/>
      <c r="H8" s="23"/>
      <c r="I8" s="23">
        <v>200000</v>
      </c>
      <c r="J8" s="23"/>
      <c r="K8" s="23"/>
      <c r="L8" s="23"/>
      <c r="M8" s="23"/>
      <c r="N8" s="23">
        <v>200000</v>
      </c>
      <c r="O8" s="23"/>
      <c r="P8" s="23"/>
      <c r="Q8" s="23"/>
      <c r="R8" s="23"/>
      <c r="S8" s="23"/>
    </row>
    <row r="9" ht="30" customHeight="1" spans="1:19">
      <c r="A9" s="12" t="s">
        <v>30</v>
      </c>
      <c r="B9" s="181"/>
      <c r="C9" s="170">
        <v>6895728.57</v>
      </c>
      <c r="D9" s="170">
        <v>6895728.57</v>
      </c>
      <c r="E9" s="170">
        <v>6695728.57</v>
      </c>
      <c r="F9" s="170"/>
      <c r="G9" s="170"/>
      <c r="H9" s="170"/>
      <c r="I9" s="170">
        <v>200000</v>
      </c>
      <c r="J9" s="170"/>
      <c r="K9" s="170"/>
      <c r="L9" s="170"/>
      <c r="M9" s="170"/>
      <c r="N9" s="170">
        <v>200000</v>
      </c>
      <c r="O9" s="170"/>
      <c r="P9" s="170"/>
      <c r="Q9" s="170"/>
      <c r="R9" s="170"/>
      <c r="S9" s="170"/>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workbookViewId="0">
      <selection activeCell="A1" sqref="A1"/>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72"/>
      <c r="B1" s="172"/>
      <c r="C1" s="172"/>
      <c r="D1" s="172"/>
      <c r="E1" s="172"/>
      <c r="F1" s="172"/>
      <c r="G1" s="172"/>
      <c r="H1" s="172"/>
      <c r="I1" s="172"/>
      <c r="J1" s="172"/>
      <c r="K1" s="172"/>
      <c r="L1" s="172"/>
      <c r="M1" s="172"/>
      <c r="N1" s="43" t="s">
        <v>47</v>
      </c>
      <c r="O1" s="43"/>
    </row>
    <row r="2" ht="36" customHeight="1" spans="1:15">
      <c r="A2" s="173" t="str">
        <f>"2026"&amp;"年部门支出预算表"</f>
        <v>2026年部门支出预算表</v>
      </c>
      <c r="B2" s="173"/>
      <c r="C2" s="173"/>
      <c r="D2" s="173"/>
      <c r="E2" s="173"/>
      <c r="F2" s="173"/>
      <c r="G2" s="173"/>
      <c r="H2" s="173"/>
      <c r="I2" s="173"/>
      <c r="J2" s="173"/>
      <c r="K2" s="173"/>
      <c r="L2" s="173"/>
      <c r="M2" s="173"/>
      <c r="N2" s="173"/>
      <c r="O2" s="173"/>
    </row>
    <row r="3" ht="18.75" customHeight="1" spans="1:15">
      <c r="A3" s="31" t="str">
        <f>"单位名称："&amp;"盈江县统计局"</f>
        <v>单位名称：盈江县统计局</v>
      </c>
      <c r="B3" s="31"/>
      <c r="C3" s="31"/>
      <c r="D3" s="31"/>
      <c r="E3" s="31"/>
      <c r="F3" s="31"/>
      <c r="G3" s="172"/>
      <c r="H3" s="172"/>
      <c r="I3" s="172"/>
      <c r="J3" s="172"/>
      <c r="K3" s="172"/>
      <c r="L3" s="172"/>
      <c r="M3" s="172"/>
      <c r="N3" s="43" t="s">
        <v>1</v>
      </c>
      <c r="O3" s="43"/>
    </row>
    <row r="4" ht="31.5" customHeight="1" spans="1:15">
      <c r="A4" s="174" t="s">
        <v>48</v>
      </c>
      <c r="B4" s="174" t="s">
        <v>49</v>
      </c>
      <c r="C4" s="174" t="s">
        <v>30</v>
      </c>
      <c r="D4" s="174" t="s">
        <v>34</v>
      </c>
      <c r="E4" s="174"/>
      <c r="F4" s="174"/>
      <c r="G4" s="174" t="s">
        <v>35</v>
      </c>
      <c r="H4" s="174" t="s">
        <v>36</v>
      </c>
      <c r="I4" s="174" t="s">
        <v>50</v>
      </c>
      <c r="J4" s="174" t="s">
        <v>51</v>
      </c>
      <c r="K4" s="174"/>
      <c r="L4" s="174"/>
      <c r="M4" s="174"/>
      <c r="N4" s="174"/>
      <c r="O4" s="174"/>
    </row>
    <row r="5" ht="37.3" customHeight="1" spans="1:15">
      <c r="A5" s="174"/>
      <c r="B5" s="174"/>
      <c r="C5" s="174"/>
      <c r="D5" s="174" t="s">
        <v>33</v>
      </c>
      <c r="E5" s="174" t="s">
        <v>52</v>
      </c>
      <c r="F5" s="174" t="s">
        <v>53</v>
      </c>
      <c r="G5" s="174"/>
      <c r="H5" s="174"/>
      <c r="I5" s="174"/>
      <c r="J5" s="174" t="s">
        <v>33</v>
      </c>
      <c r="K5" s="174" t="s">
        <v>54</v>
      </c>
      <c r="L5" s="174" t="s">
        <v>55</v>
      </c>
      <c r="M5" s="174" t="s">
        <v>56</v>
      </c>
      <c r="N5" s="174" t="s">
        <v>57</v>
      </c>
      <c r="O5" s="174" t="s">
        <v>58</v>
      </c>
    </row>
    <row r="6" ht="18.75" customHeight="1" spans="1:15">
      <c r="A6" s="175" t="s">
        <v>59</v>
      </c>
      <c r="B6" s="175" t="s">
        <v>60</v>
      </c>
      <c r="C6" s="175" t="s">
        <v>61</v>
      </c>
      <c r="D6" s="175" t="s">
        <v>62</v>
      </c>
      <c r="E6" s="175" t="s">
        <v>63</v>
      </c>
      <c r="F6" s="175" t="s">
        <v>64</v>
      </c>
      <c r="G6" s="175" t="s">
        <v>65</v>
      </c>
      <c r="H6" s="175" t="s">
        <v>66</v>
      </c>
      <c r="I6" s="175" t="s">
        <v>67</v>
      </c>
      <c r="J6" s="175" t="s">
        <v>68</v>
      </c>
      <c r="K6" s="175" t="s">
        <v>69</v>
      </c>
      <c r="L6" s="175" t="s">
        <v>70</v>
      </c>
      <c r="M6" s="175" t="s">
        <v>71</v>
      </c>
      <c r="N6" s="175" t="s">
        <v>72</v>
      </c>
      <c r="O6" s="175" t="s">
        <v>73</v>
      </c>
    </row>
    <row r="7" ht="52.5" customHeight="1" spans="1:15">
      <c r="A7" s="176" t="s">
        <v>74</v>
      </c>
      <c r="B7" s="176" t="s">
        <v>75</v>
      </c>
      <c r="C7" s="138">
        <v>5978573.16</v>
      </c>
      <c r="D7" s="138">
        <v>5778573.16</v>
      </c>
      <c r="E7" s="138">
        <v>2445873.16</v>
      </c>
      <c r="F7" s="138">
        <v>3332700</v>
      </c>
      <c r="G7" s="138"/>
      <c r="H7" s="138"/>
      <c r="I7" s="138"/>
      <c r="J7" s="138">
        <v>200000</v>
      </c>
      <c r="K7" s="138"/>
      <c r="L7" s="138"/>
      <c r="M7" s="138"/>
      <c r="N7" s="138"/>
      <c r="O7" s="138">
        <v>200000</v>
      </c>
    </row>
    <row r="8" ht="52.5" customHeight="1" spans="1:15">
      <c r="A8" s="177" t="s">
        <v>76</v>
      </c>
      <c r="B8" s="177" t="s">
        <v>77</v>
      </c>
      <c r="C8" s="138">
        <v>5978573.16</v>
      </c>
      <c r="D8" s="138">
        <v>5778573.16</v>
      </c>
      <c r="E8" s="138">
        <v>2445873.16</v>
      </c>
      <c r="F8" s="138">
        <v>3332700</v>
      </c>
      <c r="G8" s="138"/>
      <c r="H8" s="138"/>
      <c r="I8" s="138"/>
      <c r="J8" s="138">
        <v>200000</v>
      </c>
      <c r="K8" s="138"/>
      <c r="L8" s="138"/>
      <c r="M8" s="138"/>
      <c r="N8" s="138"/>
      <c r="O8" s="138">
        <v>200000</v>
      </c>
    </row>
    <row r="9" ht="52.5" customHeight="1" spans="1:15">
      <c r="A9" s="178" t="s">
        <v>78</v>
      </c>
      <c r="B9" s="178" t="s">
        <v>79</v>
      </c>
      <c r="C9" s="138">
        <v>2445873.16</v>
      </c>
      <c r="D9" s="138">
        <v>2445873.16</v>
      </c>
      <c r="E9" s="138">
        <v>2445873.16</v>
      </c>
      <c r="F9" s="138"/>
      <c r="G9" s="138"/>
      <c r="H9" s="138"/>
      <c r="I9" s="138"/>
      <c r="J9" s="138"/>
      <c r="K9" s="138"/>
      <c r="L9" s="138"/>
      <c r="M9" s="138"/>
      <c r="N9" s="138"/>
      <c r="O9" s="138"/>
    </row>
    <row r="10" ht="52.5" customHeight="1" spans="1:15">
      <c r="A10" s="178" t="s">
        <v>80</v>
      </c>
      <c r="B10" s="178" t="s">
        <v>81</v>
      </c>
      <c r="C10" s="138">
        <v>4000</v>
      </c>
      <c r="D10" s="138">
        <v>4000</v>
      </c>
      <c r="E10" s="138"/>
      <c r="F10" s="138">
        <v>4000</v>
      </c>
      <c r="G10" s="138"/>
      <c r="H10" s="138"/>
      <c r="I10" s="138"/>
      <c r="J10" s="138"/>
      <c r="K10" s="138"/>
      <c r="L10" s="138"/>
      <c r="M10" s="138"/>
      <c r="N10" s="138"/>
      <c r="O10" s="138"/>
    </row>
    <row r="11" ht="52.5" customHeight="1" spans="1:15">
      <c r="A11" s="178" t="s">
        <v>82</v>
      </c>
      <c r="B11" s="178" t="s">
        <v>83</v>
      </c>
      <c r="C11" s="138">
        <v>150000</v>
      </c>
      <c r="D11" s="138">
        <v>150000</v>
      </c>
      <c r="E11" s="138"/>
      <c r="F11" s="138">
        <v>150000</v>
      </c>
      <c r="G11" s="138"/>
      <c r="H11" s="138"/>
      <c r="I11" s="138"/>
      <c r="J11" s="138"/>
      <c r="K11" s="138"/>
      <c r="L11" s="138"/>
      <c r="M11" s="138"/>
      <c r="N11" s="138"/>
      <c r="O11" s="138"/>
    </row>
    <row r="12" ht="52.5" customHeight="1" spans="1:15">
      <c r="A12" s="178" t="s">
        <v>84</v>
      </c>
      <c r="B12" s="178" t="s">
        <v>85</v>
      </c>
      <c r="C12" s="138">
        <v>2587200</v>
      </c>
      <c r="D12" s="138">
        <v>2587200</v>
      </c>
      <c r="E12" s="138"/>
      <c r="F12" s="138">
        <v>2587200</v>
      </c>
      <c r="G12" s="138"/>
      <c r="H12" s="138"/>
      <c r="I12" s="138"/>
      <c r="J12" s="138"/>
      <c r="K12" s="138"/>
      <c r="L12" s="138"/>
      <c r="M12" s="138"/>
      <c r="N12" s="138"/>
      <c r="O12" s="138"/>
    </row>
    <row r="13" ht="52.5" customHeight="1" spans="1:15">
      <c r="A13" s="178" t="s">
        <v>86</v>
      </c>
      <c r="B13" s="178" t="s">
        <v>87</v>
      </c>
      <c r="C13" s="138">
        <v>591500</v>
      </c>
      <c r="D13" s="138">
        <v>591500</v>
      </c>
      <c r="E13" s="138"/>
      <c r="F13" s="138">
        <v>591500</v>
      </c>
      <c r="G13" s="138"/>
      <c r="H13" s="138"/>
      <c r="I13" s="138"/>
      <c r="J13" s="138"/>
      <c r="K13" s="138"/>
      <c r="L13" s="138"/>
      <c r="M13" s="138"/>
      <c r="N13" s="138"/>
      <c r="O13" s="138"/>
    </row>
    <row r="14" ht="52.5" customHeight="1" spans="1:15">
      <c r="A14" s="178" t="s">
        <v>88</v>
      </c>
      <c r="B14" s="178" t="s">
        <v>89</v>
      </c>
      <c r="C14" s="138">
        <v>200000</v>
      </c>
      <c r="D14" s="138"/>
      <c r="E14" s="138"/>
      <c r="F14" s="138"/>
      <c r="G14" s="138"/>
      <c r="H14" s="138"/>
      <c r="I14" s="138"/>
      <c r="J14" s="138">
        <v>200000</v>
      </c>
      <c r="K14" s="138"/>
      <c r="L14" s="138"/>
      <c r="M14" s="138"/>
      <c r="N14" s="138"/>
      <c r="O14" s="138">
        <v>200000</v>
      </c>
    </row>
    <row r="15" ht="52.5" customHeight="1" spans="1:15">
      <c r="A15" s="176" t="s">
        <v>90</v>
      </c>
      <c r="B15" s="176" t="s">
        <v>91</v>
      </c>
      <c r="C15" s="138">
        <v>566403.65</v>
      </c>
      <c r="D15" s="138">
        <v>566403.65</v>
      </c>
      <c r="E15" s="138">
        <v>566403.65</v>
      </c>
      <c r="F15" s="138"/>
      <c r="G15" s="138"/>
      <c r="H15" s="138"/>
      <c r="I15" s="138"/>
      <c r="J15" s="138"/>
      <c r="K15" s="138"/>
      <c r="L15" s="138"/>
      <c r="M15" s="138"/>
      <c r="N15" s="138"/>
      <c r="O15" s="138"/>
    </row>
    <row r="16" ht="52.5" customHeight="1" spans="1:15">
      <c r="A16" s="177" t="s">
        <v>92</v>
      </c>
      <c r="B16" s="177" t="s">
        <v>93</v>
      </c>
      <c r="C16" s="138">
        <v>559783.72</v>
      </c>
      <c r="D16" s="138">
        <v>559783.72</v>
      </c>
      <c r="E16" s="138">
        <v>559783.72</v>
      </c>
      <c r="F16" s="138"/>
      <c r="G16" s="138"/>
      <c r="H16" s="138"/>
      <c r="I16" s="138"/>
      <c r="J16" s="138"/>
      <c r="K16" s="138"/>
      <c r="L16" s="138"/>
      <c r="M16" s="138"/>
      <c r="N16" s="138"/>
      <c r="O16" s="138"/>
    </row>
    <row r="17" ht="52.5" customHeight="1" spans="1:15">
      <c r="A17" s="178" t="s">
        <v>94</v>
      </c>
      <c r="B17" s="178" t="s">
        <v>95</v>
      </c>
      <c r="C17" s="138">
        <v>17000</v>
      </c>
      <c r="D17" s="138">
        <v>17000</v>
      </c>
      <c r="E17" s="138">
        <v>17000</v>
      </c>
      <c r="F17" s="138"/>
      <c r="G17" s="138"/>
      <c r="H17" s="138"/>
      <c r="I17" s="138"/>
      <c r="J17" s="138"/>
      <c r="K17" s="138"/>
      <c r="L17" s="138"/>
      <c r="M17" s="138"/>
      <c r="N17" s="138"/>
      <c r="O17" s="138"/>
    </row>
    <row r="18" ht="52.5" customHeight="1" spans="1:15">
      <c r="A18" s="178" t="s">
        <v>96</v>
      </c>
      <c r="B18" s="178" t="s">
        <v>97</v>
      </c>
      <c r="C18" s="138">
        <v>317021.92</v>
      </c>
      <c r="D18" s="138">
        <v>317021.92</v>
      </c>
      <c r="E18" s="138">
        <v>317021.92</v>
      </c>
      <c r="F18" s="138"/>
      <c r="G18" s="138"/>
      <c r="H18" s="138"/>
      <c r="I18" s="138"/>
      <c r="J18" s="138"/>
      <c r="K18" s="138"/>
      <c r="L18" s="138"/>
      <c r="M18" s="138"/>
      <c r="N18" s="138"/>
      <c r="O18" s="138"/>
    </row>
    <row r="19" ht="52.5" customHeight="1" spans="1:15">
      <c r="A19" s="178" t="s">
        <v>98</v>
      </c>
      <c r="B19" s="178" t="s">
        <v>99</v>
      </c>
      <c r="C19" s="138">
        <v>225761.8</v>
      </c>
      <c r="D19" s="138">
        <v>225761.8</v>
      </c>
      <c r="E19" s="138">
        <v>225761.8</v>
      </c>
      <c r="F19" s="138"/>
      <c r="G19" s="138"/>
      <c r="H19" s="138"/>
      <c r="I19" s="138"/>
      <c r="J19" s="138"/>
      <c r="K19" s="138"/>
      <c r="L19" s="138"/>
      <c r="M19" s="138"/>
      <c r="N19" s="138"/>
      <c r="O19" s="138"/>
    </row>
    <row r="20" ht="52.5" customHeight="1" spans="1:15">
      <c r="A20" s="177" t="s">
        <v>100</v>
      </c>
      <c r="B20" s="177" t="s">
        <v>101</v>
      </c>
      <c r="C20" s="138">
        <v>6619.93</v>
      </c>
      <c r="D20" s="138">
        <v>6619.93</v>
      </c>
      <c r="E20" s="138">
        <v>6619.93</v>
      </c>
      <c r="F20" s="138"/>
      <c r="G20" s="138"/>
      <c r="H20" s="138"/>
      <c r="I20" s="138"/>
      <c r="J20" s="138"/>
      <c r="K20" s="138"/>
      <c r="L20" s="138"/>
      <c r="M20" s="138"/>
      <c r="N20" s="138"/>
      <c r="O20" s="138"/>
    </row>
    <row r="21" ht="52.5" customHeight="1" spans="1:15">
      <c r="A21" s="178" t="s">
        <v>102</v>
      </c>
      <c r="B21" s="178" t="s">
        <v>101</v>
      </c>
      <c r="C21" s="138">
        <v>6619.93</v>
      </c>
      <c r="D21" s="138">
        <v>6619.93</v>
      </c>
      <c r="E21" s="138">
        <v>6619.93</v>
      </c>
      <c r="F21" s="138"/>
      <c r="G21" s="138"/>
      <c r="H21" s="138"/>
      <c r="I21" s="138"/>
      <c r="J21" s="138"/>
      <c r="K21" s="138"/>
      <c r="L21" s="138"/>
      <c r="M21" s="138"/>
      <c r="N21" s="138"/>
      <c r="O21" s="138"/>
    </row>
    <row r="22" ht="52.5" customHeight="1" spans="1:15">
      <c r="A22" s="176" t="s">
        <v>103</v>
      </c>
      <c r="B22" s="176" t="s">
        <v>104</v>
      </c>
      <c r="C22" s="138">
        <v>137608.76</v>
      </c>
      <c r="D22" s="138">
        <v>137608.76</v>
      </c>
      <c r="E22" s="138">
        <v>137608.76</v>
      </c>
      <c r="F22" s="138"/>
      <c r="G22" s="138"/>
      <c r="H22" s="138"/>
      <c r="I22" s="138"/>
      <c r="J22" s="138"/>
      <c r="K22" s="138"/>
      <c r="L22" s="138"/>
      <c r="M22" s="138"/>
      <c r="N22" s="138"/>
      <c r="O22" s="138"/>
    </row>
    <row r="23" ht="52.5" customHeight="1" spans="1:15">
      <c r="A23" s="177" t="s">
        <v>105</v>
      </c>
      <c r="B23" s="177" t="s">
        <v>106</v>
      </c>
      <c r="C23" s="138">
        <v>137608.76</v>
      </c>
      <c r="D23" s="138">
        <v>137608.76</v>
      </c>
      <c r="E23" s="138">
        <v>137608.76</v>
      </c>
      <c r="F23" s="138"/>
      <c r="G23" s="138"/>
      <c r="H23" s="138"/>
      <c r="I23" s="138"/>
      <c r="J23" s="138"/>
      <c r="K23" s="138"/>
      <c r="L23" s="138"/>
      <c r="M23" s="138"/>
      <c r="N23" s="138"/>
      <c r="O23" s="138"/>
    </row>
    <row r="24" ht="52.5" customHeight="1" spans="1:15">
      <c r="A24" s="178" t="s">
        <v>107</v>
      </c>
      <c r="B24" s="178" t="s">
        <v>108</v>
      </c>
      <c r="C24" s="138">
        <v>122845.99</v>
      </c>
      <c r="D24" s="138">
        <v>122845.99</v>
      </c>
      <c r="E24" s="138">
        <v>122845.99</v>
      </c>
      <c r="F24" s="138"/>
      <c r="G24" s="138"/>
      <c r="H24" s="138"/>
      <c r="I24" s="138"/>
      <c r="J24" s="138"/>
      <c r="K24" s="138"/>
      <c r="L24" s="138"/>
      <c r="M24" s="138"/>
      <c r="N24" s="138"/>
      <c r="O24" s="138"/>
    </row>
    <row r="25" ht="52.5" customHeight="1" spans="1:15">
      <c r="A25" s="178" t="s">
        <v>109</v>
      </c>
      <c r="B25" s="178" t="s">
        <v>110</v>
      </c>
      <c r="C25" s="138"/>
      <c r="D25" s="138"/>
      <c r="E25" s="138"/>
      <c r="F25" s="138"/>
      <c r="G25" s="138"/>
      <c r="H25" s="138"/>
      <c r="I25" s="138"/>
      <c r="J25" s="138"/>
      <c r="K25" s="138"/>
      <c r="L25" s="138"/>
      <c r="M25" s="138"/>
      <c r="N25" s="138"/>
      <c r="O25" s="138"/>
    </row>
    <row r="26" ht="52.5" customHeight="1" spans="1:15">
      <c r="A26" s="178" t="s">
        <v>111</v>
      </c>
      <c r="B26" s="178" t="s">
        <v>112</v>
      </c>
      <c r="C26" s="138">
        <v>14762.77</v>
      </c>
      <c r="D26" s="138">
        <v>14762.77</v>
      </c>
      <c r="E26" s="138">
        <v>14762.77</v>
      </c>
      <c r="F26" s="138"/>
      <c r="G26" s="138"/>
      <c r="H26" s="138"/>
      <c r="I26" s="138"/>
      <c r="J26" s="138"/>
      <c r="K26" s="138"/>
      <c r="L26" s="138"/>
      <c r="M26" s="138"/>
      <c r="N26" s="138"/>
      <c r="O26" s="138"/>
    </row>
    <row r="27" ht="52.5" customHeight="1" spans="1:15">
      <c r="A27" s="176" t="s">
        <v>113</v>
      </c>
      <c r="B27" s="176" t="s">
        <v>114</v>
      </c>
      <c r="C27" s="138">
        <v>213143</v>
      </c>
      <c r="D27" s="138">
        <v>213143</v>
      </c>
      <c r="E27" s="138">
        <v>213143</v>
      </c>
      <c r="F27" s="138"/>
      <c r="G27" s="138"/>
      <c r="H27" s="138"/>
      <c r="I27" s="138"/>
      <c r="J27" s="138"/>
      <c r="K27" s="138"/>
      <c r="L27" s="138"/>
      <c r="M27" s="138"/>
      <c r="N27" s="138"/>
      <c r="O27" s="138"/>
    </row>
    <row r="28" ht="52.5" customHeight="1" spans="1:15">
      <c r="A28" s="177" t="s">
        <v>115</v>
      </c>
      <c r="B28" s="177" t="s">
        <v>116</v>
      </c>
      <c r="C28" s="138">
        <v>213143</v>
      </c>
      <c r="D28" s="138">
        <v>213143</v>
      </c>
      <c r="E28" s="138">
        <v>213143</v>
      </c>
      <c r="F28" s="138"/>
      <c r="G28" s="138"/>
      <c r="H28" s="138"/>
      <c r="I28" s="138"/>
      <c r="J28" s="138"/>
      <c r="K28" s="138"/>
      <c r="L28" s="138"/>
      <c r="M28" s="138"/>
      <c r="N28" s="138"/>
      <c r="O28" s="138"/>
    </row>
    <row r="29" ht="52.5" customHeight="1" spans="1:15">
      <c r="A29" s="178" t="s">
        <v>117</v>
      </c>
      <c r="B29" s="178" t="s">
        <v>118</v>
      </c>
      <c r="C29" s="138">
        <v>213143</v>
      </c>
      <c r="D29" s="138">
        <v>213143</v>
      </c>
      <c r="E29" s="138">
        <v>213143</v>
      </c>
      <c r="F29" s="138"/>
      <c r="G29" s="138"/>
      <c r="H29" s="138"/>
      <c r="I29" s="138"/>
      <c r="J29" s="138"/>
      <c r="K29" s="138"/>
      <c r="L29" s="138"/>
      <c r="M29" s="138"/>
      <c r="N29" s="138"/>
      <c r="O29" s="138"/>
    </row>
    <row r="30" ht="30" customHeight="1" spans="1:15">
      <c r="A30" s="175" t="s">
        <v>30</v>
      </c>
      <c r="B30" s="175"/>
      <c r="C30" s="138">
        <v>6895728.57</v>
      </c>
      <c r="D30" s="138">
        <v>6695728.57</v>
      </c>
      <c r="E30" s="138">
        <v>3363028.57</v>
      </c>
      <c r="F30" s="138">
        <v>3332700</v>
      </c>
      <c r="G30" s="138"/>
      <c r="H30" s="138"/>
      <c r="I30" s="138"/>
      <c r="J30" s="138">
        <v>200000</v>
      </c>
      <c r="K30" s="138"/>
      <c r="L30" s="138"/>
      <c r="M30" s="138"/>
      <c r="N30" s="138"/>
      <c r="O30" s="138">
        <v>200000</v>
      </c>
    </row>
  </sheetData>
  <mergeCells count="13">
    <mergeCell ref="N1:O1"/>
    <mergeCell ref="A2:O2"/>
    <mergeCell ref="A3:F3"/>
    <mergeCell ref="N3:O3"/>
    <mergeCell ref="D4:F4"/>
    <mergeCell ref="J4:O4"/>
    <mergeCell ref="A30:B30"/>
    <mergeCell ref="A4:A5"/>
    <mergeCell ref="B4:B5"/>
    <mergeCell ref="C4:C5"/>
    <mergeCell ref="G4:G5"/>
    <mergeCell ref="H4:H5"/>
    <mergeCell ref="I4:I5"/>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88" t="s">
        <v>119</v>
      </c>
    </row>
    <row r="2" ht="30.75" customHeight="1" spans="1:4">
      <c r="A2" s="165" t="str">
        <f>"2026"&amp;"年部门财政拨款收支预算总表"</f>
        <v>2026年部门财政拨款收支预算总表</v>
      </c>
      <c r="B2" s="165"/>
      <c r="C2" s="165"/>
      <c r="D2" s="165"/>
    </row>
    <row r="3" ht="18.75" customHeight="1" spans="1:4">
      <c r="A3" s="31" t="str">
        <f>"单位名称："&amp;"盈江县统计局"</f>
        <v>单位名称：盈江县统计局</v>
      </c>
      <c r="B3" s="166"/>
      <c r="C3" s="166"/>
      <c r="D3" s="89" t="s">
        <v>1</v>
      </c>
    </row>
    <row r="4" ht="19.5" customHeight="1" spans="1:4">
      <c r="A4" s="12" t="s">
        <v>120</v>
      </c>
      <c r="B4" s="14"/>
      <c r="C4" s="12" t="s">
        <v>121</v>
      </c>
      <c r="D4" s="14"/>
    </row>
    <row r="5" ht="21.75" customHeight="1" spans="1:4">
      <c r="A5" s="70" t="s">
        <v>122</v>
      </c>
      <c r="B5" s="11" t="s">
        <v>5</v>
      </c>
      <c r="C5" s="70" t="s">
        <v>123</v>
      </c>
      <c r="D5" s="11" t="s">
        <v>5</v>
      </c>
    </row>
    <row r="6" ht="17.25" customHeight="1" spans="1:4">
      <c r="A6" s="72"/>
      <c r="B6" s="18"/>
      <c r="C6" s="72"/>
      <c r="D6" s="18"/>
    </row>
    <row r="7" ht="19.5" customHeight="1" spans="1:4">
      <c r="A7" s="85" t="s">
        <v>124</v>
      </c>
      <c r="B7" s="23">
        <v>6695728.57</v>
      </c>
      <c r="C7" s="85" t="s">
        <v>125</v>
      </c>
      <c r="D7" s="23">
        <v>6695728.57</v>
      </c>
    </row>
    <row r="8" ht="19.5" customHeight="1" spans="1:4">
      <c r="A8" s="85" t="s">
        <v>126</v>
      </c>
      <c r="B8" s="23">
        <v>6695728.57</v>
      </c>
      <c r="C8" s="167" t="str">
        <f>"（"&amp;"一"&amp;"）"&amp;"一般公共服务支出"</f>
        <v>（一）一般公共服务支出</v>
      </c>
      <c r="D8" s="23">
        <v>5778573.16</v>
      </c>
    </row>
    <row r="9" ht="19.5" customHeight="1" spans="1:4">
      <c r="A9" s="168" t="s">
        <v>127</v>
      </c>
      <c r="B9" s="23"/>
      <c r="C9" s="167" t="str">
        <f>"（"&amp;"二"&amp;"）"&amp;"社会保障和就业支出"</f>
        <v>（二）社会保障和就业支出</v>
      </c>
      <c r="D9" s="23">
        <v>566403.65</v>
      </c>
    </row>
    <row r="10" ht="19.5" customHeight="1" spans="1:4">
      <c r="A10" s="168" t="s">
        <v>128</v>
      </c>
      <c r="B10" s="23"/>
      <c r="C10" s="167" t="str">
        <f>"（"&amp;"三"&amp;"）"&amp;"卫生健康支出"</f>
        <v>（三）卫生健康支出</v>
      </c>
      <c r="D10" s="23">
        <v>137608.76</v>
      </c>
    </row>
    <row r="11" ht="19.5" customHeight="1" spans="1:4">
      <c r="A11" s="168" t="s">
        <v>129</v>
      </c>
      <c r="B11" s="23"/>
      <c r="C11" s="167" t="str">
        <f>"（"&amp;"四"&amp;"）"&amp;"住房保障支出"</f>
        <v>（四）住房保障支出</v>
      </c>
      <c r="D11" s="23">
        <v>213143</v>
      </c>
    </row>
    <row r="12" ht="19.5" customHeight="1" spans="1:4">
      <c r="A12" s="168" t="s">
        <v>126</v>
      </c>
      <c r="B12" s="23"/>
      <c r="C12" s="167"/>
      <c r="D12" s="23"/>
    </row>
    <row r="13" ht="19.5" customHeight="1" spans="1:4">
      <c r="A13" s="168" t="s">
        <v>127</v>
      </c>
      <c r="B13" s="23"/>
      <c r="C13" s="167"/>
      <c r="D13" s="23"/>
    </row>
    <row r="14" ht="19.5" customHeight="1" spans="1:4">
      <c r="A14" s="168" t="s">
        <v>128</v>
      </c>
      <c r="B14" s="23"/>
      <c r="C14" s="167"/>
      <c r="D14" s="23"/>
    </row>
    <row r="15" ht="19.5" customHeight="1" spans="1:4">
      <c r="A15" s="169"/>
      <c r="B15" s="23"/>
      <c r="C15" s="167"/>
      <c r="D15" s="23"/>
    </row>
    <row r="16" ht="19.5" customHeight="1" spans="1:4">
      <c r="A16" s="169"/>
      <c r="B16" s="23"/>
      <c r="C16" s="167"/>
      <c r="D16" s="23"/>
    </row>
    <row r="17" ht="19.5" customHeight="1" spans="1:4">
      <c r="A17" s="169"/>
      <c r="B17" s="23"/>
      <c r="C17" s="167"/>
      <c r="D17" s="23"/>
    </row>
    <row r="18" ht="19.5" customHeight="1" spans="1:4">
      <c r="A18" s="169"/>
      <c r="B18" s="23"/>
      <c r="C18" s="167"/>
      <c r="D18" s="23"/>
    </row>
    <row r="19" ht="19.5" customHeight="1" spans="1:4">
      <c r="A19" s="169"/>
      <c r="B19" s="23"/>
      <c r="C19" s="167"/>
      <c r="D19" s="23"/>
    </row>
    <row r="20" ht="19.5" customHeight="1" spans="1:4">
      <c r="A20" s="85"/>
      <c r="B20" s="23"/>
      <c r="C20" s="167"/>
      <c r="D20" s="23"/>
    </row>
    <row r="21" ht="19.5" customHeight="1" spans="1:4">
      <c r="A21" s="85"/>
      <c r="B21" s="23"/>
      <c r="C21" s="85"/>
      <c r="D21" s="23"/>
    </row>
    <row r="22" ht="19.5" customHeight="1" spans="1:4">
      <c r="A22" s="85"/>
      <c r="B22" s="23"/>
      <c r="C22" s="85"/>
      <c r="D22" s="23"/>
    </row>
    <row r="23" ht="19.5" customHeight="1" spans="1:4">
      <c r="A23" s="85"/>
      <c r="B23" s="23"/>
      <c r="C23" s="85"/>
      <c r="D23" s="23"/>
    </row>
    <row r="24" ht="19.5" customHeight="1" spans="1:4">
      <c r="A24" s="85"/>
      <c r="B24" s="23"/>
      <c r="C24" s="85"/>
      <c r="D24" s="23"/>
    </row>
    <row r="25" ht="19.5" customHeight="1" spans="1:4">
      <c r="A25" s="85"/>
      <c r="B25" s="23"/>
      <c r="C25" s="85"/>
      <c r="D25" s="23"/>
    </row>
    <row r="26" ht="19.5" customHeight="1" spans="1:4">
      <c r="A26" s="167"/>
      <c r="B26" s="23"/>
      <c r="C26" s="85"/>
      <c r="D26" s="23"/>
    </row>
    <row r="27" ht="19.5" customHeight="1" spans="1:4">
      <c r="A27" s="85"/>
      <c r="B27" s="23"/>
      <c r="C27" s="85"/>
      <c r="D27" s="23"/>
    </row>
    <row r="28" customHeight="1" spans="1:4">
      <c r="A28" s="85"/>
      <c r="B28" s="23"/>
      <c r="C28" s="168"/>
      <c r="D28" s="23"/>
    </row>
    <row r="29" ht="19.5" customHeight="1" spans="1:4">
      <c r="A29" s="85"/>
      <c r="B29" s="23"/>
      <c r="C29" s="85"/>
      <c r="D29" s="23"/>
    </row>
    <row r="30" ht="19.5" customHeight="1" spans="1:4">
      <c r="A30" s="167"/>
      <c r="B30" s="23"/>
      <c r="C30" s="85"/>
      <c r="D30" s="23"/>
    </row>
    <row r="31" ht="18" customHeight="1" spans="1:4">
      <c r="A31" s="167"/>
      <c r="B31" s="23"/>
      <c r="C31" s="85"/>
      <c r="D31" s="23"/>
    </row>
    <row r="32" ht="18" customHeight="1" spans="1:4">
      <c r="A32" s="167"/>
      <c r="B32" s="23"/>
      <c r="C32" s="168"/>
      <c r="D32" s="23"/>
    </row>
    <row r="33" ht="18" customHeight="1" spans="1:4">
      <c r="A33" s="167"/>
      <c r="B33" s="23"/>
      <c r="C33" s="168"/>
      <c r="D33" s="23"/>
    </row>
    <row r="34" ht="19.5" customHeight="1" spans="1:4">
      <c r="A34" s="167"/>
      <c r="B34" s="170"/>
      <c r="C34" s="85"/>
      <c r="D34" s="170"/>
    </row>
    <row r="35" ht="19.5" customHeight="1" spans="1:4">
      <c r="A35" s="167"/>
      <c r="B35" s="23"/>
      <c r="C35" s="85" t="s">
        <v>130</v>
      </c>
      <c r="D35" s="23"/>
    </row>
    <row r="36" ht="19.5" customHeight="1" spans="1:4">
      <c r="A36" s="171" t="s">
        <v>24</v>
      </c>
      <c r="B36" s="23">
        <v>6695728.57</v>
      </c>
      <c r="C36" s="171" t="s">
        <v>25</v>
      </c>
      <c r="D36" s="23">
        <v>6695728.57</v>
      </c>
    </row>
  </sheetData>
  <mergeCells count="8">
    <mergeCell ref="A2:D2"/>
    <mergeCell ref="A3:B3"/>
    <mergeCell ref="A4:B4"/>
    <mergeCell ref="C4:D4"/>
    <mergeCell ref="A5:A6"/>
    <mergeCell ref="B5:B6"/>
    <mergeCell ref="C5:C6"/>
    <mergeCell ref="D5:D6"/>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8"/>
  <sheetViews>
    <sheetView showZeros="0" topLeftCell="A9" workbookViewId="0">
      <selection activeCell="F31" sqref="F31"/>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22"/>
      <c r="B1" s="122"/>
      <c r="C1" s="122"/>
      <c r="D1" s="122"/>
      <c r="E1" s="122"/>
      <c r="F1" s="122"/>
      <c r="G1" s="126" t="s">
        <v>131</v>
      </c>
    </row>
    <row r="2" ht="33" customHeight="1" spans="1:7">
      <c r="A2" s="158" t="str">
        <f>"2026"&amp;"年一般公共预算支出预算表（按功能科目分类）"</f>
        <v>2026年一般公共预算支出预算表（按功能科目分类）</v>
      </c>
      <c r="B2" s="158"/>
      <c r="C2" s="158"/>
      <c r="D2" s="158"/>
      <c r="E2" s="158"/>
      <c r="F2" s="158"/>
      <c r="G2" s="158"/>
    </row>
    <row r="3" ht="18.75" customHeight="1" spans="1:7">
      <c r="A3" s="159" t="str">
        <f>"单位名称："&amp;"盈江县统计局"</f>
        <v>单位名称：盈江县统计局</v>
      </c>
      <c r="B3" s="159"/>
      <c r="C3" s="122"/>
      <c r="D3" s="122"/>
      <c r="E3" s="122"/>
      <c r="F3" s="122"/>
      <c r="G3" s="126" t="s">
        <v>1</v>
      </c>
    </row>
    <row r="4" ht="18.75" customHeight="1" spans="1:7">
      <c r="A4" s="160" t="s">
        <v>132</v>
      </c>
      <c r="B4" s="160"/>
      <c r="C4" s="160" t="s">
        <v>30</v>
      </c>
      <c r="D4" s="160" t="s">
        <v>52</v>
      </c>
      <c r="E4" s="160"/>
      <c r="F4" s="160"/>
      <c r="G4" s="160" t="s">
        <v>53</v>
      </c>
    </row>
    <row r="5" ht="18.75" customHeight="1" spans="1:7">
      <c r="A5" s="160" t="s">
        <v>48</v>
      </c>
      <c r="B5" s="160" t="s">
        <v>49</v>
      </c>
      <c r="C5" s="160"/>
      <c r="D5" s="160" t="s">
        <v>33</v>
      </c>
      <c r="E5" s="160" t="s">
        <v>133</v>
      </c>
      <c r="F5" s="160" t="s">
        <v>134</v>
      </c>
      <c r="G5" s="160"/>
    </row>
    <row r="6" ht="18.75" customHeight="1" spans="1:7">
      <c r="A6" s="160" t="s">
        <v>59</v>
      </c>
      <c r="B6" s="160" t="s">
        <v>60</v>
      </c>
      <c r="C6" s="160" t="s">
        <v>61</v>
      </c>
      <c r="D6" s="160" t="s">
        <v>62</v>
      </c>
      <c r="E6" s="160" t="s">
        <v>63</v>
      </c>
      <c r="F6" s="160" t="s">
        <v>64</v>
      </c>
      <c r="G6" s="160" t="s">
        <v>65</v>
      </c>
    </row>
    <row r="7" ht="18.75" customHeight="1" spans="1:7">
      <c r="A7" s="161" t="s">
        <v>74</v>
      </c>
      <c r="B7" s="161" t="s">
        <v>75</v>
      </c>
      <c r="C7" s="162">
        <v>5778573.16</v>
      </c>
      <c r="D7" s="162">
        <v>2445873.16</v>
      </c>
      <c r="E7" s="162">
        <v>2265764</v>
      </c>
      <c r="F7" s="162">
        <v>180109.16</v>
      </c>
      <c r="G7" s="162">
        <v>3332700</v>
      </c>
    </row>
    <row r="8" ht="18.75" customHeight="1" outlineLevel="1" spans="1:7">
      <c r="A8" s="163" t="s">
        <v>76</v>
      </c>
      <c r="B8" s="163" t="s">
        <v>77</v>
      </c>
      <c r="C8" s="162">
        <v>5778573.16</v>
      </c>
      <c r="D8" s="162">
        <v>2445873.16</v>
      </c>
      <c r="E8" s="162">
        <v>2265764</v>
      </c>
      <c r="F8" s="162">
        <v>180109.16</v>
      </c>
      <c r="G8" s="162">
        <v>3332700</v>
      </c>
    </row>
    <row r="9" ht="18.75" customHeight="1" outlineLevel="2" spans="1:7">
      <c r="A9" s="164" t="s">
        <v>78</v>
      </c>
      <c r="B9" s="164" t="s">
        <v>79</v>
      </c>
      <c r="C9" s="162">
        <v>2445873.16</v>
      </c>
      <c r="D9" s="162">
        <v>2445873.16</v>
      </c>
      <c r="E9" s="162">
        <v>2265764</v>
      </c>
      <c r="F9" s="162">
        <v>180109.16</v>
      </c>
      <c r="G9" s="162"/>
    </row>
    <row r="10" ht="18.75" customHeight="1" outlineLevel="2" spans="1:7">
      <c r="A10" s="164" t="s">
        <v>80</v>
      </c>
      <c r="B10" s="164" t="s">
        <v>81</v>
      </c>
      <c r="C10" s="162">
        <v>4000</v>
      </c>
      <c r="D10" s="162"/>
      <c r="E10" s="162"/>
      <c r="F10" s="162"/>
      <c r="G10" s="162">
        <v>4000</v>
      </c>
    </row>
    <row r="11" ht="18.75" customHeight="1" outlineLevel="2" spans="1:7">
      <c r="A11" s="164" t="s">
        <v>82</v>
      </c>
      <c r="B11" s="164" t="s">
        <v>83</v>
      </c>
      <c r="C11" s="162">
        <v>150000</v>
      </c>
      <c r="D11" s="162"/>
      <c r="E11" s="162"/>
      <c r="F11" s="162"/>
      <c r="G11" s="162">
        <v>150000</v>
      </c>
    </row>
    <row r="12" ht="18.75" customHeight="1" outlineLevel="2" spans="1:7">
      <c r="A12" s="164" t="s">
        <v>84</v>
      </c>
      <c r="B12" s="164" t="s">
        <v>85</v>
      </c>
      <c r="C12" s="162">
        <v>2587200</v>
      </c>
      <c r="D12" s="162"/>
      <c r="E12" s="162"/>
      <c r="F12" s="162"/>
      <c r="G12" s="162">
        <v>2587200</v>
      </c>
    </row>
    <row r="13" ht="18.75" customHeight="1" outlineLevel="2" spans="1:7">
      <c r="A13" s="164" t="s">
        <v>86</v>
      </c>
      <c r="B13" s="164" t="s">
        <v>87</v>
      </c>
      <c r="C13" s="162">
        <v>591500</v>
      </c>
      <c r="D13" s="162"/>
      <c r="E13" s="162"/>
      <c r="F13" s="162"/>
      <c r="G13" s="162">
        <v>591500</v>
      </c>
    </row>
    <row r="14" ht="18.75" customHeight="1" spans="1:7">
      <c r="A14" s="161" t="s">
        <v>90</v>
      </c>
      <c r="B14" s="161" t="s">
        <v>91</v>
      </c>
      <c r="C14" s="162">
        <v>566403.65</v>
      </c>
      <c r="D14" s="162">
        <v>566403.65</v>
      </c>
      <c r="E14" s="162">
        <v>554403.65</v>
      </c>
      <c r="F14" s="162">
        <v>12000</v>
      </c>
      <c r="G14" s="162"/>
    </row>
    <row r="15" ht="18.75" customHeight="1" outlineLevel="1" spans="1:7">
      <c r="A15" s="163" t="s">
        <v>92</v>
      </c>
      <c r="B15" s="163" t="s">
        <v>93</v>
      </c>
      <c r="C15" s="162">
        <v>559783.72</v>
      </c>
      <c r="D15" s="162">
        <v>559783.72</v>
      </c>
      <c r="E15" s="162">
        <v>547783.72</v>
      </c>
      <c r="F15" s="162">
        <v>12000</v>
      </c>
      <c r="G15" s="162"/>
    </row>
    <row r="16" ht="18.75" customHeight="1" outlineLevel="2" spans="1:7">
      <c r="A16" s="164" t="s">
        <v>94</v>
      </c>
      <c r="B16" s="164" t="s">
        <v>95</v>
      </c>
      <c r="C16" s="162">
        <v>17000</v>
      </c>
      <c r="D16" s="162">
        <v>17000</v>
      </c>
      <c r="E16" s="162">
        <v>5000</v>
      </c>
      <c r="F16" s="162">
        <v>12000</v>
      </c>
      <c r="G16" s="162"/>
    </row>
    <row r="17" ht="18.75" customHeight="1" outlineLevel="2" spans="1:7">
      <c r="A17" s="164" t="s">
        <v>96</v>
      </c>
      <c r="B17" s="164" t="s">
        <v>97</v>
      </c>
      <c r="C17" s="162">
        <v>317021.92</v>
      </c>
      <c r="D17" s="162">
        <v>317021.92</v>
      </c>
      <c r="E17" s="162">
        <v>317021.92</v>
      </c>
      <c r="F17" s="162"/>
      <c r="G17" s="162"/>
    </row>
    <row r="18" ht="18.75" customHeight="1" outlineLevel="2" spans="1:7">
      <c r="A18" s="164" t="s">
        <v>98</v>
      </c>
      <c r="B18" s="164" t="s">
        <v>99</v>
      </c>
      <c r="C18" s="162">
        <v>225761.8</v>
      </c>
      <c r="D18" s="162">
        <v>225761.8</v>
      </c>
      <c r="E18" s="162">
        <v>225761.8</v>
      </c>
      <c r="F18" s="162"/>
      <c r="G18" s="162"/>
    </row>
    <row r="19" ht="18.75" customHeight="1" outlineLevel="1" spans="1:7">
      <c r="A19" s="163" t="s">
        <v>100</v>
      </c>
      <c r="B19" s="163" t="s">
        <v>101</v>
      </c>
      <c r="C19" s="162">
        <v>6619.93</v>
      </c>
      <c r="D19" s="162">
        <v>6619.93</v>
      </c>
      <c r="E19" s="162">
        <v>6619.93</v>
      </c>
      <c r="F19" s="162"/>
      <c r="G19" s="162"/>
    </row>
    <row r="20" ht="18.75" customHeight="1" outlineLevel="2" spans="1:7">
      <c r="A20" s="164" t="s">
        <v>102</v>
      </c>
      <c r="B20" s="164" t="s">
        <v>101</v>
      </c>
      <c r="C20" s="162">
        <v>6619.93</v>
      </c>
      <c r="D20" s="162">
        <v>6619.93</v>
      </c>
      <c r="E20" s="162">
        <v>6619.93</v>
      </c>
      <c r="F20" s="162"/>
      <c r="G20" s="162"/>
    </row>
    <row r="21" ht="18.75" customHeight="1" spans="1:7">
      <c r="A21" s="161" t="s">
        <v>103</v>
      </c>
      <c r="B21" s="161" t="s">
        <v>104</v>
      </c>
      <c r="C21" s="162">
        <v>137608.76</v>
      </c>
      <c r="D21" s="162">
        <v>137608.76</v>
      </c>
      <c r="E21" s="162">
        <v>137608.76</v>
      </c>
      <c r="F21" s="162"/>
      <c r="G21" s="162"/>
    </row>
    <row r="22" ht="18.75" customHeight="1" outlineLevel="1" spans="1:7">
      <c r="A22" s="163" t="s">
        <v>105</v>
      </c>
      <c r="B22" s="163" t="s">
        <v>106</v>
      </c>
      <c r="C22" s="162">
        <v>137608.76</v>
      </c>
      <c r="D22" s="162">
        <v>137608.76</v>
      </c>
      <c r="E22" s="162">
        <v>137608.76</v>
      </c>
      <c r="F22" s="162"/>
      <c r="G22" s="162"/>
    </row>
    <row r="23" ht="18.75" customHeight="1" outlineLevel="2" spans="1:7">
      <c r="A23" s="164" t="s">
        <v>107</v>
      </c>
      <c r="B23" s="164" t="s">
        <v>108</v>
      </c>
      <c r="C23" s="162">
        <v>122845.99</v>
      </c>
      <c r="D23" s="162">
        <v>122845.99</v>
      </c>
      <c r="E23" s="162">
        <v>122845.99</v>
      </c>
      <c r="F23" s="162"/>
      <c r="G23" s="162"/>
    </row>
    <row r="24" ht="18.75" customHeight="1" outlineLevel="2" spans="1:7">
      <c r="A24" s="164" t="s">
        <v>111</v>
      </c>
      <c r="B24" s="164" t="s">
        <v>112</v>
      </c>
      <c r="C24" s="162">
        <v>14762.77</v>
      </c>
      <c r="D24" s="162">
        <v>14762.77</v>
      </c>
      <c r="E24" s="162">
        <v>14762.77</v>
      </c>
      <c r="F24" s="162"/>
      <c r="G24" s="162"/>
    </row>
    <row r="25" ht="18.75" customHeight="1" spans="1:7">
      <c r="A25" s="161" t="s">
        <v>113</v>
      </c>
      <c r="B25" s="161" t="s">
        <v>114</v>
      </c>
      <c r="C25" s="162">
        <v>213143</v>
      </c>
      <c r="D25" s="162">
        <v>213143</v>
      </c>
      <c r="E25" s="162">
        <v>213143</v>
      </c>
      <c r="F25" s="162"/>
      <c r="G25" s="162"/>
    </row>
    <row r="26" ht="18.75" customHeight="1" outlineLevel="1" spans="1:7">
      <c r="A26" s="163" t="s">
        <v>115</v>
      </c>
      <c r="B26" s="163" t="s">
        <v>116</v>
      </c>
      <c r="C26" s="162">
        <v>213143</v>
      </c>
      <c r="D26" s="162">
        <v>213143</v>
      </c>
      <c r="E26" s="162">
        <v>213143</v>
      </c>
      <c r="F26" s="162"/>
      <c r="G26" s="162"/>
    </row>
    <row r="27" ht="18.75" customHeight="1" outlineLevel="2" spans="1:7">
      <c r="A27" s="164" t="s">
        <v>117</v>
      </c>
      <c r="B27" s="164" t="s">
        <v>118</v>
      </c>
      <c r="C27" s="162">
        <v>213143</v>
      </c>
      <c r="D27" s="162">
        <v>213143</v>
      </c>
      <c r="E27" s="162">
        <v>213143</v>
      </c>
      <c r="F27" s="162"/>
      <c r="G27" s="162"/>
    </row>
    <row r="28" ht="18.75" customHeight="1" spans="1:7">
      <c r="A28" s="160" t="s">
        <v>30</v>
      </c>
      <c r="B28" s="160"/>
      <c r="C28" s="162">
        <v>6695728.57</v>
      </c>
      <c r="D28" s="162">
        <v>3363028.57</v>
      </c>
      <c r="E28" s="162">
        <v>3170919.41</v>
      </c>
      <c r="F28" s="162">
        <v>192109.16</v>
      </c>
      <c r="G28" s="162">
        <v>3332700</v>
      </c>
    </row>
  </sheetData>
  <mergeCells count="7">
    <mergeCell ref="A2:G2"/>
    <mergeCell ref="A3:C3"/>
    <mergeCell ref="A4:B4"/>
    <mergeCell ref="D4:F4"/>
    <mergeCell ref="A28:B28"/>
    <mergeCell ref="C4:C5"/>
    <mergeCell ref="G4:G5"/>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0" sqref="A10"/>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9"/>
      <c r="B1" s="149"/>
      <c r="C1" s="150"/>
      <c r="D1" s="1"/>
      <c r="E1" s="1"/>
      <c r="F1" s="151" t="s">
        <v>135</v>
      </c>
    </row>
    <row r="2" ht="33.75" customHeight="1" spans="1:6">
      <c r="A2" s="152" t="str">
        <f>"2026"&amp;"年一般公共预算“三公”经费支出预算表"</f>
        <v>2026年一般公共预算“三公”经费支出预算表</v>
      </c>
      <c r="B2" s="152"/>
      <c r="C2" s="152"/>
      <c r="D2" s="152"/>
      <c r="E2" s="152"/>
      <c r="F2" s="152"/>
    </row>
    <row r="3" ht="21.75" customHeight="1" spans="1:6">
      <c r="A3" s="153" t="str">
        <f>"单位名称："&amp;"盈江县统计局"</f>
        <v>单位名称：盈江县统计局</v>
      </c>
      <c r="B3" s="149"/>
      <c r="C3" s="150"/>
      <c r="D3" s="3"/>
      <c r="E3" s="1"/>
      <c r="F3" s="151" t="s">
        <v>27</v>
      </c>
    </row>
    <row r="4" ht="19.5" customHeight="1" spans="1:6">
      <c r="A4" s="11" t="s">
        <v>136</v>
      </c>
      <c r="B4" s="70" t="s">
        <v>137</v>
      </c>
      <c r="C4" s="12" t="s">
        <v>138</v>
      </c>
      <c r="D4" s="13"/>
      <c r="E4" s="14"/>
      <c r="F4" s="70" t="s">
        <v>139</v>
      </c>
    </row>
    <row r="5" ht="19.5" customHeight="1" spans="1:6">
      <c r="A5" s="18"/>
      <c r="B5" s="72"/>
      <c r="C5" s="35" t="s">
        <v>33</v>
      </c>
      <c r="D5" s="35" t="s">
        <v>140</v>
      </c>
      <c r="E5" s="35" t="s">
        <v>141</v>
      </c>
      <c r="F5" s="72"/>
    </row>
    <row r="6" ht="18.75" customHeight="1" spans="1:6">
      <c r="A6" s="154">
        <v>1</v>
      </c>
      <c r="B6" s="154">
        <v>2</v>
      </c>
      <c r="C6" s="155">
        <v>3</v>
      </c>
      <c r="D6" s="154">
        <v>4</v>
      </c>
      <c r="E6" s="154">
        <v>5</v>
      </c>
      <c r="F6" s="154">
        <v>6</v>
      </c>
    </row>
    <row r="7" ht="24.75" customHeight="1" spans="1:6">
      <c r="A7" s="156">
        <v>8000</v>
      </c>
      <c r="B7" s="156"/>
      <c r="C7" s="157"/>
      <c r="D7" s="156"/>
      <c r="E7" s="156"/>
      <c r="F7" s="156">
        <v>8000</v>
      </c>
    </row>
  </sheetData>
  <mergeCells count="6">
    <mergeCell ref="A2:F2"/>
    <mergeCell ref="A3:D3"/>
    <mergeCell ref="C4:E4"/>
    <mergeCell ref="A4:A5"/>
    <mergeCell ref="B4:B5"/>
    <mergeCell ref="F4:F5"/>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ummaryRight="0"/>
  </sheetPr>
  <dimension ref="A1:W44"/>
  <sheetViews>
    <sheetView showZeros="0" topLeftCell="A31" workbookViewId="0">
      <selection activeCell="L10" sqref="L10:L43"/>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43"/>
      <c r="B1" s="143"/>
      <c r="C1" s="143"/>
      <c r="D1" s="143"/>
      <c r="E1" s="143"/>
      <c r="F1" s="143"/>
      <c r="G1" s="143"/>
      <c r="H1" s="143"/>
      <c r="I1" s="143"/>
      <c r="J1" s="143"/>
      <c r="K1" s="143"/>
      <c r="L1" s="143"/>
      <c r="M1" s="143"/>
      <c r="N1" s="143"/>
      <c r="O1" s="143"/>
      <c r="P1" s="143"/>
      <c r="Q1" s="143"/>
      <c r="R1" s="143"/>
      <c r="S1" s="143"/>
      <c r="T1" s="148" t="s">
        <v>142</v>
      </c>
      <c r="U1" s="148"/>
      <c r="V1" s="148"/>
      <c r="W1" s="148"/>
    </row>
    <row r="2" ht="45.75" customHeight="1" spans="1:23">
      <c r="A2" s="144" t="str">
        <f>"2026"&amp;"年部门基本支出预算表"</f>
        <v>2026年部门基本支出预算表</v>
      </c>
      <c r="B2" s="144"/>
      <c r="C2" s="144"/>
      <c r="D2" s="144"/>
      <c r="E2" s="144"/>
      <c r="F2" s="144"/>
      <c r="G2" s="144"/>
      <c r="H2" s="144"/>
      <c r="I2" s="144"/>
      <c r="J2" s="144"/>
      <c r="K2" s="144"/>
      <c r="L2" s="144"/>
      <c r="M2" s="144"/>
      <c r="N2" s="144"/>
      <c r="O2" s="144"/>
      <c r="P2" s="144"/>
      <c r="Q2" s="144"/>
      <c r="R2" s="144"/>
      <c r="S2" s="144"/>
      <c r="T2" s="144"/>
      <c r="U2" s="144"/>
      <c r="V2" s="144"/>
      <c r="W2" s="144"/>
    </row>
    <row r="3" ht="18.75" customHeight="1" spans="1:23">
      <c r="A3" s="143" t="str">
        <f>"单位名称："&amp;"盈江县统计局"</f>
        <v>单位名称：盈江县统计局</v>
      </c>
      <c r="B3" s="143"/>
      <c r="C3" s="143"/>
      <c r="D3" s="143"/>
      <c r="E3" s="143"/>
      <c r="F3" s="143"/>
      <c r="G3" s="143"/>
      <c r="H3" s="143"/>
      <c r="I3" s="143"/>
      <c r="J3" s="143"/>
      <c r="K3" s="143"/>
      <c r="L3" s="143"/>
      <c r="M3" s="143"/>
      <c r="N3" s="143"/>
      <c r="O3" s="143"/>
      <c r="P3" s="143"/>
      <c r="Q3" s="143"/>
      <c r="R3" s="143"/>
      <c r="S3" s="143"/>
      <c r="T3" s="148" t="s">
        <v>27</v>
      </c>
      <c r="U3" s="148"/>
      <c r="V3" s="148"/>
      <c r="W3" s="148"/>
    </row>
    <row r="4" ht="18.75" customHeight="1" spans="1:23">
      <c r="A4" s="145" t="s">
        <v>143</v>
      </c>
      <c r="B4" s="145" t="s">
        <v>144</v>
      </c>
      <c r="C4" s="145" t="s">
        <v>145</v>
      </c>
      <c r="D4" s="145" t="s">
        <v>146</v>
      </c>
      <c r="E4" s="145" t="s">
        <v>147</v>
      </c>
      <c r="F4" s="145" t="s">
        <v>148</v>
      </c>
      <c r="G4" s="145" t="s">
        <v>149</v>
      </c>
      <c r="H4" s="145" t="s">
        <v>150</v>
      </c>
      <c r="I4" s="145"/>
      <c r="J4" s="145"/>
      <c r="K4" s="145"/>
      <c r="L4" s="145"/>
      <c r="M4" s="145"/>
      <c r="N4" s="145"/>
      <c r="O4" s="145"/>
      <c r="P4" s="145"/>
      <c r="Q4" s="145"/>
      <c r="R4" s="145"/>
      <c r="S4" s="145"/>
      <c r="T4" s="145"/>
      <c r="U4" s="145"/>
      <c r="V4" s="145"/>
      <c r="W4" s="145"/>
    </row>
    <row r="5" ht="28.3" customHeight="1" spans="1:23">
      <c r="A5" s="145"/>
      <c r="B5" s="145"/>
      <c r="C5" s="145"/>
      <c r="D5" s="145"/>
      <c r="E5" s="145"/>
      <c r="F5" s="145"/>
      <c r="G5" s="145"/>
      <c r="H5" s="145" t="s">
        <v>151</v>
      </c>
      <c r="I5" s="145" t="s">
        <v>34</v>
      </c>
      <c r="J5" s="145" t="s">
        <v>152</v>
      </c>
      <c r="K5" s="145" t="s">
        <v>153</v>
      </c>
      <c r="L5" s="145" t="s">
        <v>154</v>
      </c>
      <c r="M5" s="145" t="s">
        <v>155</v>
      </c>
      <c r="N5" s="145" t="s">
        <v>156</v>
      </c>
      <c r="O5" s="145" t="s">
        <v>35</v>
      </c>
      <c r="P5" s="145" t="s">
        <v>36</v>
      </c>
      <c r="Q5" s="145" t="s">
        <v>37</v>
      </c>
      <c r="R5" s="145" t="s">
        <v>51</v>
      </c>
      <c r="S5" s="145"/>
      <c r="T5" s="145"/>
      <c r="U5" s="145"/>
      <c r="V5" s="145"/>
      <c r="W5" s="145"/>
    </row>
    <row r="6" ht="24" customHeight="1" spans="1:23">
      <c r="A6" s="145"/>
      <c r="B6" s="145"/>
      <c r="C6" s="145"/>
      <c r="D6" s="145"/>
      <c r="E6" s="145"/>
      <c r="F6" s="145"/>
      <c r="G6" s="145"/>
      <c r="H6" s="145"/>
      <c r="I6" s="145" t="s">
        <v>157</v>
      </c>
      <c r="J6" s="145" t="s">
        <v>152</v>
      </c>
      <c r="K6" s="145" t="s">
        <v>153</v>
      </c>
      <c r="L6" s="145" t="s">
        <v>154</v>
      </c>
      <c r="M6" s="145" t="s">
        <v>155</v>
      </c>
      <c r="N6" s="145" t="s">
        <v>34</v>
      </c>
      <c r="O6" s="145" t="s">
        <v>35</v>
      </c>
      <c r="P6" s="145" t="s">
        <v>36</v>
      </c>
      <c r="Q6" s="145"/>
      <c r="R6" s="145" t="s">
        <v>33</v>
      </c>
      <c r="S6" s="145" t="s">
        <v>40</v>
      </c>
      <c r="T6" s="145" t="s">
        <v>41</v>
      </c>
      <c r="U6" s="145" t="s">
        <v>42</v>
      </c>
      <c r="V6" s="145" t="s">
        <v>43</v>
      </c>
      <c r="W6" s="145" t="s">
        <v>44</v>
      </c>
    </row>
    <row r="7" ht="32.05" customHeight="1" spans="1:23">
      <c r="A7" s="145"/>
      <c r="B7" s="145"/>
      <c r="C7" s="145"/>
      <c r="D7" s="145"/>
      <c r="E7" s="145"/>
      <c r="F7" s="145"/>
      <c r="G7" s="145"/>
      <c r="H7" s="145"/>
      <c r="I7" s="145" t="s">
        <v>33</v>
      </c>
      <c r="J7" s="145"/>
      <c r="K7" s="145"/>
      <c r="L7" s="145"/>
      <c r="M7" s="145"/>
      <c r="N7" s="145"/>
      <c r="O7" s="145"/>
      <c r="P7" s="145"/>
      <c r="Q7" s="145"/>
      <c r="R7" s="145"/>
      <c r="S7" s="145"/>
      <c r="T7" s="145"/>
      <c r="U7" s="145"/>
      <c r="V7" s="145"/>
      <c r="W7" s="145"/>
    </row>
    <row r="8" ht="18.75" customHeight="1" spans="1:23">
      <c r="A8" s="145" t="s">
        <v>59</v>
      </c>
      <c r="B8" s="145" t="s">
        <v>60</v>
      </c>
      <c r="C8" s="145" t="s">
        <v>61</v>
      </c>
      <c r="D8" s="145" t="s">
        <v>62</v>
      </c>
      <c r="E8" s="145" t="s">
        <v>63</v>
      </c>
      <c r="F8" s="145" t="s">
        <v>64</v>
      </c>
      <c r="G8" s="145" t="s">
        <v>65</v>
      </c>
      <c r="H8" s="145" t="s">
        <v>66</v>
      </c>
      <c r="I8" s="145" t="s">
        <v>67</v>
      </c>
      <c r="J8" s="145" t="s">
        <v>68</v>
      </c>
      <c r="K8" s="145" t="s">
        <v>69</v>
      </c>
      <c r="L8" s="145" t="s">
        <v>70</v>
      </c>
      <c r="M8" s="145" t="s">
        <v>71</v>
      </c>
      <c r="N8" s="145" t="s">
        <v>72</v>
      </c>
      <c r="O8" s="145" t="s">
        <v>73</v>
      </c>
      <c r="P8" s="145" t="s">
        <v>158</v>
      </c>
      <c r="Q8" s="145" t="s">
        <v>159</v>
      </c>
      <c r="R8" s="145" t="s">
        <v>160</v>
      </c>
      <c r="S8" s="145" t="s">
        <v>161</v>
      </c>
      <c r="T8" s="145" t="s">
        <v>162</v>
      </c>
      <c r="U8" s="145" t="s">
        <v>163</v>
      </c>
      <c r="V8" s="145" t="s">
        <v>164</v>
      </c>
      <c r="W8" s="145" t="s">
        <v>165</v>
      </c>
    </row>
    <row r="9" ht="53.25" customHeight="1" spans="1:23">
      <c r="A9" s="132" t="s">
        <v>46</v>
      </c>
      <c r="B9" s="132"/>
      <c r="C9" s="132"/>
      <c r="D9" s="132"/>
      <c r="E9" s="132"/>
      <c r="F9" s="132"/>
      <c r="G9" s="132"/>
      <c r="H9" s="138">
        <v>3363028.57</v>
      </c>
      <c r="I9" s="138">
        <v>3363028.57</v>
      </c>
      <c r="J9" s="138"/>
      <c r="K9" s="138"/>
      <c r="L9" s="138">
        <v>3363028.57</v>
      </c>
      <c r="M9" s="138"/>
      <c r="N9" s="138"/>
      <c r="O9" s="138"/>
      <c r="P9" s="138"/>
      <c r="Q9" s="138"/>
      <c r="R9" s="138"/>
      <c r="S9" s="138"/>
      <c r="T9" s="138"/>
      <c r="U9" s="138"/>
      <c r="V9" s="138"/>
      <c r="W9" s="138"/>
    </row>
    <row r="10" ht="53.25" customHeight="1" outlineLevel="1" spans="1:23">
      <c r="A10" s="132" t="s">
        <v>46</v>
      </c>
      <c r="B10" s="132" t="s">
        <v>166</v>
      </c>
      <c r="C10" s="132" t="s">
        <v>167</v>
      </c>
      <c r="D10" s="132" t="s">
        <v>78</v>
      </c>
      <c r="E10" s="132" t="s">
        <v>79</v>
      </c>
      <c r="F10" s="132" t="s">
        <v>168</v>
      </c>
      <c r="G10" s="133" t="s">
        <v>169</v>
      </c>
      <c r="H10" s="138">
        <v>598716</v>
      </c>
      <c r="I10" s="138">
        <v>598716</v>
      </c>
      <c r="J10" s="138"/>
      <c r="K10" s="138"/>
      <c r="L10" s="138">
        <v>598716</v>
      </c>
      <c r="M10" s="138"/>
      <c r="N10" s="138"/>
      <c r="O10" s="138"/>
      <c r="P10" s="138"/>
      <c r="Q10" s="138"/>
      <c r="R10" s="138"/>
      <c r="S10" s="138"/>
      <c r="T10" s="138"/>
      <c r="U10" s="138"/>
      <c r="V10" s="138"/>
      <c r="W10" s="138"/>
    </row>
    <row r="11" ht="53.25" customHeight="1" outlineLevel="1" spans="1:23">
      <c r="A11" s="132" t="s">
        <v>46</v>
      </c>
      <c r="B11" s="132" t="s">
        <v>170</v>
      </c>
      <c r="C11" s="132" t="s">
        <v>171</v>
      </c>
      <c r="D11" s="132" t="s">
        <v>78</v>
      </c>
      <c r="E11" s="132" t="s">
        <v>79</v>
      </c>
      <c r="F11" s="132" t="s">
        <v>168</v>
      </c>
      <c r="G11" s="133" t="s">
        <v>169</v>
      </c>
      <c r="H11" s="138">
        <v>320376</v>
      </c>
      <c r="I11" s="138">
        <v>320376</v>
      </c>
      <c r="J11" s="138"/>
      <c r="K11" s="138"/>
      <c r="L11" s="138">
        <v>320376</v>
      </c>
      <c r="M11" s="132"/>
      <c r="N11" s="138"/>
      <c r="O11" s="138"/>
      <c r="P11" s="138"/>
      <c r="Q11" s="138"/>
      <c r="R11" s="138"/>
      <c r="S11" s="138"/>
      <c r="T11" s="138"/>
      <c r="U11" s="138"/>
      <c r="V11" s="138"/>
      <c r="W11" s="138"/>
    </row>
    <row r="12" ht="53.25" customHeight="1" outlineLevel="1" spans="1:23">
      <c r="A12" s="132" t="s">
        <v>46</v>
      </c>
      <c r="B12" s="132" t="s">
        <v>166</v>
      </c>
      <c r="C12" s="132" t="s">
        <v>167</v>
      </c>
      <c r="D12" s="132" t="s">
        <v>78</v>
      </c>
      <c r="E12" s="132" t="s">
        <v>79</v>
      </c>
      <c r="F12" s="132" t="s">
        <v>172</v>
      </c>
      <c r="G12" s="146" t="s">
        <v>173</v>
      </c>
      <c r="H12" s="138">
        <v>613956</v>
      </c>
      <c r="I12" s="138">
        <v>613956</v>
      </c>
      <c r="J12" s="138"/>
      <c r="K12" s="138"/>
      <c r="L12" s="138">
        <v>613956</v>
      </c>
      <c r="M12" s="132"/>
      <c r="N12" s="138"/>
      <c r="O12" s="138"/>
      <c r="P12" s="138"/>
      <c r="Q12" s="138"/>
      <c r="R12" s="138"/>
      <c r="S12" s="138"/>
      <c r="T12" s="138"/>
      <c r="U12" s="138"/>
      <c r="V12" s="138"/>
      <c r="W12" s="138"/>
    </row>
    <row r="13" ht="53.25" customHeight="1" outlineLevel="1" spans="1:23">
      <c r="A13" s="132" t="s">
        <v>46</v>
      </c>
      <c r="B13" s="132" t="s">
        <v>170</v>
      </c>
      <c r="C13" s="132" t="s">
        <v>171</v>
      </c>
      <c r="D13" s="132" t="s">
        <v>78</v>
      </c>
      <c r="E13" s="132" t="s">
        <v>79</v>
      </c>
      <c r="F13" s="132" t="s">
        <v>172</v>
      </c>
      <c r="G13" s="146" t="s">
        <v>173</v>
      </c>
      <c r="H13" s="138">
        <v>33996</v>
      </c>
      <c r="I13" s="138">
        <v>33996</v>
      </c>
      <c r="J13" s="138"/>
      <c r="K13" s="138"/>
      <c r="L13" s="138">
        <v>33996</v>
      </c>
      <c r="M13" s="132"/>
      <c r="N13" s="138"/>
      <c r="O13" s="138"/>
      <c r="P13" s="138"/>
      <c r="Q13" s="138"/>
      <c r="R13" s="138"/>
      <c r="S13" s="138"/>
      <c r="T13" s="138"/>
      <c r="U13" s="138"/>
      <c r="V13" s="138"/>
      <c r="W13" s="138"/>
    </row>
    <row r="14" ht="53.25" customHeight="1" outlineLevel="1" spans="1:23">
      <c r="A14" s="132" t="s">
        <v>46</v>
      </c>
      <c r="B14" s="132" t="s">
        <v>166</v>
      </c>
      <c r="C14" s="132" t="s">
        <v>167</v>
      </c>
      <c r="D14" s="132" t="s">
        <v>78</v>
      </c>
      <c r="E14" s="132" t="s">
        <v>79</v>
      </c>
      <c r="F14" s="132" t="s">
        <v>174</v>
      </c>
      <c r="G14" s="133" t="s">
        <v>175</v>
      </c>
      <c r="H14" s="138">
        <v>49893</v>
      </c>
      <c r="I14" s="138">
        <v>49893</v>
      </c>
      <c r="J14" s="138"/>
      <c r="K14" s="138"/>
      <c r="L14" s="138">
        <v>49893</v>
      </c>
      <c r="M14" s="132"/>
      <c r="N14" s="138"/>
      <c r="O14" s="138"/>
      <c r="P14" s="138"/>
      <c r="Q14" s="138"/>
      <c r="R14" s="138"/>
      <c r="S14" s="138"/>
      <c r="T14" s="138"/>
      <c r="U14" s="138"/>
      <c r="V14" s="138"/>
      <c r="W14" s="138"/>
    </row>
    <row r="15" ht="53.25" customHeight="1" outlineLevel="1" spans="1:23">
      <c r="A15" s="132" t="s">
        <v>46</v>
      </c>
      <c r="B15" s="132" t="s">
        <v>176</v>
      </c>
      <c r="C15" s="132" t="s">
        <v>177</v>
      </c>
      <c r="D15" s="132" t="s">
        <v>78</v>
      </c>
      <c r="E15" s="132" t="s">
        <v>79</v>
      </c>
      <c r="F15" s="132" t="s">
        <v>174</v>
      </c>
      <c r="G15" s="133" t="s">
        <v>175</v>
      </c>
      <c r="H15" s="138">
        <v>205200</v>
      </c>
      <c r="I15" s="138">
        <v>205200</v>
      </c>
      <c r="J15" s="138"/>
      <c r="K15" s="138"/>
      <c r="L15" s="138">
        <v>205200</v>
      </c>
      <c r="M15" s="132"/>
      <c r="N15" s="138"/>
      <c r="O15" s="138"/>
      <c r="P15" s="138"/>
      <c r="Q15" s="138"/>
      <c r="R15" s="138"/>
      <c r="S15" s="138"/>
      <c r="T15" s="138"/>
      <c r="U15" s="138"/>
      <c r="V15" s="138"/>
      <c r="W15" s="138"/>
    </row>
    <row r="16" ht="53.25" customHeight="1" outlineLevel="1" spans="1:23">
      <c r="A16" s="132" t="s">
        <v>46</v>
      </c>
      <c r="B16" s="132" t="s">
        <v>170</v>
      </c>
      <c r="C16" s="132" t="s">
        <v>171</v>
      </c>
      <c r="D16" s="132" t="s">
        <v>78</v>
      </c>
      <c r="E16" s="132" t="s">
        <v>79</v>
      </c>
      <c r="F16" s="132" t="s">
        <v>178</v>
      </c>
      <c r="G16" s="133" t="s">
        <v>179</v>
      </c>
      <c r="H16" s="138">
        <v>26698</v>
      </c>
      <c r="I16" s="138">
        <v>26698</v>
      </c>
      <c r="J16" s="138"/>
      <c r="K16" s="138"/>
      <c r="L16" s="138">
        <v>26698</v>
      </c>
      <c r="M16" s="132"/>
      <c r="N16" s="138"/>
      <c r="O16" s="138"/>
      <c r="P16" s="138"/>
      <c r="Q16" s="138"/>
      <c r="R16" s="138"/>
      <c r="S16" s="138"/>
      <c r="T16" s="138"/>
      <c r="U16" s="138"/>
      <c r="V16" s="138"/>
      <c r="W16" s="138"/>
    </row>
    <row r="17" ht="53.25" customHeight="1" outlineLevel="1" spans="1:23">
      <c r="A17" s="132" t="s">
        <v>46</v>
      </c>
      <c r="B17" s="132" t="s">
        <v>180</v>
      </c>
      <c r="C17" s="132" t="s">
        <v>181</v>
      </c>
      <c r="D17" s="132" t="s">
        <v>78</v>
      </c>
      <c r="E17" s="132" t="s">
        <v>79</v>
      </c>
      <c r="F17" s="132" t="s">
        <v>178</v>
      </c>
      <c r="G17" s="133" t="s">
        <v>179</v>
      </c>
      <c r="H17" s="138">
        <v>84000</v>
      </c>
      <c r="I17" s="138">
        <v>84000</v>
      </c>
      <c r="J17" s="138"/>
      <c r="K17" s="138"/>
      <c r="L17" s="138">
        <v>84000</v>
      </c>
      <c r="M17" s="132"/>
      <c r="N17" s="138"/>
      <c r="O17" s="138"/>
      <c r="P17" s="138"/>
      <c r="Q17" s="138"/>
      <c r="R17" s="138"/>
      <c r="S17" s="138"/>
      <c r="T17" s="138"/>
      <c r="U17" s="138"/>
      <c r="V17" s="138"/>
      <c r="W17" s="138"/>
    </row>
    <row r="18" ht="53.25" customHeight="1" outlineLevel="1" spans="1:23">
      <c r="A18" s="132" t="s">
        <v>46</v>
      </c>
      <c r="B18" s="132" t="s">
        <v>170</v>
      </c>
      <c r="C18" s="132" t="s">
        <v>171</v>
      </c>
      <c r="D18" s="132" t="s">
        <v>78</v>
      </c>
      <c r="E18" s="132" t="s">
        <v>79</v>
      </c>
      <c r="F18" s="132" t="s">
        <v>178</v>
      </c>
      <c r="G18" s="133" t="s">
        <v>179</v>
      </c>
      <c r="H18" s="138">
        <v>84000</v>
      </c>
      <c r="I18" s="138">
        <v>84000</v>
      </c>
      <c r="J18" s="138"/>
      <c r="K18" s="138"/>
      <c r="L18" s="138">
        <v>84000</v>
      </c>
      <c r="M18" s="132"/>
      <c r="N18" s="138"/>
      <c r="O18" s="138"/>
      <c r="P18" s="138"/>
      <c r="Q18" s="138"/>
      <c r="R18" s="138"/>
      <c r="S18" s="138"/>
      <c r="T18" s="138"/>
      <c r="U18" s="138"/>
      <c r="V18" s="138"/>
      <c r="W18" s="138"/>
    </row>
    <row r="19" ht="53.25" customHeight="1" outlineLevel="1" spans="1:23">
      <c r="A19" s="132" t="s">
        <v>46</v>
      </c>
      <c r="B19" s="132" t="s">
        <v>170</v>
      </c>
      <c r="C19" s="132" t="s">
        <v>171</v>
      </c>
      <c r="D19" s="132" t="s">
        <v>78</v>
      </c>
      <c r="E19" s="132" t="s">
        <v>79</v>
      </c>
      <c r="F19" s="132" t="s">
        <v>178</v>
      </c>
      <c r="G19" s="133" t="s">
        <v>179</v>
      </c>
      <c r="H19" s="138">
        <v>88680</v>
      </c>
      <c r="I19" s="138">
        <v>88680</v>
      </c>
      <c r="J19" s="138"/>
      <c r="K19" s="138"/>
      <c r="L19" s="138">
        <v>88680</v>
      </c>
      <c r="M19" s="132"/>
      <c r="N19" s="138"/>
      <c r="O19" s="138"/>
      <c r="P19" s="138"/>
      <c r="Q19" s="138"/>
      <c r="R19" s="138"/>
      <c r="S19" s="138"/>
      <c r="T19" s="138"/>
      <c r="U19" s="138"/>
      <c r="V19" s="138"/>
      <c r="W19" s="138"/>
    </row>
    <row r="20" ht="53.25" customHeight="1" outlineLevel="1" spans="1:23">
      <c r="A20" s="132" t="s">
        <v>46</v>
      </c>
      <c r="B20" s="132" t="s">
        <v>182</v>
      </c>
      <c r="C20" s="132" t="s">
        <v>183</v>
      </c>
      <c r="D20" s="132" t="s">
        <v>78</v>
      </c>
      <c r="E20" s="132" t="s">
        <v>79</v>
      </c>
      <c r="F20" s="132" t="s">
        <v>178</v>
      </c>
      <c r="G20" s="133" t="s">
        <v>179</v>
      </c>
      <c r="H20" s="138">
        <v>94584</v>
      </c>
      <c r="I20" s="138">
        <v>94584</v>
      </c>
      <c r="J20" s="138"/>
      <c r="K20" s="138"/>
      <c r="L20" s="138">
        <v>94584</v>
      </c>
      <c r="M20" s="132"/>
      <c r="N20" s="138"/>
      <c r="O20" s="138"/>
      <c r="P20" s="138"/>
      <c r="Q20" s="138"/>
      <c r="R20" s="138"/>
      <c r="S20" s="138"/>
      <c r="T20" s="138"/>
      <c r="U20" s="138"/>
      <c r="V20" s="138"/>
      <c r="W20" s="138"/>
    </row>
    <row r="21" ht="53.25" customHeight="1" outlineLevel="1" spans="1:23">
      <c r="A21" s="132" t="s">
        <v>46</v>
      </c>
      <c r="B21" s="132" t="s">
        <v>184</v>
      </c>
      <c r="C21" s="132" t="s">
        <v>185</v>
      </c>
      <c r="D21" s="132" t="s">
        <v>96</v>
      </c>
      <c r="E21" s="132" t="s">
        <v>97</v>
      </c>
      <c r="F21" s="132" t="s">
        <v>186</v>
      </c>
      <c r="G21" s="133" t="s">
        <v>187</v>
      </c>
      <c r="H21" s="138">
        <v>317021.92</v>
      </c>
      <c r="I21" s="138">
        <v>317021.92</v>
      </c>
      <c r="J21" s="138"/>
      <c r="K21" s="138"/>
      <c r="L21" s="138">
        <v>317021.92</v>
      </c>
      <c r="M21" s="132"/>
      <c r="N21" s="138"/>
      <c r="O21" s="138"/>
      <c r="P21" s="138"/>
      <c r="Q21" s="138"/>
      <c r="R21" s="138"/>
      <c r="S21" s="138"/>
      <c r="T21" s="138"/>
      <c r="U21" s="138"/>
      <c r="V21" s="138"/>
      <c r="W21" s="138"/>
    </row>
    <row r="22" ht="53.25" customHeight="1" outlineLevel="1" spans="1:23">
      <c r="A22" s="132" t="s">
        <v>46</v>
      </c>
      <c r="B22" s="132" t="s">
        <v>184</v>
      </c>
      <c r="C22" s="132" t="s">
        <v>185</v>
      </c>
      <c r="D22" s="132" t="s">
        <v>96</v>
      </c>
      <c r="E22" s="132" t="s">
        <v>97</v>
      </c>
      <c r="F22" s="132" t="s">
        <v>186</v>
      </c>
      <c r="G22" s="133" t="s">
        <v>187</v>
      </c>
      <c r="H22" s="138"/>
      <c r="I22" s="138"/>
      <c r="J22" s="138"/>
      <c r="K22" s="138"/>
      <c r="L22" s="138"/>
      <c r="M22" s="132"/>
      <c r="N22" s="138"/>
      <c r="O22" s="138"/>
      <c r="P22" s="138"/>
      <c r="Q22" s="138"/>
      <c r="R22" s="138"/>
      <c r="S22" s="138"/>
      <c r="T22" s="138"/>
      <c r="U22" s="138"/>
      <c r="V22" s="138"/>
      <c r="W22" s="138"/>
    </row>
    <row r="23" ht="53.25" customHeight="1" outlineLevel="1" spans="1:23">
      <c r="A23" s="132" t="s">
        <v>46</v>
      </c>
      <c r="B23" s="132" t="s">
        <v>184</v>
      </c>
      <c r="C23" s="132" t="s">
        <v>185</v>
      </c>
      <c r="D23" s="132" t="s">
        <v>98</v>
      </c>
      <c r="E23" s="132" t="s">
        <v>99</v>
      </c>
      <c r="F23" s="132" t="s">
        <v>188</v>
      </c>
      <c r="G23" s="133" t="s">
        <v>189</v>
      </c>
      <c r="H23" s="138">
        <v>225761.8</v>
      </c>
      <c r="I23" s="138">
        <v>225761.8</v>
      </c>
      <c r="J23" s="138"/>
      <c r="K23" s="138"/>
      <c r="L23" s="138">
        <v>225761.8</v>
      </c>
      <c r="M23" s="132"/>
      <c r="N23" s="138"/>
      <c r="O23" s="138"/>
      <c r="P23" s="138"/>
      <c r="Q23" s="138"/>
      <c r="R23" s="138"/>
      <c r="S23" s="138"/>
      <c r="T23" s="138"/>
      <c r="U23" s="138"/>
      <c r="V23" s="138"/>
      <c r="W23" s="138"/>
    </row>
    <row r="24" ht="53.25" customHeight="1" outlineLevel="1" spans="1:23">
      <c r="A24" s="132" t="s">
        <v>46</v>
      </c>
      <c r="B24" s="132" t="s">
        <v>184</v>
      </c>
      <c r="C24" s="132" t="s">
        <v>185</v>
      </c>
      <c r="D24" s="132" t="s">
        <v>107</v>
      </c>
      <c r="E24" s="132" t="s">
        <v>108</v>
      </c>
      <c r="F24" s="132" t="s">
        <v>190</v>
      </c>
      <c r="G24" s="133" t="s">
        <v>191</v>
      </c>
      <c r="H24" s="138">
        <v>118883.22</v>
      </c>
      <c r="I24" s="138">
        <v>118883.22</v>
      </c>
      <c r="J24" s="138"/>
      <c r="K24" s="138"/>
      <c r="L24" s="138">
        <v>118883.22</v>
      </c>
      <c r="M24" s="132"/>
      <c r="N24" s="138"/>
      <c r="O24" s="138"/>
      <c r="P24" s="138"/>
      <c r="Q24" s="138"/>
      <c r="R24" s="138"/>
      <c r="S24" s="138"/>
      <c r="T24" s="138"/>
      <c r="U24" s="138"/>
      <c r="V24" s="138"/>
      <c r="W24" s="138"/>
    </row>
    <row r="25" ht="53.25" customHeight="1" outlineLevel="1" spans="1:23">
      <c r="A25" s="132" t="s">
        <v>46</v>
      </c>
      <c r="B25" s="132" t="s">
        <v>184</v>
      </c>
      <c r="C25" s="132" t="s">
        <v>185</v>
      </c>
      <c r="D25" s="132" t="s">
        <v>109</v>
      </c>
      <c r="E25" s="132" t="s">
        <v>110</v>
      </c>
      <c r="F25" s="132" t="s">
        <v>190</v>
      </c>
      <c r="G25" s="133" t="s">
        <v>191</v>
      </c>
      <c r="H25" s="138"/>
      <c r="I25" s="138"/>
      <c r="J25" s="138"/>
      <c r="K25" s="138"/>
      <c r="L25" s="138"/>
      <c r="M25" s="132"/>
      <c r="N25" s="138"/>
      <c r="O25" s="138"/>
      <c r="P25" s="138"/>
      <c r="Q25" s="138"/>
      <c r="R25" s="138"/>
      <c r="S25" s="138"/>
      <c r="T25" s="138"/>
      <c r="U25" s="138"/>
      <c r="V25" s="138"/>
      <c r="W25" s="138"/>
    </row>
    <row r="26" ht="53.25" customHeight="1" outlineLevel="1" spans="1:23">
      <c r="A26" s="132" t="s">
        <v>46</v>
      </c>
      <c r="B26" s="132" t="s">
        <v>184</v>
      </c>
      <c r="C26" s="132" t="s">
        <v>185</v>
      </c>
      <c r="D26" s="132" t="s">
        <v>107</v>
      </c>
      <c r="E26" s="132" t="s">
        <v>108</v>
      </c>
      <c r="F26" s="132" t="s">
        <v>190</v>
      </c>
      <c r="G26" s="133" t="s">
        <v>191</v>
      </c>
      <c r="H26" s="138">
        <v>3962.77</v>
      </c>
      <c r="I26" s="138">
        <v>3962.77</v>
      </c>
      <c r="J26" s="138"/>
      <c r="K26" s="138"/>
      <c r="L26" s="138">
        <v>3962.77</v>
      </c>
      <c r="M26" s="132"/>
      <c r="N26" s="138"/>
      <c r="O26" s="138"/>
      <c r="P26" s="138"/>
      <c r="Q26" s="138"/>
      <c r="R26" s="138"/>
      <c r="S26" s="138"/>
      <c r="T26" s="138"/>
      <c r="U26" s="138"/>
      <c r="V26" s="138"/>
      <c r="W26" s="138"/>
    </row>
    <row r="27" ht="53.25" customHeight="1" outlineLevel="1" spans="1:23">
      <c r="A27" s="132" t="s">
        <v>46</v>
      </c>
      <c r="B27" s="132" t="s">
        <v>184</v>
      </c>
      <c r="C27" s="132" t="s">
        <v>185</v>
      </c>
      <c r="D27" s="132" t="s">
        <v>111</v>
      </c>
      <c r="E27" s="132" t="s">
        <v>112</v>
      </c>
      <c r="F27" s="132" t="s">
        <v>192</v>
      </c>
      <c r="G27" s="133" t="s">
        <v>193</v>
      </c>
      <c r="H27" s="138"/>
      <c r="I27" s="138"/>
      <c r="J27" s="138"/>
      <c r="K27" s="138"/>
      <c r="L27" s="138"/>
      <c r="M27" s="132"/>
      <c r="N27" s="138"/>
      <c r="O27" s="138"/>
      <c r="P27" s="138"/>
      <c r="Q27" s="138"/>
      <c r="R27" s="138"/>
      <c r="S27" s="138"/>
      <c r="T27" s="138"/>
      <c r="U27" s="138"/>
      <c r="V27" s="138"/>
      <c r="W27" s="138"/>
    </row>
    <row r="28" ht="53.25" customHeight="1" outlineLevel="1" spans="1:23">
      <c r="A28" s="132" t="s">
        <v>46</v>
      </c>
      <c r="B28" s="132" t="s">
        <v>184</v>
      </c>
      <c r="C28" s="132" t="s">
        <v>185</v>
      </c>
      <c r="D28" s="132" t="s">
        <v>102</v>
      </c>
      <c r="E28" s="132" t="s">
        <v>101</v>
      </c>
      <c r="F28" s="132" t="s">
        <v>192</v>
      </c>
      <c r="G28" s="133" t="s">
        <v>193</v>
      </c>
      <c r="H28" s="138"/>
      <c r="I28" s="138"/>
      <c r="J28" s="138"/>
      <c r="K28" s="138"/>
      <c r="L28" s="138"/>
      <c r="M28" s="132"/>
      <c r="N28" s="138"/>
      <c r="O28" s="138"/>
      <c r="P28" s="138"/>
      <c r="Q28" s="138"/>
      <c r="R28" s="138"/>
      <c r="S28" s="138"/>
      <c r="T28" s="138"/>
      <c r="U28" s="138"/>
      <c r="V28" s="138"/>
      <c r="W28" s="138"/>
    </row>
    <row r="29" ht="53.25" customHeight="1" outlineLevel="1" spans="1:23">
      <c r="A29" s="132" t="s">
        <v>46</v>
      </c>
      <c r="B29" s="132" t="s">
        <v>184</v>
      </c>
      <c r="C29" s="132" t="s">
        <v>185</v>
      </c>
      <c r="D29" s="132" t="s">
        <v>111</v>
      </c>
      <c r="E29" s="132" t="s">
        <v>112</v>
      </c>
      <c r="F29" s="132" t="s">
        <v>192</v>
      </c>
      <c r="G29" s="133" t="s">
        <v>193</v>
      </c>
      <c r="H29" s="138"/>
      <c r="I29" s="138"/>
      <c r="J29" s="138"/>
      <c r="K29" s="138"/>
      <c r="L29" s="138"/>
      <c r="M29" s="132"/>
      <c r="N29" s="138"/>
      <c r="O29" s="138"/>
      <c r="P29" s="138"/>
      <c r="Q29" s="138"/>
      <c r="R29" s="138"/>
      <c r="S29" s="138"/>
      <c r="T29" s="138"/>
      <c r="U29" s="138"/>
      <c r="V29" s="138"/>
      <c r="W29" s="138"/>
    </row>
    <row r="30" ht="53.25" customHeight="1" outlineLevel="1" spans="1:23">
      <c r="A30" s="132" t="s">
        <v>46</v>
      </c>
      <c r="B30" s="132" t="s">
        <v>184</v>
      </c>
      <c r="C30" s="132" t="s">
        <v>185</v>
      </c>
      <c r="D30" s="132" t="s">
        <v>111</v>
      </c>
      <c r="E30" s="132" t="s">
        <v>112</v>
      </c>
      <c r="F30" s="132" t="s">
        <v>192</v>
      </c>
      <c r="G30" s="133" t="s">
        <v>193</v>
      </c>
      <c r="H30" s="138">
        <v>10800</v>
      </c>
      <c r="I30" s="138">
        <v>10800</v>
      </c>
      <c r="J30" s="138"/>
      <c r="K30" s="138"/>
      <c r="L30" s="138">
        <v>10800</v>
      </c>
      <c r="M30" s="132"/>
      <c r="N30" s="138"/>
      <c r="O30" s="138"/>
      <c r="P30" s="138"/>
      <c r="Q30" s="138"/>
      <c r="R30" s="138"/>
      <c r="S30" s="138"/>
      <c r="T30" s="138"/>
      <c r="U30" s="138"/>
      <c r="V30" s="138"/>
      <c r="W30" s="138"/>
    </row>
    <row r="31" ht="53.25" customHeight="1" outlineLevel="1" spans="1:23">
      <c r="A31" s="132" t="s">
        <v>46</v>
      </c>
      <c r="B31" s="132" t="s">
        <v>184</v>
      </c>
      <c r="C31" s="132" t="s">
        <v>185</v>
      </c>
      <c r="D31" s="132" t="s">
        <v>102</v>
      </c>
      <c r="E31" s="132" t="s">
        <v>101</v>
      </c>
      <c r="F31" s="132" t="s">
        <v>192</v>
      </c>
      <c r="G31" s="133" t="s">
        <v>193</v>
      </c>
      <c r="H31" s="138">
        <v>6619.93</v>
      </c>
      <c r="I31" s="138">
        <v>6619.93</v>
      </c>
      <c r="J31" s="138"/>
      <c r="K31" s="138"/>
      <c r="L31" s="138">
        <v>6619.93</v>
      </c>
      <c r="M31" s="132"/>
      <c r="N31" s="138"/>
      <c r="O31" s="138"/>
      <c r="P31" s="138"/>
      <c r="Q31" s="138"/>
      <c r="R31" s="138"/>
      <c r="S31" s="138"/>
      <c r="T31" s="138"/>
      <c r="U31" s="138"/>
      <c r="V31" s="138"/>
      <c r="W31" s="138"/>
    </row>
    <row r="32" ht="53.25" customHeight="1" outlineLevel="1" spans="1:23">
      <c r="A32" s="132" t="s">
        <v>46</v>
      </c>
      <c r="B32" s="132" t="s">
        <v>184</v>
      </c>
      <c r="C32" s="132" t="s">
        <v>185</v>
      </c>
      <c r="D32" s="132" t="s">
        <v>111</v>
      </c>
      <c r="E32" s="132" t="s">
        <v>112</v>
      </c>
      <c r="F32" s="132" t="s">
        <v>192</v>
      </c>
      <c r="G32" s="133" t="s">
        <v>193</v>
      </c>
      <c r="H32" s="138">
        <v>3962.77</v>
      </c>
      <c r="I32" s="138">
        <v>3962.77</v>
      </c>
      <c r="J32" s="138"/>
      <c r="K32" s="138"/>
      <c r="L32" s="138">
        <v>3962.77</v>
      </c>
      <c r="M32" s="132"/>
      <c r="N32" s="138"/>
      <c r="O32" s="138"/>
      <c r="P32" s="138"/>
      <c r="Q32" s="138"/>
      <c r="R32" s="138"/>
      <c r="S32" s="138"/>
      <c r="T32" s="138"/>
      <c r="U32" s="138"/>
      <c r="V32" s="138"/>
      <c r="W32" s="138"/>
    </row>
    <row r="33" ht="53.25" customHeight="1" outlineLevel="1" spans="1:23">
      <c r="A33" s="132" t="s">
        <v>46</v>
      </c>
      <c r="B33" s="132" t="s">
        <v>194</v>
      </c>
      <c r="C33" s="132" t="s">
        <v>118</v>
      </c>
      <c r="D33" s="132" t="s">
        <v>117</v>
      </c>
      <c r="E33" s="132" t="s">
        <v>118</v>
      </c>
      <c r="F33" s="132" t="s">
        <v>195</v>
      </c>
      <c r="G33" s="133" t="s">
        <v>118</v>
      </c>
      <c r="H33" s="138">
        <v>213143</v>
      </c>
      <c r="I33" s="138">
        <v>213143</v>
      </c>
      <c r="J33" s="138"/>
      <c r="K33" s="138"/>
      <c r="L33" s="138">
        <v>213143</v>
      </c>
      <c r="M33" s="132"/>
      <c r="N33" s="138"/>
      <c r="O33" s="138"/>
      <c r="P33" s="138"/>
      <c r="Q33" s="138"/>
      <c r="R33" s="138"/>
      <c r="S33" s="138"/>
      <c r="T33" s="138"/>
      <c r="U33" s="138"/>
      <c r="V33" s="138"/>
      <c r="W33" s="138"/>
    </row>
    <row r="34" ht="53.25" hidden="1" customHeight="1" outlineLevel="1" spans="1:23">
      <c r="A34" s="132" t="s">
        <v>46</v>
      </c>
      <c r="B34" s="132" t="s">
        <v>196</v>
      </c>
      <c r="C34" s="132" t="s">
        <v>197</v>
      </c>
      <c r="D34" s="132" t="s">
        <v>78</v>
      </c>
      <c r="E34" s="132" t="s">
        <v>79</v>
      </c>
      <c r="F34" s="132" t="s">
        <v>198</v>
      </c>
      <c r="G34" s="133" t="s">
        <v>199</v>
      </c>
      <c r="H34" s="138">
        <v>12935</v>
      </c>
      <c r="I34" s="138">
        <v>12935</v>
      </c>
      <c r="J34" s="138"/>
      <c r="K34" s="138"/>
      <c r="L34" s="138">
        <v>12935</v>
      </c>
      <c r="M34" s="132"/>
      <c r="N34" s="138"/>
      <c r="O34" s="138"/>
      <c r="P34" s="138"/>
      <c r="Q34" s="138"/>
      <c r="R34" s="138"/>
      <c r="S34" s="138"/>
      <c r="T34" s="138"/>
      <c r="U34" s="138"/>
      <c r="V34" s="138"/>
      <c r="W34" s="138"/>
    </row>
    <row r="35" ht="53.25" hidden="1" customHeight="1" outlineLevel="1" spans="1:23">
      <c r="A35" s="132" t="s">
        <v>46</v>
      </c>
      <c r="B35" s="132" t="s">
        <v>200</v>
      </c>
      <c r="C35" s="132" t="s">
        <v>201</v>
      </c>
      <c r="D35" s="132" t="s">
        <v>78</v>
      </c>
      <c r="E35" s="132" t="s">
        <v>79</v>
      </c>
      <c r="F35" s="132" t="s">
        <v>202</v>
      </c>
      <c r="G35" s="133" t="s">
        <v>139</v>
      </c>
      <c r="H35" s="138">
        <v>2000</v>
      </c>
      <c r="I35" s="138">
        <v>2000</v>
      </c>
      <c r="J35" s="138"/>
      <c r="K35" s="138"/>
      <c r="L35" s="138">
        <v>2000</v>
      </c>
      <c r="M35" s="132"/>
      <c r="N35" s="138"/>
      <c r="O35" s="138"/>
      <c r="P35" s="138"/>
      <c r="Q35" s="138"/>
      <c r="R35" s="138"/>
      <c r="S35" s="138"/>
      <c r="T35" s="138"/>
      <c r="U35" s="138"/>
      <c r="V35" s="138"/>
      <c r="W35" s="138"/>
    </row>
    <row r="36" ht="53.25" hidden="1" customHeight="1" outlineLevel="1" spans="1:23">
      <c r="A36" s="132" t="s">
        <v>46</v>
      </c>
      <c r="B36" s="132" t="s">
        <v>196</v>
      </c>
      <c r="C36" s="132" t="s">
        <v>197</v>
      </c>
      <c r="D36" s="132" t="s">
        <v>78</v>
      </c>
      <c r="E36" s="132" t="s">
        <v>79</v>
      </c>
      <c r="F36" s="132" t="s">
        <v>203</v>
      </c>
      <c r="G36" s="133" t="s">
        <v>204</v>
      </c>
      <c r="H36" s="138">
        <v>2000</v>
      </c>
      <c r="I36" s="138">
        <v>2000</v>
      </c>
      <c r="J36" s="138"/>
      <c r="K36" s="138"/>
      <c r="L36" s="138">
        <v>2000</v>
      </c>
      <c r="M36" s="132"/>
      <c r="N36" s="138"/>
      <c r="O36" s="138"/>
      <c r="P36" s="138"/>
      <c r="Q36" s="138"/>
      <c r="R36" s="138"/>
      <c r="S36" s="138"/>
      <c r="T36" s="138"/>
      <c r="U36" s="138"/>
      <c r="V36" s="138"/>
      <c r="W36" s="138"/>
    </row>
    <row r="37" ht="53.25" customHeight="1" outlineLevel="1" spans="1:23">
      <c r="A37" s="132" t="s">
        <v>46</v>
      </c>
      <c r="B37" s="132" t="s">
        <v>205</v>
      </c>
      <c r="C37" s="132" t="s">
        <v>206</v>
      </c>
      <c r="D37" s="132" t="s">
        <v>78</v>
      </c>
      <c r="E37" s="132" t="s">
        <v>79</v>
      </c>
      <c r="F37" s="132" t="s">
        <v>207</v>
      </c>
      <c r="G37" s="133" t="s">
        <v>208</v>
      </c>
      <c r="H37" s="138">
        <v>48865</v>
      </c>
      <c r="I37" s="138">
        <v>48865</v>
      </c>
      <c r="J37" s="138"/>
      <c r="K37" s="138"/>
      <c r="L37" s="138">
        <v>48865</v>
      </c>
      <c r="M37" s="132"/>
      <c r="N37" s="138"/>
      <c r="O37" s="138"/>
      <c r="P37" s="138"/>
      <c r="Q37" s="138"/>
      <c r="R37" s="138"/>
      <c r="S37" s="138"/>
      <c r="T37" s="138"/>
      <c r="U37" s="138"/>
      <c r="V37" s="138"/>
      <c r="W37" s="138"/>
    </row>
    <row r="38" ht="53.25" hidden="1" customHeight="1" outlineLevel="1" spans="1:23">
      <c r="A38" s="132" t="s">
        <v>46</v>
      </c>
      <c r="B38" s="132" t="s">
        <v>209</v>
      </c>
      <c r="C38" s="132" t="s">
        <v>210</v>
      </c>
      <c r="D38" s="132" t="s">
        <v>78</v>
      </c>
      <c r="E38" s="132" t="s">
        <v>79</v>
      </c>
      <c r="F38" s="132" t="s">
        <v>211</v>
      </c>
      <c r="G38" s="133" t="s">
        <v>212</v>
      </c>
      <c r="H38" s="138">
        <v>20000</v>
      </c>
      <c r="I38" s="138">
        <v>20000</v>
      </c>
      <c r="J38" s="138"/>
      <c r="K38" s="138"/>
      <c r="L38" s="138">
        <v>20000</v>
      </c>
      <c r="M38" s="132"/>
      <c r="N38" s="138"/>
      <c r="O38" s="138"/>
      <c r="P38" s="138"/>
      <c r="Q38" s="138"/>
      <c r="R38" s="138"/>
      <c r="S38" s="138"/>
      <c r="T38" s="138"/>
      <c r="U38" s="138"/>
      <c r="V38" s="138"/>
      <c r="W38" s="138"/>
    </row>
    <row r="39" ht="53.25" hidden="1" customHeight="1" outlineLevel="1" spans="1:23">
      <c r="A39" s="132" t="s">
        <v>46</v>
      </c>
      <c r="B39" s="132" t="s">
        <v>213</v>
      </c>
      <c r="C39" s="132" t="s">
        <v>214</v>
      </c>
      <c r="D39" s="132" t="s">
        <v>78</v>
      </c>
      <c r="E39" s="132" t="s">
        <v>79</v>
      </c>
      <c r="F39" s="132" t="s">
        <v>215</v>
      </c>
      <c r="G39" s="133" t="s">
        <v>216</v>
      </c>
      <c r="H39" s="138">
        <v>16800</v>
      </c>
      <c r="I39" s="138">
        <v>16800</v>
      </c>
      <c r="J39" s="138"/>
      <c r="K39" s="138"/>
      <c r="L39" s="138">
        <v>16800</v>
      </c>
      <c r="M39" s="132"/>
      <c r="N39" s="138"/>
      <c r="O39" s="138"/>
      <c r="P39" s="138"/>
      <c r="Q39" s="138"/>
      <c r="R39" s="138"/>
      <c r="S39" s="138"/>
      <c r="T39" s="138"/>
      <c r="U39" s="138"/>
      <c r="V39" s="138"/>
      <c r="W39" s="138"/>
    </row>
    <row r="40" ht="53.25" hidden="1" customHeight="1" outlineLevel="1" spans="1:23">
      <c r="A40" s="132" t="s">
        <v>46</v>
      </c>
      <c r="B40" s="132" t="s">
        <v>217</v>
      </c>
      <c r="C40" s="132" t="s">
        <v>218</v>
      </c>
      <c r="D40" s="132" t="s">
        <v>94</v>
      </c>
      <c r="E40" s="132" t="s">
        <v>95</v>
      </c>
      <c r="F40" s="132" t="s">
        <v>219</v>
      </c>
      <c r="G40" s="133" t="s">
        <v>220</v>
      </c>
      <c r="H40" s="138">
        <v>12000</v>
      </c>
      <c r="I40" s="138">
        <v>12000</v>
      </c>
      <c r="J40" s="138"/>
      <c r="K40" s="138"/>
      <c r="L40" s="138">
        <v>12000</v>
      </c>
      <c r="M40" s="132"/>
      <c r="N40" s="138"/>
      <c r="O40" s="138"/>
      <c r="P40" s="138"/>
      <c r="Q40" s="138"/>
      <c r="R40" s="138"/>
      <c r="S40" s="138"/>
      <c r="T40" s="138"/>
      <c r="U40" s="138"/>
      <c r="V40" s="138"/>
      <c r="W40" s="138"/>
    </row>
    <row r="41" ht="53.25" customHeight="1" outlineLevel="1" spans="1:23">
      <c r="A41" s="132" t="s">
        <v>46</v>
      </c>
      <c r="B41" s="132" t="s">
        <v>205</v>
      </c>
      <c r="C41" s="132" t="s">
        <v>206</v>
      </c>
      <c r="D41" s="132" t="s">
        <v>94</v>
      </c>
      <c r="E41" s="132" t="s">
        <v>95</v>
      </c>
      <c r="F41" s="132" t="s">
        <v>221</v>
      </c>
      <c r="G41" s="133" t="s">
        <v>222</v>
      </c>
      <c r="H41" s="138">
        <v>5000</v>
      </c>
      <c r="I41" s="138">
        <v>5000</v>
      </c>
      <c r="J41" s="138"/>
      <c r="K41" s="138"/>
      <c r="L41" s="138">
        <v>5000</v>
      </c>
      <c r="M41" s="132"/>
      <c r="N41" s="138"/>
      <c r="O41" s="138"/>
      <c r="P41" s="138"/>
      <c r="Q41" s="138"/>
      <c r="R41" s="138"/>
      <c r="S41" s="138"/>
      <c r="T41" s="138"/>
      <c r="U41" s="138"/>
      <c r="V41" s="138"/>
      <c r="W41" s="138"/>
    </row>
    <row r="42" ht="53.25" hidden="1" customHeight="1" outlineLevel="1" spans="1:23">
      <c r="A42" s="132" t="s">
        <v>46</v>
      </c>
      <c r="B42" s="132" t="s">
        <v>223</v>
      </c>
      <c r="C42" s="132" t="s">
        <v>212</v>
      </c>
      <c r="D42" s="132" t="s">
        <v>78</v>
      </c>
      <c r="E42" s="132" t="s">
        <v>79</v>
      </c>
      <c r="F42" s="132" t="s">
        <v>211</v>
      </c>
      <c r="G42" s="133" t="s">
        <v>212</v>
      </c>
      <c r="H42" s="138">
        <v>38774.16</v>
      </c>
      <c r="I42" s="138">
        <v>38774.16</v>
      </c>
      <c r="J42" s="138"/>
      <c r="K42" s="138"/>
      <c r="L42" s="138">
        <v>38774.16</v>
      </c>
      <c r="M42" s="132"/>
      <c r="N42" s="138"/>
      <c r="O42" s="138"/>
      <c r="P42" s="138"/>
      <c r="Q42" s="138"/>
      <c r="R42" s="138"/>
      <c r="S42" s="138"/>
      <c r="T42" s="138"/>
      <c r="U42" s="138"/>
      <c r="V42" s="138"/>
      <c r="W42" s="138"/>
    </row>
    <row r="43" ht="53.25" hidden="1" customHeight="1" outlineLevel="1" spans="1:23">
      <c r="A43" s="132" t="s">
        <v>46</v>
      </c>
      <c r="B43" s="132" t="s">
        <v>224</v>
      </c>
      <c r="C43" s="132" t="s">
        <v>225</v>
      </c>
      <c r="D43" s="132" t="s">
        <v>78</v>
      </c>
      <c r="E43" s="132" t="s">
        <v>79</v>
      </c>
      <c r="F43" s="132" t="s">
        <v>226</v>
      </c>
      <c r="G43" s="133" t="s">
        <v>227</v>
      </c>
      <c r="H43" s="138">
        <v>104400</v>
      </c>
      <c r="I43" s="138">
        <v>104400</v>
      </c>
      <c r="J43" s="138"/>
      <c r="K43" s="138"/>
      <c r="L43" s="138">
        <v>104400</v>
      </c>
      <c r="M43" s="132"/>
      <c r="N43" s="138"/>
      <c r="O43" s="138"/>
      <c r="P43" s="138"/>
      <c r="Q43" s="138"/>
      <c r="R43" s="138"/>
      <c r="S43" s="138"/>
      <c r="T43" s="138"/>
      <c r="U43" s="138"/>
      <c r="V43" s="138"/>
      <c r="W43" s="138"/>
    </row>
    <row r="44" ht="30.75" hidden="1" customHeight="1" spans="1:23">
      <c r="A44" s="147" t="s">
        <v>30</v>
      </c>
      <c r="B44" s="147"/>
      <c r="C44" s="147"/>
      <c r="D44" s="147"/>
      <c r="E44" s="147"/>
      <c r="F44" s="147"/>
      <c r="G44" s="147"/>
      <c r="H44" s="138">
        <v>3363028.57</v>
      </c>
      <c r="I44" s="138">
        <v>3363028.57</v>
      </c>
      <c r="J44" s="138"/>
      <c r="K44" s="138"/>
      <c r="L44" s="138">
        <v>3363028.57</v>
      </c>
      <c r="M44" s="138"/>
      <c r="N44" s="138"/>
      <c r="O44" s="138"/>
      <c r="P44" s="138"/>
      <c r="Q44" s="138"/>
      <c r="R44" s="138"/>
      <c r="S44" s="138"/>
      <c r="T44" s="138"/>
      <c r="U44" s="138"/>
      <c r="V44" s="138"/>
      <c r="W44" s="138"/>
    </row>
  </sheetData>
  <autoFilter ref="A9:W44">
    <filterColumn colId="5">
      <filters>
        <filter val="30110"/>
        <filter val="30101"/>
        <filter val="30102"/>
        <filter val="30112"/>
        <filter val="30103"/>
        <filter val="30113"/>
        <filter val="30114"/>
        <filter val="30107"/>
        <filter val="30108"/>
        <filter val="30109"/>
        <filter val="30199"/>
      </filters>
    </filterColumn>
    <extLst/>
  </autoFilter>
  <mergeCells count="32">
    <mergeCell ref="T1:W1"/>
    <mergeCell ref="A2:W2"/>
    <mergeCell ref="A3:G3"/>
    <mergeCell ref="T3:W3"/>
    <mergeCell ref="H4:W4"/>
    <mergeCell ref="I5:M5"/>
    <mergeCell ref="N5:P5"/>
    <mergeCell ref="R5:W5"/>
    <mergeCell ref="A44:G4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9"/>
  <sheetViews>
    <sheetView showZeros="0" tabSelected="1" workbookViewId="0">
      <selection activeCell="I11" sqref="I11:I48"/>
    </sheetView>
  </sheetViews>
  <sheetFormatPr defaultColWidth="10.2857142857143" defaultRowHeight="15" customHeight="1"/>
  <cols>
    <col min="1" max="1" width="5.71428571428571" customWidth="1"/>
    <col min="2" max="2" width="7.71428571428571" customWidth="1"/>
    <col min="3" max="3" width="11.8571428571429"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8" t="s">
        <v>228</v>
      </c>
      <c r="B1" s="128"/>
      <c r="C1" s="128"/>
      <c r="D1" s="128"/>
      <c r="E1" s="128"/>
      <c r="F1" s="128"/>
      <c r="G1" s="128"/>
      <c r="H1" s="128"/>
      <c r="I1" s="128"/>
      <c r="J1" s="128"/>
      <c r="K1" s="128"/>
      <c r="L1" s="128"/>
      <c r="M1" s="128"/>
      <c r="N1" s="128"/>
      <c r="O1" s="128"/>
      <c r="P1" s="128"/>
      <c r="Q1" s="128"/>
      <c r="R1" s="128"/>
      <c r="S1" s="128"/>
      <c r="T1" s="128"/>
      <c r="U1" s="128"/>
      <c r="V1" s="128"/>
      <c r="W1" s="128"/>
    </row>
    <row r="2" ht="26.25" customHeight="1" spans="1:23">
      <c r="A2" s="123" t="str">
        <f>"2026"&amp;"年部门项目支出预算表"</f>
        <v>2026年部门项目支出预算表</v>
      </c>
      <c r="B2" s="123"/>
      <c r="C2" s="123" t="s">
        <v>59</v>
      </c>
      <c r="D2" s="123"/>
      <c r="E2" s="123"/>
      <c r="F2" s="123"/>
      <c r="G2" s="123"/>
      <c r="H2" s="123"/>
      <c r="I2" s="123"/>
      <c r="J2" s="123"/>
      <c r="K2" s="123"/>
      <c r="L2" s="123"/>
      <c r="M2" s="123"/>
      <c r="N2" s="123"/>
      <c r="O2" s="123"/>
      <c r="P2" s="123"/>
      <c r="Q2" s="123"/>
      <c r="R2" s="123"/>
      <c r="S2" s="123"/>
      <c r="T2" s="123"/>
      <c r="U2" s="123"/>
      <c r="V2" s="123"/>
      <c r="W2" s="123"/>
    </row>
    <row r="3" ht="18.75" customHeight="1" spans="1:23">
      <c r="A3" s="129" t="str">
        <f>"单位名称："&amp;"盈江县统计局"</f>
        <v>单位名称：盈江县统计局</v>
      </c>
      <c r="B3" s="129"/>
      <c r="C3" s="129"/>
      <c r="D3" s="129"/>
      <c r="E3" s="129"/>
      <c r="F3" s="129"/>
      <c r="G3" s="129"/>
      <c r="H3" s="130"/>
      <c r="I3" s="130"/>
      <c r="J3" s="130"/>
      <c r="K3" s="130"/>
      <c r="L3" s="130"/>
      <c r="M3" s="130"/>
      <c r="N3" s="130"/>
      <c r="O3" s="130"/>
      <c r="P3" s="130"/>
      <c r="Q3" s="130"/>
      <c r="R3" s="130"/>
      <c r="S3" s="130"/>
      <c r="T3" s="130"/>
      <c r="U3" s="130"/>
      <c r="V3" s="128" t="s">
        <v>27</v>
      </c>
      <c r="W3" s="128"/>
    </row>
    <row r="4" ht="26.25" customHeight="1" spans="1:23">
      <c r="A4" s="131" t="s">
        <v>229</v>
      </c>
      <c r="B4" s="131" t="s">
        <v>144</v>
      </c>
      <c r="C4" s="131" t="s">
        <v>145</v>
      </c>
      <c r="D4" s="131" t="s">
        <v>230</v>
      </c>
      <c r="E4" s="131" t="s">
        <v>146</v>
      </c>
      <c r="F4" s="131" t="s">
        <v>147</v>
      </c>
      <c r="G4" s="131" t="s">
        <v>231</v>
      </c>
      <c r="H4" s="131" t="s">
        <v>232</v>
      </c>
      <c r="I4" s="131" t="s">
        <v>30</v>
      </c>
      <c r="J4" s="131" t="s">
        <v>233</v>
      </c>
      <c r="K4" s="131"/>
      <c r="L4" s="131"/>
      <c r="M4" s="131"/>
      <c r="N4" s="131" t="s">
        <v>156</v>
      </c>
      <c r="O4" s="131"/>
      <c r="P4" s="131"/>
      <c r="Q4" s="131" t="s">
        <v>37</v>
      </c>
      <c r="R4" s="131" t="s">
        <v>51</v>
      </c>
      <c r="S4" s="131"/>
      <c r="T4" s="131"/>
      <c r="U4" s="131"/>
      <c r="V4" s="131"/>
      <c r="W4" s="131"/>
    </row>
    <row r="5" ht="26.25" customHeight="1" spans="1:23">
      <c r="A5" s="131"/>
      <c r="B5" s="131"/>
      <c r="C5" s="131"/>
      <c r="D5" s="131"/>
      <c r="E5" s="131"/>
      <c r="F5" s="131"/>
      <c r="G5" s="131"/>
      <c r="H5" s="131"/>
      <c r="I5" s="131"/>
      <c r="J5" s="131" t="s">
        <v>34</v>
      </c>
      <c r="K5" s="131"/>
      <c r="L5" s="131" t="s">
        <v>35</v>
      </c>
      <c r="M5" s="131" t="s">
        <v>36</v>
      </c>
      <c r="N5" s="131" t="s">
        <v>34</v>
      </c>
      <c r="O5" s="131" t="s">
        <v>35</v>
      </c>
      <c r="P5" s="131" t="s">
        <v>36</v>
      </c>
      <c r="Q5" s="131"/>
      <c r="R5" s="131" t="s">
        <v>33</v>
      </c>
      <c r="S5" s="131" t="s">
        <v>40</v>
      </c>
      <c r="T5" s="131" t="s">
        <v>41</v>
      </c>
      <c r="U5" s="131" t="s">
        <v>42</v>
      </c>
      <c r="V5" s="131" t="s">
        <v>43</v>
      </c>
      <c r="W5" s="131" t="s">
        <v>44</v>
      </c>
    </row>
    <row r="6" ht="26.25" customHeight="1" spans="1:23">
      <c r="A6" s="131"/>
      <c r="B6" s="131"/>
      <c r="C6" s="131"/>
      <c r="D6" s="131"/>
      <c r="E6" s="131"/>
      <c r="F6" s="131"/>
      <c r="G6" s="131"/>
      <c r="H6" s="131"/>
      <c r="I6" s="131"/>
      <c r="J6" s="131" t="s">
        <v>33</v>
      </c>
      <c r="K6" s="131" t="s">
        <v>234</v>
      </c>
      <c r="L6" s="131"/>
      <c r="M6" s="131"/>
      <c r="N6" s="131"/>
      <c r="O6" s="131"/>
      <c r="P6" s="131"/>
      <c r="Q6" s="131"/>
      <c r="R6" s="131"/>
      <c r="S6" s="131"/>
      <c r="T6" s="131"/>
      <c r="U6" s="131"/>
      <c r="V6" s="131"/>
      <c r="W6" s="131"/>
    </row>
    <row r="7" ht="18.75" customHeight="1" spans="1:23">
      <c r="A7" s="131" t="s">
        <v>59</v>
      </c>
      <c r="B7" s="131" t="s">
        <v>60</v>
      </c>
      <c r="C7" s="131" t="s">
        <v>61</v>
      </c>
      <c r="D7" s="131" t="s">
        <v>62</v>
      </c>
      <c r="E7" s="131" t="s">
        <v>63</v>
      </c>
      <c r="F7" s="131" t="s">
        <v>64</v>
      </c>
      <c r="G7" s="131" t="s">
        <v>65</v>
      </c>
      <c r="H7" s="131" t="s">
        <v>66</v>
      </c>
      <c r="I7" s="131" t="s">
        <v>67</v>
      </c>
      <c r="J7" s="131" t="s">
        <v>68</v>
      </c>
      <c r="K7" s="131" t="s">
        <v>69</v>
      </c>
      <c r="L7" s="131" t="s">
        <v>70</v>
      </c>
      <c r="M7" s="131" t="s">
        <v>71</v>
      </c>
      <c r="N7" s="131" t="s">
        <v>72</v>
      </c>
      <c r="O7" s="131" t="s">
        <v>73</v>
      </c>
      <c r="P7" s="131" t="s">
        <v>158</v>
      </c>
      <c r="Q7" s="131" t="s">
        <v>159</v>
      </c>
      <c r="R7" s="131" t="s">
        <v>160</v>
      </c>
      <c r="S7" s="131" t="s">
        <v>161</v>
      </c>
      <c r="T7" s="131" t="s">
        <v>162</v>
      </c>
      <c r="U7" s="131" t="s">
        <v>163</v>
      </c>
      <c r="V7" s="131" t="s">
        <v>164</v>
      </c>
      <c r="W7" s="131" t="s">
        <v>165</v>
      </c>
    </row>
    <row r="8" ht="52.5" customHeight="1" spans="1:23">
      <c r="A8" s="132"/>
      <c r="B8" s="132"/>
      <c r="C8" s="132" t="s">
        <v>235</v>
      </c>
      <c r="D8" s="132"/>
      <c r="E8" s="132"/>
      <c r="F8" s="132"/>
      <c r="G8" s="132"/>
      <c r="H8" s="132"/>
      <c r="I8" s="138">
        <v>1087200</v>
      </c>
      <c r="J8" s="138">
        <v>1087200</v>
      </c>
      <c r="K8" s="138">
        <v>1087200</v>
      </c>
      <c r="L8" s="138"/>
      <c r="M8" s="138"/>
      <c r="N8" s="138"/>
      <c r="O8" s="138"/>
      <c r="P8" s="138"/>
      <c r="Q8" s="138"/>
      <c r="R8" s="138"/>
      <c r="S8" s="138"/>
      <c r="T8" s="138"/>
      <c r="U8" s="138"/>
      <c r="V8" s="138"/>
      <c r="W8" s="138"/>
    </row>
    <row r="9" ht="52.5" customHeight="1" outlineLevel="1" spans="1:23">
      <c r="A9" s="132" t="s">
        <v>236</v>
      </c>
      <c r="B9" s="132" t="s">
        <v>237</v>
      </c>
      <c r="C9" s="132" t="s">
        <v>235</v>
      </c>
      <c r="D9" s="132" t="s">
        <v>46</v>
      </c>
      <c r="E9" s="132" t="s">
        <v>84</v>
      </c>
      <c r="F9" s="132" t="s">
        <v>85</v>
      </c>
      <c r="G9" s="132" t="s">
        <v>198</v>
      </c>
      <c r="H9" s="133" t="s">
        <v>199</v>
      </c>
      <c r="I9" s="138">
        <v>375600</v>
      </c>
      <c r="J9" s="138">
        <v>375600</v>
      </c>
      <c r="K9" s="138">
        <v>375600</v>
      </c>
      <c r="L9" s="138"/>
      <c r="M9" s="138"/>
      <c r="N9" s="138"/>
      <c r="O9" s="138"/>
      <c r="P9" s="138"/>
      <c r="Q9" s="138"/>
      <c r="R9" s="138"/>
      <c r="S9" s="138"/>
      <c r="T9" s="138"/>
      <c r="U9" s="138"/>
      <c r="V9" s="138"/>
      <c r="W9" s="138"/>
    </row>
    <row r="10" ht="52.5" customHeight="1" outlineLevel="1" spans="1:23">
      <c r="A10" s="132" t="s">
        <v>236</v>
      </c>
      <c r="B10" s="132" t="s">
        <v>237</v>
      </c>
      <c r="C10" s="132" t="s">
        <v>235</v>
      </c>
      <c r="D10" s="132" t="s">
        <v>46</v>
      </c>
      <c r="E10" s="132" t="s">
        <v>84</v>
      </c>
      <c r="F10" s="132" t="s">
        <v>85</v>
      </c>
      <c r="G10" s="132" t="s">
        <v>238</v>
      </c>
      <c r="H10" s="133" t="s">
        <v>239</v>
      </c>
      <c r="I10" s="138">
        <v>272800</v>
      </c>
      <c r="J10" s="138">
        <v>272800</v>
      </c>
      <c r="K10" s="138">
        <v>272800</v>
      </c>
      <c r="L10" s="138"/>
      <c r="M10" s="138"/>
      <c r="N10" s="132"/>
      <c r="O10" s="132"/>
      <c r="P10" s="132"/>
      <c r="Q10" s="138"/>
      <c r="R10" s="138"/>
      <c r="S10" s="138"/>
      <c r="T10" s="138"/>
      <c r="U10" s="138"/>
      <c r="V10" s="138"/>
      <c r="W10" s="138"/>
    </row>
    <row r="11" ht="52.5" customHeight="1" outlineLevel="1" spans="1:23">
      <c r="A11" s="132" t="s">
        <v>236</v>
      </c>
      <c r="B11" s="132" t="s">
        <v>237</v>
      </c>
      <c r="C11" s="132" t="s">
        <v>235</v>
      </c>
      <c r="D11" s="132" t="s">
        <v>46</v>
      </c>
      <c r="E11" s="132" t="s">
        <v>84</v>
      </c>
      <c r="F11" s="132" t="s">
        <v>85</v>
      </c>
      <c r="G11" s="132" t="s">
        <v>240</v>
      </c>
      <c r="H11" s="133" t="s">
        <v>241</v>
      </c>
      <c r="I11" s="138">
        <v>388800</v>
      </c>
      <c r="J11" s="138">
        <v>388800</v>
      </c>
      <c r="K11" s="138">
        <v>388800</v>
      </c>
      <c r="L11" s="138"/>
      <c r="M11" s="138"/>
      <c r="N11" s="132"/>
      <c r="O11" s="132"/>
      <c r="P11" s="132"/>
      <c r="Q11" s="138"/>
      <c r="R11" s="138"/>
      <c r="S11" s="138"/>
      <c r="T11" s="138"/>
      <c r="U11" s="138"/>
      <c r="V11" s="138"/>
      <c r="W11" s="138"/>
    </row>
    <row r="12" s="127" customFormat="1" ht="52.5" customHeight="1" outlineLevel="1" spans="1:23">
      <c r="A12" s="134" t="s">
        <v>236</v>
      </c>
      <c r="B12" s="134" t="s">
        <v>237</v>
      </c>
      <c r="C12" s="134" t="s">
        <v>235</v>
      </c>
      <c r="D12" s="134" t="s">
        <v>46</v>
      </c>
      <c r="E12" s="134" t="s">
        <v>84</v>
      </c>
      <c r="F12" s="134" t="s">
        <v>85</v>
      </c>
      <c r="G12" s="134" t="s">
        <v>226</v>
      </c>
      <c r="H12" s="134" t="s">
        <v>227</v>
      </c>
      <c r="I12" s="139">
        <v>50000</v>
      </c>
      <c r="J12" s="139">
        <v>50000</v>
      </c>
      <c r="K12" s="139">
        <v>50000</v>
      </c>
      <c r="L12" s="140"/>
      <c r="M12" s="140"/>
      <c r="N12" s="141"/>
      <c r="O12" s="141"/>
      <c r="P12" s="141"/>
      <c r="Q12" s="140"/>
      <c r="R12" s="140"/>
      <c r="S12" s="140"/>
      <c r="T12" s="140"/>
      <c r="U12" s="140"/>
      <c r="V12" s="140"/>
      <c r="W12" s="140"/>
    </row>
    <row r="13" ht="52.5" customHeight="1" spans="1:23">
      <c r="A13" s="132"/>
      <c r="B13" s="132"/>
      <c r="C13" s="132" t="s">
        <v>242</v>
      </c>
      <c r="D13" s="132"/>
      <c r="E13" s="132"/>
      <c r="F13" s="132"/>
      <c r="G13" s="132"/>
      <c r="H13" s="133"/>
      <c r="I13" s="138">
        <v>1500000</v>
      </c>
      <c r="J13" s="138">
        <v>1500000</v>
      </c>
      <c r="K13" s="138">
        <v>1500000</v>
      </c>
      <c r="L13" s="138"/>
      <c r="M13" s="138"/>
      <c r="N13" s="132"/>
      <c r="O13" s="132"/>
      <c r="P13" s="132"/>
      <c r="Q13" s="138"/>
      <c r="R13" s="138"/>
      <c r="S13" s="138"/>
      <c r="T13" s="138"/>
      <c r="U13" s="138"/>
      <c r="V13" s="138"/>
      <c r="W13" s="138"/>
    </row>
    <row r="14" ht="52.5" customHeight="1" outlineLevel="1" spans="1:23">
      <c r="A14" s="132" t="s">
        <v>236</v>
      </c>
      <c r="B14" s="132" t="s">
        <v>243</v>
      </c>
      <c r="C14" s="132" t="s">
        <v>242</v>
      </c>
      <c r="D14" s="132" t="s">
        <v>46</v>
      </c>
      <c r="E14" s="132" t="s">
        <v>84</v>
      </c>
      <c r="F14" s="132" t="s">
        <v>85</v>
      </c>
      <c r="G14" s="132" t="s">
        <v>198</v>
      </c>
      <c r="H14" s="133" t="s">
        <v>199</v>
      </c>
      <c r="I14" s="138">
        <v>300000</v>
      </c>
      <c r="J14" s="138">
        <v>300000</v>
      </c>
      <c r="K14" s="138">
        <v>300000</v>
      </c>
      <c r="L14" s="138"/>
      <c r="M14" s="138"/>
      <c r="N14" s="132"/>
      <c r="O14" s="132"/>
      <c r="P14" s="132"/>
      <c r="Q14" s="138"/>
      <c r="R14" s="138"/>
      <c r="S14" s="138"/>
      <c r="T14" s="138"/>
      <c r="U14" s="138"/>
      <c r="V14" s="138"/>
      <c r="W14" s="138"/>
    </row>
    <row r="15" ht="52.5" customHeight="1" outlineLevel="1" spans="1:23">
      <c r="A15" s="132" t="s">
        <v>236</v>
      </c>
      <c r="B15" s="132" t="s">
        <v>243</v>
      </c>
      <c r="C15" s="132" t="s">
        <v>242</v>
      </c>
      <c r="D15" s="132" t="s">
        <v>46</v>
      </c>
      <c r="E15" s="132" t="s">
        <v>84</v>
      </c>
      <c r="F15" s="132" t="s">
        <v>85</v>
      </c>
      <c r="G15" s="132" t="s">
        <v>203</v>
      </c>
      <c r="H15" s="133" t="s">
        <v>204</v>
      </c>
      <c r="I15" s="138">
        <v>65000</v>
      </c>
      <c r="J15" s="138">
        <v>65000</v>
      </c>
      <c r="K15" s="138">
        <v>65000</v>
      </c>
      <c r="L15" s="138"/>
      <c r="M15" s="138"/>
      <c r="N15" s="132"/>
      <c r="O15" s="132"/>
      <c r="P15" s="132"/>
      <c r="Q15" s="138"/>
      <c r="R15" s="138"/>
      <c r="S15" s="138"/>
      <c r="T15" s="138"/>
      <c r="U15" s="138"/>
      <c r="V15" s="138"/>
      <c r="W15" s="138"/>
    </row>
    <row r="16" ht="52.5" customHeight="1" outlineLevel="1" spans="1:23">
      <c r="A16" s="132" t="s">
        <v>236</v>
      </c>
      <c r="B16" s="132" t="s">
        <v>243</v>
      </c>
      <c r="C16" s="132" t="s">
        <v>242</v>
      </c>
      <c r="D16" s="132" t="s">
        <v>46</v>
      </c>
      <c r="E16" s="132" t="s">
        <v>84</v>
      </c>
      <c r="F16" s="132" t="s">
        <v>85</v>
      </c>
      <c r="G16" s="132" t="s">
        <v>238</v>
      </c>
      <c r="H16" s="133" t="s">
        <v>239</v>
      </c>
      <c r="I16" s="138">
        <v>175000</v>
      </c>
      <c r="J16" s="138">
        <v>175000</v>
      </c>
      <c r="K16" s="138">
        <v>175000</v>
      </c>
      <c r="L16" s="138"/>
      <c r="M16" s="138"/>
      <c r="N16" s="132"/>
      <c r="O16" s="132"/>
      <c r="P16" s="132"/>
      <c r="Q16" s="138"/>
      <c r="R16" s="138"/>
      <c r="S16" s="138"/>
      <c r="T16" s="138"/>
      <c r="U16" s="138"/>
      <c r="V16" s="138"/>
      <c r="W16" s="138"/>
    </row>
    <row r="17" ht="52.5" customHeight="1" outlineLevel="1" spans="1:23">
      <c r="A17" s="132" t="s">
        <v>236</v>
      </c>
      <c r="B17" s="132" t="s">
        <v>243</v>
      </c>
      <c r="C17" s="132" t="s">
        <v>242</v>
      </c>
      <c r="D17" s="132" t="s">
        <v>46</v>
      </c>
      <c r="E17" s="132" t="s">
        <v>84</v>
      </c>
      <c r="F17" s="132" t="s">
        <v>85</v>
      </c>
      <c r="G17" s="132" t="s">
        <v>240</v>
      </c>
      <c r="H17" s="133" t="s">
        <v>241</v>
      </c>
      <c r="I17" s="138">
        <v>738000</v>
      </c>
      <c r="J17" s="138">
        <v>738000</v>
      </c>
      <c r="K17" s="138">
        <v>738000</v>
      </c>
      <c r="L17" s="138"/>
      <c r="M17" s="138"/>
      <c r="N17" s="132"/>
      <c r="O17" s="132"/>
      <c r="P17" s="132"/>
      <c r="Q17" s="138"/>
      <c r="R17" s="138"/>
      <c r="S17" s="138"/>
      <c r="T17" s="138"/>
      <c r="U17" s="138"/>
      <c r="V17" s="138"/>
      <c r="W17" s="138"/>
    </row>
    <row r="18" s="127" customFormat="1" ht="52.5" customHeight="1" outlineLevel="1" spans="1:23">
      <c r="A18" s="135" t="s">
        <v>236</v>
      </c>
      <c r="B18" s="135" t="s">
        <v>243</v>
      </c>
      <c r="C18" s="135" t="s">
        <v>242</v>
      </c>
      <c r="D18" s="135" t="s">
        <v>46</v>
      </c>
      <c r="E18" s="135" t="s">
        <v>84</v>
      </c>
      <c r="F18" s="135" t="s">
        <v>85</v>
      </c>
      <c r="G18" s="135" t="s">
        <v>226</v>
      </c>
      <c r="H18" s="136" t="s">
        <v>227</v>
      </c>
      <c r="I18" s="142">
        <v>30000</v>
      </c>
      <c r="J18" s="142">
        <v>30000</v>
      </c>
      <c r="K18" s="142">
        <v>30000</v>
      </c>
      <c r="L18" s="140"/>
      <c r="M18" s="140"/>
      <c r="N18" s="141"/>
      <c r="O18" s="141"/>
      <c r="P18" s="141"/>
      <c r="Q18" s="140"/>
      <c r="R18" s="140"/>
      <c r="S18" s="140"/>
      <c r="T18" s="140"/>
      <c r="U18" s="140"/>
      <c r="V18" s="140"/>
      <c r="W18" s="140"/>
    </row>
    <row r="19" ht="52.5" customHeight="1" outlineLevel="1" spans="1:23">
      <c r="A19" s="132" t="s">
        <v>236</v>
      </c>
      <c r="B19" s="132" t="s">
        <v>243</v>
      </c>
      <c r="C19" s="132" t="s">
        <v>242</v>
      </c>
      <c r="D19" s="132" t="s">
        <v>46</v>
      </c>
      <c r="E19" s="132" t="s">
        <v>84</v>
      </c>
      <c r="F19" s="132" t="s">
        <v>85</v>
      </c>
      <c r="G19" s="132" t="s">
        <v>215</v>
      </c>
      <c r="H19" s="133" t="s">
        <v>216</v>
      </c>
      <c r="I19" s="138">
        <v>192000</v>
      </c>
      <c r="J19" s="138">
        <v>192000</v>
      </c>
      <c r="K19" s="138">
        <v>192000</v>
      </c>
      <c r="L19" s="138"/>
      <c r="M19" s="138"/>
      <c r="N19" s="132"/>
      <c r="O19" s="132"/>
      <c r="P19" s="132"/>
      <c r="Q19" s="138"/>
      <c r="R19" s="138"/>
      <c r="S19" s="138"/>
      <c r="T19" s="138"/>
      <c r="U19" s="138"/>
      <c r="V19" s="138"/>
      <c r="W19" s="138"/>
    </row>
    <row r="20" ht="52.5" customHeight="1" spans="1:23">
      <c r="A20" s="132"/>
      <c r="B20" s="132"/>
      <c r="C20" s="132" t="s">
        <v>244</v>
      </c>
      <c r="D20" s="132"/>
      <c r="E20" s="132"/>
      <c r="F20" s="132"/>
      <c r="G20" s="132"/>
      <c r="H20" s="133"/>
      <c r="I20" s="138">
        <v>200000</v>
      </c>
      <c r="J20" s="138"/>
      <c r="K20" s="138"/>
      <c r="L20" s="138"/>
      <c r="M20" s="138"/>
      <c r="N20" s="132"/>
      <c r="O20" s="132"/>
      <c r="P20" s="132"/>
      <c r="Q20" s="138"/>
      <c r="R20" s="138">
        <v>200000</v>
      </c>
      <c r="S20" s="138"/>
      <c r="T20" s="138"/>
      <c r="U20" s="138"/>
      <c r="V20" s="138"/>
      <c r="W20" s="138">
        <v>200000</v>
      </c>
    </row>
    <row r="21" ht="52.5" customHeight="1" outlineLevel="1" spans="1:23">
      <c r="A21" s="132" t="s">
        <v>236</v>
      </c>
      <c r="B21" s="132" t="s">
        <v>245</v>
      </c>
      <c r="C21" s="132" t="s">
        <v>244</v>
      </c>
      <c r="D21" s="132" t="s">
        <v>46</v>
      </c>
      <c r="E21" s="132" t="s">
        <v>88</v>
      </c>
      <c r="F21" s="132" t="s">
        <v>89</v>
      </c>
      <c r="G21" s="132" t="s">
        <v>198</v>
      </c>
      <c r="H21" s="133" t="s">
        <v>199</v>
      </c>
      <c r="I21" s="138">
        <v>60000</v>
      </c>
      <c r="J21" s="138"/>
      <c r="K21" s="138"/>
      <c r="L21" s="138"/>
      <c r="M21" s="138"/>
      <c r="N21" s="132"/>
      <c r="O21" s="132"/>
      <c r="P21" s="132"/>
      <c r="Q21" s="138"/>
      <c r="R21" s="138">
        <v>60000</v>
      </c>
      <c r="S21" s="138"/>
      <c r="T21" s="138"/>
      <c r="U21" s="138"/>
      <c r="V21" s="138"/>
      <c r="W21" s="138">
        <v>60000</v>
      </c>
    </row>
    <row r="22" ht="52.5" customHeight="1" outlineLevel="1" spans="1:23">
      <c r="A22" s="132" t="s">
        <v>236</v>
      </c>
      <c r="B22" s="132" t="s">
        <v>245</v>
      </c>
      <c r="C22" s="132" t="s">
        <v>244</v>
      </c>
      <c r="D22" s="132" t="s">
        <v>46</v>
      </c>
      <c r="E22" s="132" t="s">
        <v>88</v>
      </c>
      <c r="F22" s="132" t="s">
        <v>89</v>
      </c>
      <c r="G22" s="132" t="s">
        <v>203</v>
      </c>
      <c r="H22" s="133" t="s">
        <v>204</v>
      </c>
      <c r="I22" s="138">
        <v>30000</v>
      </c>
      <c r="J22" s="138"/>
      <c r="K22" s="138"/>
      <c r="L22" s="138"/>
      <c r="M22" s="138"/>
      <c r="N22" s="132"/>
      <c r="O22" s="132"/>
      <c r="P22" s="132"/>
      <c r="Q22" s="138"/>
      <c r="R22" s="138">
        <v>30000</v>
      </c>
      <c r="S22" s="138"/>
      <c r="T22" s="138"/>
      <c r="U22" s="138"/>
      <c r="V22" s="138"/>
      <c r="W22" s="138">
        <v>30000</v>
      </c>
    </row>
    <row r="23" ht="52.5" customHeight="1" outlineLevel="1" spans="1:23">
      <c r="A23" s="132" t="s">
        <v>236</v>
      </c>
      <c r="B23" s="132" t="s">
        <v>245</v>
      </c>
      <c r="C23" s="132" t="s">
        <v>244</v>
      </c>
      <c r="D23" s="132" t="s">
        <v>46</v>
      </c>
      <c r="E23" s="132" t="s">
        <v>88</v>
      </c>
      <c r="F23" s="132" t="s">
        <v>89</v>
      </c>
      <c r="G23" s="132" t="s">
        <v>238</v>
      </c>
      <c r="H23" s="133" t="s">
        <v>239</v>
      </c>
      <c r="I23" s="138">
        <v>30000</v>
      </c>
      <c r="J23" s="138"/>
      <c r="K23" s="138"/>
      <c r="L23" s="138"/>
      <c r="M23" s="138"/>
      <c r="N23" s="132"/>
      <c r="O23" s="132"/>
      <c r="P23" s="132"/>
      <c r="Q23" s="138"/>
      <c r="R23" s="138">
        <v>30000</v>
      </c>
      <c r="S23" s="138"/>
      <c r="T23" s="138"/>
      <c r="U23" s="138"/>
      <c r="V23" s="138"/>
      <c r="W23" s="138">
        <v>30000</v>
      </c>
    </row>
    <row r="24" ht="52.5" customHeight="1" outlineLevel="1" spans="1:23">
      <c r="A24" s="132" t="s">
        <v>236</v>
      </c>
      <c r="B24" s="132" t="s">
        <v>245</v>
      </c>
      <c r="C24" s="132" t="s">
        <v>244</v>
      </c>
      <c r="D24" s="132" t="s">
        <v>46</v>
      </c>
      <c r="E24" s="132" t="s">
        <v>88</v>
      </c>
      <c r="F24" s="132" t="s">
        <v>89</v>
      </c>
      <c r="G24" s="132" t="s">
        <v>240</v>
      </c>
      <c r="H24" s="133" t="s">
        <v>241</v>
      </c>
      <c r="I24" s="138">
        <v>80000</v>
      </c>
      <c r="J24" s="138"/>
      <c r="K24" s="138"/>
      <c r="L24" s="138"/>
      <c r="M24" s="138"/>
      <c r="N24" s="132"/>
      <c r="O24" s="132"/>
      <c r="P24" s="132"/>
      <c r="Q24" s="138"/>
      <c r="R24" s="138">
        <v>80000</v>
      </c>
      <c r="S24" s="138"/>
      <c r="T24" s="138"/>
      <c r="U24" s="138"/>
      <c r="V24" s="138"/>
      <c r="W24" s="138">
        <v>80000</v>
      </c>
    </row>
    <row r="25" ht="52.5" customHeight="1" spans="1:23">
      <c r="A25" s="132"/>
      <c r="B25" s="132"/>
      <c r="C25" s="132" t="s">
        <v>246</v>
      </c>
      <c r="D25" s="132"/>
      <c r="E25" s="132"/>
      <c r="F25" s="132"/>
      <c r="G25" s="132"/>
      <c r="H25" s="133"/>
      <c r="I25" s="138">
        <v>4000</v>
      </c>
      <c r="J25" s="138">
        <v>4000</v>
      </c>
      <c r="K25" s="138">
        <v>4000</v>
      </c>
      <c r="L25" s="138"/>
      <c r="M25" s="138"/>
      <c r="N25" s="132"/>
      <c r="O25" s="132"/>
      <c r="P25" s="132"/>
      <c r="Q25" s="138"/>
      <c r="R25" s="138"/>
      <c r="S25" s="138"/>
      <c r="T25" s="138"/>
      <c r="U25" s="138"/>
      <c r="V25" s="138"/>
      <c r="W25" s="138"/>
    </row>
    <row r="26" ht="52.5" customHeight="1" outlineLevel="1" spans="1:23">
      <c r="A26" s="132" t="s">
        <v>236</v>
      </c>
      <c r="B26" s="132" t="s">
        <v>247</v>
      </c>
      <c r="C26" s="132" t="s">
        <v>246</v>
      </c>
      <c r="D26" s="132" t="s">
        <v>46</v>
      </c>
      <c r="E26" s="132" t="s">
        <v>80</v>
      </c>
      <c r="F26" s="132" t="s">
        <v>81</v>
      </c>
      <c r="G26" s="132" t="s">
        <v>198</v>
      </c>
      <c r="H26" s="133" t="s">
        <v>199</v>
      </c>
      <c r="I26" s="138">
        <v>2600</v>
      </c>
      <c r="J26" s="138">
        <v>2600</v>
      </c>
      <c r="K26" s="138">
        <v>2600</v>
      </c>
      <c r="L26" s="138"/>
      <c r="M26" s="138"/>
      <c r="N26" s="132"/>
      <c r="O26" s="132"/>
      <c r="P26" s="132"/>
      <c r="Q26" s="138"/>
      <c r="R26" s="138"/>
      <c r="S26" s="138"/>
      <c r="T26" s="138"/>
      <c r="U26" s="138"/>
      <c r="V26" s="138"/>
      <c r="W26" s="138"/>
    </row>
    <row r="27" ht="52.5" customHeight="1" outlineLevel="1" spans="1:23">
      <c r="A27" s="132" t="s">
        <v>236</v>
      </c>
      <c r="B27" s="132" t="s">
        <v>247</v>
      </c>
      <c r="C27" s="132" t="s">
        <v>246</v>
      </c>
      <c r="D27" s="132" t="s">
        <v>46</v>
      </c>
      <c r="E27" s="132" t="s">
        <v>80</v>
      </c>
      <c r="F27" s="132" t="s">
        <v>81</v>
      </c>
      <c r="G27" s="132" t="s">
        <v>238</v>
      </c>
      <c r="H27" s="133" t="s">
        <v>239</v>
      </c>
      <c r="I27" s="138">
        <v>1400</v>
      </c>
      <c r="J27" s="138">
        <v>1400</v>
      </c>
      <c r="K27" s="138">
        <v>1400</v>
      </c>
      <c r="L27" s="138"/>
      <c r="M27" s="138"/>
      <c r="N27" s="132"/>
      <c r="O27" s="132"/>
      <c r="P27" s="132"/>
      <c r="Q27" s="138"/>
      <c r="R27" s="138"/>
      <c r="S27" s="138"/>
      <c r="T27" s="138"/>
      <c r="U27" s="138"/>
      <c r="V27" s="138"/>
      <c r="W27" s="138"/>
    </row>
    <row r="28" ht="52.5" customHeight="1" spans="1:23">
      <c r="A28" s="132"/>
      <c r="B28" s="132"/>
      <c r="C28" s="132" t="s">
        <v>248</v>
      </c>
      <c r="D28" s="132"/>
      <c r="E28" s="132"/>
      <c r="F28" s="132"/>
      <c r="G28" s="132"/>
      <c r="H28" s="133"/>
      <c r="I28" s="138">
        <v>60000</v>
      </c>
      <c r="J28" s="138">
        <v>60000</v>
      </c>
      <c r="K28" s="138">
        <v>60000</v>
      </c>
      <c r="L28" s="138"/>
      <c r="M28" s="138"/>
      <c r="N28" s="132"/>
      <c r="O28" s="132"/>
      <c r="P28" s="132"/>
      <c r="Q28" s="138"/>
      <c r="R28" s="138"/>
      <c r="S28" s="138"/>
      <c r="T28" s="138"/>
      <c r="U28" s="138"/>
      <c r="V28" s="138"/>
      <c r="W28" s="138"/>
    </row>
    <row r="29" ht="52.5" customHeight="1" outlineLevel="1" spans="1:23">
      <c r="A29" s="132" t="s">
        <v>236</v>
      </c>
      <c r="B29" s="132" t="s">
        <v>249</v>
      </c>
      <c r="C29" s="132" t="s">
        <v>248</v>
      </c>
      <c r="D29" s="132" t="s">
        <v>46</v>
      </c>
      <c r="E29" s="132" t="s">
        <v>86</v>
      </c>
      <c r="F29" s="132" t="s">
        <v>87</v>
      </c>
      <c r="G29" s="132" t="s">
        <v>198</v>
      </c>
      <c r="H29" s="133" t="s">
        <v>199</v>
      </c>
      <c r="I29" s="138">
        <v>20000</v>
      </c>
      <c r="J29" s="138">
        <v>20000</v>
      </c>
      <c r="K29" s="138">
        <v>20000</v>
      </c>
      <c r="L29" s="138"/>
      <c r="M29" s="138"/>
      <c r="N29" s="132"/>
      <c r="O29" s="132"/>
      <c r="P29" s="132"/>
      <c r="Q29" s="138"/>
      <c r="R29" s="138"/>
      <c r="S29" s="138"/>
      <c r="T29" s="138"/>
      <c r="U29" s="138"/>
      <c r="V29" s="138"/>
      <c r="W29" s="138"/>
    </row>
    <row r="30" ht="52.5" customHeight="1" outlineLevel="1" spans="1:23">
      <c r="A30" s="132" t="s">
        <v>236</v>
      </c>
      <c r="B30" s="132" t="s">
        <v>249</v>
      </c>
      <c r="C30" s="132" t="s">
        <v>248</v>
      </c>
      <c r="D30" s="132" t="s">
        <v>46</v>
      </c>
      <c r="E30" s="132" t="s">
        <v>86</v>
      </c>
      <c r="F30" s="132" t="s">
        <v>87</v>
      </c>
      <c r="G30" s="132" t="s">
        <v>203</v>
      </c>
      <c r="H30" s="133" t="s">
        <v>204</v>
      </c>
      <c r="I30" s="138">
        <v>10000</v>
      </c>
      <c r="J30" s="138">
        <v>10000</v>
      </c>
      <c r="K30" s="138">
        <v>10000</v>
      </c>
      <c r="L30" s="138"/>
      <c r="M30" s="138"/>
      <c r="N30" s="132"/>
      <c r="O30" s="132"/>
      <c r="P30" s="132"/>
      <c r="Q30" s="138"/>
      <c r="R30" s="138"/>
      <c r="S30" s="138"/>
      <c r="T30" s="138"/>
      <c r="U30" s="138"/>
      <c r="V30" s="138"/>
      <c r="W30" s="138"/>
    </row>
    <row r="31" ht="52.5" customHeight="1" outlineLevel="1" spans="1:23">
      <c r="A31" s="132" t="s">
        <v>236</v>
      </c>
      <c r="B31" s="132" t="s">
        <v>249</v>
      </c>
      <c r="C31" s="132" t="s">
        <v>248</v>
      </c>
      <c r="D31" s="132" t="s">
        <v>46</v>
      </c>
      <c r="E31" s="132" t="s">
        <v>86</v>
      </c>
      <c r="F31" s="132" t="s">
        <v>87</v>
      </c>
      <c r="G31" s="132" t="s">
        <v>240</v>
      </c>
      <c r="H31" s="133" t="s">
        <v>241</v>
      </c>
      <c r="I31" s="138">
        <v>30000</v>
      </c>
      <c r="J31" s="138">
        <v>30000</v>
      </c>
      <c r="K31" s="138">
        <v>30000</v>
      </c>
      <c r="L31" s="138"/>
      <c r="M31" s="138"/>
      <c r="N31" s="132"/>
      <c r="O31" s="132"/>
      <c r="P31" s="132"/>
      <c r="Q31" s="138"/>
      <c r="R31" s="138"/>
      <c r="S31" s="138"/>
      <c r="T31" s="138"/>
      <c r="U31" s="138"/>
      <c r="V31" s="138"/>
      <c r="W31" s="138"/>
    </row>
    <row r="32" ht="52.5" customHeight="1" spans="1:23">
      <c r="A32" s="132"/>
      <c r="B32" s="132"/>
      <c r="C32" s="132" t="s">
        <v>250</v>
      </c>
      <c r="D32" s="132"/>
      <c r="E32" s="132"/>
      <c r="F32" s="132"/>
      <c r="G32" s="132"/>
      <c r="H32" s="133"/>
      <c r="I32" s="138">
        <v>515500</v>
      </c>
      <c r="J32" s="138">
        <v>515500</v>
      </c>
      <c r="K32" s="138">
        <v>515500</v>
      </c>
      <c r="L32" s="138"/>
      <c r="M32" s="138"/>
      <c r="N32" s="132"/>
      <c r="O32" s="132"/>
      <c r="P32" s="132"/>
      <c r="Q32" s="138"/>
      <c r="R32" s="138"/>
      <c r="S32" s="138"/>
      <c r="T32" s="138"/>
      <c r="U32" s="138"/>
      <c r="V32" s="138"/>
      <c r="W32" s="138"/>
    </row>
    <row r="33" ht="52.5" customHeight="1" outlineLevel="1" spans="1:23">
      <c r="A33" s="132" t="s">
        <v>236</v>
      </c>
      <c r="B33" s="132" t="s">
        <v>251</v>
      </c>
      <c r="C33" s="132" t="s">
        <v>250</v>
      </c>
      <c r="D33" s="132" t="s">
        <v>46</v>
      </c>
      <c r="E33" s="132" t="s">
        <v>86</v>
      </c>
      <c r="F33" s="132" t="s">
        <v>87</v>
      </c>
      <c r="G33" s="132" t="s">
        <v>198</v>
      </c>
      <c r="H33" s="133" t="s">
        <v>199</v>
      </c>
      <c r="I33" s="138">
        <v>44000</v>
      </c>
      <c r="J33" s="138">
        <v>44000</v>
      </c>
      <c r="K33" s="138">
        <v>44000</v>
      </c>
      <c r="L33" s="138"/>
      <c r="M33" s="138"/>
      <c r="N33" s="132"/>
      <c r="O33" s="132"/>
      <c r="P33" s="132"/>
      <c r="Q33" s="138"/>
      <c r="R33" s="138"/>
      <c r="S33" s="138"/>
      <c r="T33" s="138"/>
      <c r="U33" s="138"/>
      <c r="V33" s="138"/>
      <c r="W33" s="138"/>
    </row>
    <row r="34" ht="52.5" customHeight="1" outlineLevel="1" spans="1:23">
      <c r="A34" s="132" t="s">
        <v>236</v>
      </c>
      <c r="B34" s="132" t="s">
        <v>251</v>
      </c>
      <c r="C34" s="132" t="s">
        <v>250</v>
      </c>
      <c r="D34" s="132" t="s">
        <v>46</v>
      </c>
      <c r="E34" s="132" t="s">
        <v>86</v>
      </c>
      <c r="F34" s="132" t="s">
        <v>87</v>
      </c>
      <c r="G34" s="132" t="s">
        <v>203</v>
      </c>
      <c r="H34" s="133" t="s">
        <v>204</v>
      </c>
      <c r="I34" s="138">
        <v>20000</v>
      </c>
      <c r="J34" s="138">
        <v>20000</v>
      </c>
      <c r="K34" s="138">
        <v>20000</v>
      </c>
      <c r="L34" s="138"/>
      <c r="M34" s="138"/>
      <c r="N34" s="132"/>
      <c r="O34" s="132"/>
      <c r="P34" s="132"/>
      <c r="Q34" s="138"/>
      <c r="R34" s="138"/>
      <c r="S34" s="138"/>
      <c r="T34" s="138"/>
      <c r="U34" s="138"/>
      <c r="V34" s="138"/>
      <c r="W34" s="138"/>
    </row>
    <row r="35" ht="52.5" customHeight="1" outlineLevel="1" spans="1:23">
      <c r="A35" s="132" t="s">
        <v>236</v>
      </c>
      <c r="B35" s="132" t="s">
        <v>251</v>
      </c>
      <c r="C35" s="132" t="s">
        <v>250</v>
      </c>
      <c r="D35" s="132" t="s">
        <v>46</v>
      </c>
      <c r="E35" s="132" t="s">
        <v>86</v>
      </c>
      <c r="F35" s="132" t="s">
        <v>87</v>
      </c>
      <c r="G35" s="132" t="s">
        <v>238</v>
      </c>
      <c r="H35" s="133" t="s">
        <v>239</v>
      </c>
      <c r="I35" s="138">
        <v>23400</v>
      </c>
      <c r="J35" s="138">
        <v>23400</v>
      </c>
      <c r="K35" s="138">
        <v>23400</v>
      </c>
      <c r="L35" s="138"/>
      <c r="M35" s="138"/>
      <c r="N35" s="132"/>
      <c r="O35" s="132"/>
      <c r="P35" s="132"/>
      <c r="Q35" s="138"/>
      <c r="R35" s="138"/>
      <c r="S35" s="138"/>
      <c r="T35" s="138"/>
      <c r="U35" s="138"/>
      <c r="V35" s="138"/>
      <c r="W35" s="138"/>
    </row>
    <row r="36" ht="52.5" customHeight="1" outlineLevel="1" spans="1:23">
      <c r="A36" s="132" t="s">
        <v>236</v>
      </c>
      <c r="B36" s="132" t="s">
        <v>251</v>
      </c>
      <c r="C36" s="132" t="s">
        <v>250</v>
      </c>
      <c r="D36" s="132" t="s">
        <v>46</v>
      </c>
      <c r="E36" s="132" t="s">
        <v>86</v>
      </c>
      <c r="F36" s="132" t="s">
        <v>87</v>
      </c>
      <c r="G36" s="132" t="s">
        <v>240</v>
      </c>
      <c r="H36" s="133" t="s">
        <v>241</v>
      </c>
      <c r="I36" s="138">
        <v>408100</v>
      </c>
      <c r="J36" s="138">
        <v>408100</v>
      </c>
      <c r="K36" s="138">
        <v>408100</v>
      </c>
      <c r="L36" s="138"/>
      <c r="M36" s="138"/>
      <c r="N36" s="132"/>
      <c r="O36" s="132"/>
      <c r="P36" s="132"/>
      <c r="Q36" s="138"/>
      <c r="R36" s="138"/>
      <c r="S36" s="138"/>
      <c r="T36" s="138"/>
      <c r="U36" s="138"/>
      <c r="V36" s="138"/>
      <c r="W36" s="138"/>
    </row>
    <row r="37" s="127" customFormat="1" ht="52.5" customHeight="1" outlineLevel="1" spans="1:23">
      <c r="A37" s="135" t="s">
        <v>236</v>
      </c>
      <c r="B37" s="135" t="s">
        <v>251</v>
      </c>
      <c r="C37" s="135" t="s">
        <v>250</v>
      </c>
      <c r="D37" s="135" t="s">
        <v>46</v>
      </c>
      <c r="E37" s="135" t="s">
        <v>86</v>
      </c>
      <c r="F37" s="135" t="s">
        <v>87</v>
      </c>
      <c r="G37" s="135" t="s">
        <v>226</v>
      </c>
      <c r="H37" s="136" t="s">
        <v>227</v>
      </c>
      <c r="I37" s="142">
        <v>20000</v>
      </c>
      <c r="J37" s="142">
        <v>20000</v>
      </c>
      <c r="K37" s="142">
        <v>20000</v>
      </c>
      <c r="L37" s="140"/>
      <c r="M37" s="140"/>
      <c r="N37" s="141"/>
      <c r="O37" s="141"/>
      <c r="P37" s="141"/>
      <c r="Q37" s="140"/>
      <c r="R37" s="140"/>
      <c r="S37" s="140"/>
      <c r="T37" s="140"/>
      <c r="U37" s="140"/>
      <c r="V37" s="140"/>
      <c r="W37" s="140"/>
    </row>
    <row r="38" ht="52.5" customHeight="1" spans="1:23">
      <c r="A38" s="132"/>
      <c r="B38" s="132"/>
      <c r="C38" s="132" t="s">
        <v>252</v>
      </c>
      <c r="D38" s="132"/>
      <c r="E38" s="132"/>
      <c r="F38" s="132"/>
      <c r="G38" s="132"/>
      <c r="H38" s="133"/>
      <c r="I38" s="138">
        <v>150000</v>
      </c>
      <c r="J38" s="138">
        <v>150000</v>
      </c>
      <c r="K38" s="138">
        <v>150000</v>
      </c>
      <c r="L38" s="138"/>
      <c r="M38" s="138"/>
      <c r="N38" s="132"/>
      <c r="O38" s="132"/>
      <c r="P38" s="132"/>
      <c r="Q38" s="138"/>
      <c r="R38" s="138"/>
      <c r="S38" s="138"/>
      <c r="T38" s="138"/>
      <c r="U38" s="138"/>
      <c r="V38" s="138"/>
      <c r="W38" s="138"/>
    </row>
    <row r="39" ht="52.5" customHeight="1" outlineLevel="1" spans="1:23">
      <c r="A39" s="132" t="s">
        <v>236</v>
      </c>
      <c r="B39" s="132" t="s">
        <v>253</v>
      </c>
      <c r="C39" s="132" t="s">
        <v>252</v>
      </c>
      <c r="D39" s="132" t="s">
        <v>46</v>
      </c>
      <c r="E39" s="132" t="s">
        <v>82</v>
      </c>
      <c r="F39" s="132" t="s">
        <v>83</v>
      </c>
      <c r="G39" s="132" t="s">
        <v>198</v>
      </c>
      <c r="H39" s="133" t="s">
        <v>199</v>
      </c>
      <c r="I39" s="138">
        <v>24600</v>
      </c>
      <c r="J39" s="138">
        <v>24600</v>
      </c>
      <c r="K39" s="138">
        <v>24600</v>
      </c>
      <c r="L39" s="138"/>
      <c r="M39" s="138"/>
      <c r="N39" s="132"/>
      <c r="O39" s="132"/>
      <c r="P39" s="132"/>
      <c r="Q39" s="138"/>
      <c r="R39" s="138"/>
      <c r="S39" s="138"/>
      <c r="T39" s="138"/>
      <c r="U39" s="138"/>
      <c r="V39" s="138"/>
      <c r="W39" s="138"/>
    </row>
    <row r="40" ht="52.5" customHeight="1" outlineLevel="1" spans="1:23">
      <c r="A40" s="132" t="s">
        <v>236</v>
      </c>
      <c r="B40" s="132" t="s">
        <v>253</v>
      </c>
      <c r="C40" s="132" t="s">
        <v>252</v>
      </c>
      <c r="D40" s="132" t="s">
        <v>46</v>
      </c>
      <c r="E40" s="132" t="s">
        <v>82</v>
      </c>
      <c r="F40" s="132" t="s">
        <v>83</v>
      </c>
      <c r="G40" s="132" t="s">
        <v>254</v>
      </c>
      <c r="H40" s="133" t="s">
        <v>255</v>
      </c>
      <c r="I40" s="138">
        <v>40000</v>
      </c>
      <c r="J40" s="138">
        <v>40000</v>
      </c>
      <c r="K40" s="138">
        <v>40000</v>
      </c>
      <c r="L40" s="138"/>
      <c r="M40" s="138"/>
      <c r="N40" s="132"/>
      <c r="O40" s="132"/>
      <c r="P40" s="132"/>
      <c r="Q40" s="138"/>
      <c r="R40" s="138"/>
      <c r="S40" s="138"/>
      <c r="T40" s="138"/>
      <c r="U40" s="138"/>
      <c r="V40" s="138"/>
      <c r="W40" s="138"/>
    </row>
    <row r="41" ht="52.5" customHeight="1" outlineLevel="1" spans="1:23">
      <c r="A41" s="132" t="s">
        <v>236</v>
      </c>
      <c r="B41" s="132" t="s">
        <v>253</v>
      </c>
      <c r="C41" s="132" t="s">
        <v>252</v>
      </c>
      <c r="D41" s="132" t="s">
        <v>46</v>
      </c>
      <c r="E41" s="132" t="s">
        <v>82</v>
      </c>
      <c r="F41" s="132" t="s">
        <v>83</v>
      </c>
      <c r="G41" s="132" t="s">
        <v>203</v>
      </c>
      <c r="H41" s="133" t="s">
        <v>204</v>
      </c>
      <c r="I41" s="138">
        <v>20000</v>
      </c>
      <c r="J41" s="138">
        <v>20000</v>
      </c>
      <c r="K41" s="138">
        <v>20000</v>
      </c>
      <c r="L41" s="138"/>
      <c r="M41" s="138"/>
      <c r="N41" s="132"/>
      <c r="O41" s="132"/>
      <c r="P41" s="132"/>
      <c r="Q41" s="138"/>
      <c r="R41" s="138"/>
      <c r="S41" s="138"/>
      <c r="T41" s="138"/>
      <c r="U41" s="138"/>
      <c r="V41" s="138"/>
      <c r="W41" s="138"/>
    </row>
    <row r="42" ht="52.5" customHeight="1" outlineLevel="1" spans="1:23">
      <c r="A42" s="132" t="s">
        <v>236</v>
      </c>
      <c r="B42" s="132" t="s">
        <v>253</v>
      </c>
      <c r="C42" s="132" t="s">
        <v>252</v>
      </c>
      <c r="D42" s="132" t="s">
        <v>46</v>
      </c>
      <c r="E42" s="132" t="s">
        <v>82</v>
      </c>
      <c r="F42" s="132" t="s">
        <v>83</v>
      </c>
      <c r="G42" s="132" t="s">
        <v>238</v>
      </c>
      <c r="H42" s="133" t="s">
        <v>239</v>
      </c>
      <c r="I42" s="138">
        <v>10000</v>
      </c>
      <c r="J42" s="138">
        <v>10000</v>
      </c>
      <c r="K42" s="138">
        <v>10000</v>
      </c>
      <c r="L42" s="138"/>
      <c r="M42" s="138"/>
      <c r="N42" s="132"/>
      <c r="O42" s="132"/>
      <c r="P42" s="132"/>
      <c r="Q42" s="138"/>
      <c r="R42" s="138"/>
      <c r="S42" s="138"/>
      <c r="T42" s="138"/>
      <c r="U42" s="138"/>
      <c r="V42" s="138"/>
      <c r="W42" s="138"/>
    </row>
    <row r="43" s="127" customFormat="1" ht="52.5" customHeight="1" outlineLevel="1" spans="1:23">
      <c r="A43" s="135" t="s">
        <v>236</v>
      </c>
      <c r="B43" s="135" t="s">
        <v>253</v>
      </c>
      <c r="C43" s="135" t="s">
        <v>252</v>
      </c>
      <c r="D43" s="135" t="s">
        <v>46</v>
      </c>
      <c r="E43" s="135" t="s">
        <v>82</v>
      </c>
      <c r="F43" s="135" t="s">
        <v>83</v>
      </c>
      <c r="G43" s="135" t="s">
        <v>226</v>
      </c>
      <c r="H43" s="136" t="s">
        <v>227</v>
      </c>
      <c r="I43" s="142">
        <v>20000</v>
      </c>
      <c r="J43" s="142">
        <v>20000</v>
      </c>
      <c r="K43" s="142">
        <v>20000</v>
      </c>
      <c r="L43" s="142"/>
      <c r="M43" s="140"/>
      <c r="N43" s="141"/>
      <c r="O43" s="141"/>
      <c r="P43" s="141"/>
      <c r="Q43" s="140"/>
      <c r="R43" s="140"/>
      <c r="S43" s="140"/>
      <c r="T43" s="140"/>
      <c r="U43" s="140"/>
      <c r="V43" s="140"/>
      <c r="W43" s="140"/>
    </row>
    <row r="44" ht="52.5" customHeight="1" outlineLevel="1" spans="1:23">
      <c r="A44" s="132" t="s">
        <v>236</v>
      </c>
      <c r="B44" s="132" t="s">
        <v>253</v>
      </c>
      <c r="C44" s="132" t="s">
        <v>252</v>
      </c>
      <c r="D44" s="132" t="s">
        <v>46</v>
      </c>
      <c r="E44" s="132" t="s">
        <v>82</v>
      </c>
      <c r="F44" s="132" t="s">
        <v>83</v>
      </c>
      <c r="G44" s="132" t="s">
        <v>215</v>
      </c>
      <c r="H44" s="133" t="s">
        <v>216</v>
      </c>
      <c r="I44" s="138">
        <v>35400</v>
      </c>
      <c r="J44" s="138">
        <v>35400</v>
      </c>
      <c r="K44" s="138">
        <v>35400</v>
      </c>
      <c r="L44" s="138"/>
      <c r="M44" s="138"/>
      <c r="N44" s="132"/>
      <c r="O44" s="132"/>
      <c r="P44" s="132"/>
      <c r="Q44" s="138"/>
      <c r="R44" s="138"/>
      <c r="S44" s="138"/>
      <c r="T44" s="138"/>
      <c r="U44" s="138"/>
      <c r="V44" s="138"/>
      <c r="W44" s="138"/>
    </row>
    <row r="45" ht="52.5" customHeight="1" spans="1:23">
      <c r="A45" s="132"/>
      <c r="B45" s="132"/>
      <c r="C45" s="132" t="s">
        <v>256</v>
      </c>
      <c r="D45" s="132"/>
      <c r="E45" s="132"/>
      <c r="F45" s="132"/>
      <c r="G45" s="132"/>
      <c r="H45" s="133"/>
      <c r="I45" s="138">
        <v>16000</v>
      </c>
      <c r="J45" s="138">
        <v>16000</v>
      </c>
      <c r="K45" s="138">
        <v>16000</v>
      </c>
      <c r="L45" s="138"/>
      <c r="M45" s="138"/>
      <c r="N45" s="132"/>
      <c r="O45" s="132"/>
      <c r="P45" s="132"/>
      <c r="Q45" s="138"/>
      <c r="R45" s="138"/>
      <c r="S45" s="138"/>
      <c r="T45" s="138"/>
      <c r="U45" s="138"/>
      <c r="V45" s="138"/>
      <c r="W45" s="138"/>
    </row>
    <row r="46" ht="52.5" customHeight="1" outlineLevel="1" spans="1:23">
      <c r="A46" s="132" t="s">
        <v>236</v>
      </c>
      <c r="B46" s="132" t="s">
        <v>257</v>
      </c>
      <c r="C46" s="132" t="s">
        <v>256</v>
      </c>
      <c r="D46" s="132" t="s">
        <v>46</v>
      </c>
      <c r="E46" s="132" t="s">
        <v>86</v>
      </c>
      <c r="F46" s="132" t="s">
        <v>87</v>
      </c>
      <c r="G46" s="132" t="s">
        <v>198</v>
      </c>
      <c r="H46" s="133" t="s">
        <v>199</v>
      </c>
      <c r="I46" s="138">
        <v>3200</v>
      </c>
      <c r="J46" s="138">
        <v>3200</v>
      </c>
      <c r="K46" s="138">
        <v>3200</v>
      </c>
      <c r="L46" s="138"/>
      <c r="M46" s="138"/>
      <c r="N46" s="132"/>
      <c r="O46" s="132"/>
      <c r="P46" s="132"/>
      <c r="Q46" s="138"/>
      <c r="R46" s="138"/>
      <c r="S46" s="138"/>
      <c r="T46" s="138"/>
      <c r="U46" s="138"/>
      <c r="V46" s="138"/>
      <c r="W46" s="138"/>
    </row>
    <row r="47" ht="52.5" customHeight="1" outlineLevel="1" spans="1:23">
      <c r="A47" s="132" t="s">
        <v>236</v>
      </c>
      <c r="B47" s="132" t="s">
        <v>257</v>
      </c>
      <c r="C47" s="132" t="s">
        <v>256</v>
      </c>
      <c r="D47" s="132" t="s">
        <v>46</v>
      </c>
      <c r="E47" s="132" t="s">
        <v>86</v>
      </c>
      <c r="F47" s="132" t="s">
        <v>87</v>
      </c>
      <c r="G47" s="132" t="s">
        <v>238</v>
      </c>
      <c r="H47" s="133" t="s">
        <v>239</v>
      </c>
      <c r="I47" s="138">
        <v>2800</v>
      </c>
      <c r="J47" s="138">
        <v>2800</v>
      </c>
      <c r="K47" s="138">
        <v>2800</v>
      </c>
      <c r="L47" s="138"/>
      <c r="M47" s="138"/>
      <c r="N47" s="132"/>
      <c r="O47" s="132"/>
      <c r="P47" s="132"/>
      <c r="Q47" s="138"/>
      <c r="R47" s="138"/>
      <c r="S47" s="138"/>
      <c r="T47" s="138"/>
      <c r="U47" s="138"/>
      <c r="V47" s="138"/>
      <c r="W47" s="138"/>
    </row>
    <row r="48" ht="52.5" customHeight="1" outlineLevel="1" spans="1:23">
      <c r="A48" s="132" t="s">
        <v>236</v>
      </c>
      <c r="B48" s="132" t="s">
        <v>257</v>
      </c>
      <c r="C48" s="132" t="s">
        <v>256</v>
      </c>
      <c r="D48" s="132" t="s">
        <v>46</v>
      </c>
      <c r="E48" s="132" t="s">
        <v>86</v>
      </c>
      <c r="F48" s="132" t="s">
        <v>87</v>
      </c>
      <c r="G48" s="132" t="s">
        <v>240</v>
      </c>
      <c r="H48" s="133" t="s">
        <v>241</v>
      </c>
      <c r="I48" s="138">
        <v>10000</v>
      </c>
      <c r="J48" s="138">
        <v>10000</v>
      </c>
      <c r="K48" s="138">
        <v>10000</v>
      </c>
      <c r="L48" s="138"/>
      <c r="M48" s="138"/>
      <c r="N48" s="132"/>
      <c r="O48" s="132"/>
      <c r="P48" s="132"/>
      <c r="Q48" s="138"/>
      <c r="R48" s="138"/>
      <c r="S48" s="138"/>
      <c r="T48" s="138"/>
      <c r="U48" s="138"/>
      <c r="V48" s="138"/>
      <c r="W48" s="138"/>
    </row>
    <row r="49" ht="30" customHeight="1" spans="1:23">
      <c r="A49" s="137" t="s">
        <v>30</v>
      </c>
      <c r="B49" s="137"/>
      <c r="C49" s="137"/>
      <c r="D49" s="137"/>
      <c r="E49" s="137"/>
      <c r="F49" s="137"/>
      <c r="G49" s="137"/>
      <c r="H49" s="137"/>
      <c r="I49" s="138">
        <v>3532700</v>
      </c>
      <c r="J49" s="138">
        <v>3332700</v>
      </c>
      <c r="K49" s="138">
        <v>3332700</v>
      </c>
      <c r="L49" s="138"/>
      <c r="M49" s="138"/>
      <c r="N49" s="138"/>
      <c r="O49" s="138"/>
      <c r="P49" s="138"/>
      <c r="Q49" s="138"/>
      <c r="R49" s="138">
        <v>200000</v>
      </c>
      <c r="S49" s="138"/>
      <c r="T49" s="138"/>
      <c r="U49" s="138"/>
      <c r="V49" s="138"/>
      <c r="W49" s="138">
        <v>200000</v>
      </c>
    </row>
  </sheetData>
  <autoFilter ref="A1:W49">
    <extLst/>
  </autoFilter>
  <mergeCells count="30">
    <mergeCell ref="A1:W1"/>
    <mergeCell ref="A2:W2"/>
    <mergeCell ref="A3:G3"/>
    <mergeCell ref="V3:W3"/>
    <mergeCell ref="J4:M4"/>
    <mergeCell ref="N4:P4"/>
    <mergeCell ref="R4:W4"/>
    <mergeCell ref="J5:K5"/>
    <mergeCell ref="A49:H4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33"/>
  <sheetViews>
    <sheetView showZeros="0"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22"/>
      <c r="B1" s="122"/>
      <c r="C1" s="122"/>
      <c r="D1" s="122"/>
      <c r="E1" s="122"/>
      <c r="F1" s="122"/>
      <c r="G1" s="122"/>
      <c r="H1" s="122"/>
      <c r="I1" s="122"/>
      <c r="J1" s="126" t="s">
        <v>258</v>
      </c>
    </row>
    <row r="2" ht="34.5" customHeight="1" spans="1:10">
      <c r="A2" s="123" t="str">
        <f>"2026"&amp;"年部门项目支出绩效目标表"</f>
        <v>2026年部门项目支出绩效目标表</v>
      </c>
      <c r="B2" s="123"/>
      <c r="C2" s="123"/>
      <c r="D2" s="123"/>
      <c r="E2" s="123"/>
      <c r="F2" s="123"/>
      <c r="G2" s="123"/>
      <c r="H2" s="123"/>
      <c r="I2" s="123"/>
      <c r="J2" s="123"/>
    </row>
    <row r="3" ht="18.75" customHeight="1" spans="1:10">
      <c r="A3" s="122" t="str">
        <f>"单位名称："&amp;"盈江县统计局"</f>
        <v>单位名称：盈江县统计局</v>
      </c>
      <c r="B3" s="122"/>
      <c r="C3" s="122"/>
      <c r="D3" s="122"/>
      <c r="E3" s="122"/>
      <c r="F3" s="122"/>
      <c r="G3" s="122"/>
      <c r="H3" s="122"/>
      <c r="I3" s="122"/>
      <c r="J3" s="122"/>
    </row>
    <row r="4" ht="22.5" customHeight="1" spans="1:10">
      <c r="A4" s="124" t="s">
        <v>259</v>
      </c>
      <c r="B4" s="124" t="s">
        <v>260</v>
      </c>
      <c r="C4" s="124" t="s">
        <v>261</v>
      </c>
      <c r="D4" s="124" t="s">
        <v>262</v>
      </c>
      <c r="E4" s="124" t="s">
        <v>263</v>
      </c>
      <c r="F4" s="124" t="s">
        <v>264</v>
      </c>
      <c r="G4" s="124" t="s">
        <v>265</v>
      </c>
      <c r="H4" s="124" t="s">
        <v>266</v>
      </c>
      <c r="I4" s="124" t="s">
        <v>267</v>
      </c>
      <c r="J4" s="124" t="s">
        <v>268</v>
      </c>
    </row>
    <row r="5" ht="22.5" customHeight="1" spans="1:10">
      <c r="A5" s="124" t="s">
        <v>59</v>
      </c>
      <c r="B5" s="124" t="s">
        <v>60</v>
      </c>
      <c r="C5" s="124" t="s">
        <v>61</v>
      </c>
      <c r="D5" s="124" t="s">
        <v>62</v>
      </c>
      <c r="E5" s="124" t="s">
        <v>63</v>
      </c>
      <c r="F5" s="124" t="s">
        <v>64</v>
      </c>
      <c r="G5" s="124" t="s">
        <v>65</v>
      </c>
      <c r="H5" s="124" t="s">
        <v>66</v>
      </c>
      <c r="I5" s="124" t="s">
        <v>67</v>
      </c>
      <c r="J5" s="124" t="s">
        <v>68</v>
      </c>
    </row>
    <row r="6" ht="52.5" customHeight="1" spans="1:10">
      <c r="A6" s="124" t="s">
        <v>46</v>
      </c>
      <c r="B6" s="124"/>
      <c r="C6" s="124"/>
      <c r="D6" s="124"/>
      <c r="E6" s="124"/>
      <c r="F6" s="124"/>
      <c r="G6" s="124"/>
      <c r="H6" s="124"/>
      <c r="I6" s="124"/>
      <c r="J6" s="124"/>
    </row>
    <row r="7" ht="52.5" customHeight="1" outlineLevel="1" spans="1:10">
      <c r="A7" s="125" t="s">
        <v>244</v>
      </c>
      <c r="B7" s="125" t="s">
        <v>269</v>
      </c>
      <c r="C7" s="125" t="s">
        <v>270</v>
      </c>
      <c r="D7" s="125" t="s">
        <v>271</v>
      </c>
      <c r="E7" s="125" t="s">
        <v>272</v>
      </c>
      <c r="F7" s="125" t="s">
        <v>273</v>
      </c>
      <c r="G7" s="124" t="s">
        <v>274</v>
      </c>
      <c r="H7" s="124" t="s">
        <v>275</v>
      </c>
      <c r="I7" s="125" t="s">
        <v>276</v>
      </c>
      <c r="J7" s="125" t="s">
        <v>272</v>
      </c>
    </row>
    <row r="8" ht="52.5" customHeight="1" outlineLevel="1" spans="1:10">
      <c r="A8" s="125" t="s">
        <v>244</v>
      </c>
      <c r="B8" s="125" t="s">
        <v>269</v>
      </c>
      <c r="C8" s="125" t="s">
        <v>277</v>
      </c>
      <c r="D8" s="125" t="s">
        <v>278</v>
      </c>
      <c r="E8" s="125" t="s">
        <v>272</v>
      </c>
      <c r="F8" s="125" t="s">
        <v>273</v>
      </c>
      <c r="G8" s="124" t="s">
        <v>274</v>
      </c>
      <c r="H8" s="124" t="s">
        <v>275</v>
      </c>
      <c r="I8" s="125" t="s">
        <v>276</v>
      </c>
      <c r="J8" s="125" t="s">
        <v>272</v>
      </c>
    </row>
    <row r="9" ht="52.5" customHeight="1" outlineLevel="1" spans="1:10">
      <c r="A9" s="125" t="s">
        <v>244</v>
      </c>
      <c r="B9" s="125" t="s">
        <v>269</v>
      </c>
      <c r="C9" s="125" t="s">
        <v>279</v>
      </c>
      <c r="D9" s="125" t="s">
        <v>280</v>
      </c>
      <c r="E9" s="125" t="s">
        <v>281</v>
      </c>
      <c r="F9" s="125" t="s">
        <v>282</v>
      </c>
      <c r="G9" s="124" t="s">
        <v>283</v>
      </c>
      <c r="H9" s="124" t="s">
        <v>275</v>
      </c>
      <c r="I9" s="125" t="s">
        <v>276</v>
      </c>
      <c r="J9" s="125" t="s">
        <v>272</v>
      </c>
    </row>
    <row r="10" ht="52.5" customHeight="1" outlineLevel="1" spans="1:10">
      <c r="A10" s="125" t="s">
        <v>242</v>
      </c>
      <c r="B10" s="125" t="s">
        <v>284</v>
      </c>
      <c r="C10" s="125" t="s">
        <v>270</v>
      </c>
      <c r="D10" s="125" t="s">
        <v>285</v>
      </c>
      <c r="E10" s="125" t="s">
        <v>286</v>
      </c>
      <c r="F10" s="125" t="s">
        <v>273</v>
      </c>
      <c r="G10" s="124" t="s">
        <v>287</v>
      </c>
      <c r="H10" s="124" t="s">
        <v>288</v>
      </c>
      <c r="I10" s="125" t="s">
        <v>276</v>
      </c>
      <c r="J10" s="125" t="s">
        <v>289</v>
      </c>
    </row>
    <row r="11" ht="52.5" customHeight="1" outlineLevel="1" spans="1:10">
      <c r="A11" s="125" t="s">
        <v>242</v>
      </c>
      <c r="B11" s="125" t="s">
        <v>284</v>
      </c>
      <c r="C11" s="125" t="s">
        <v>277</v>
      </c>
      <c r="D11" s="125" t="s">
        <v>278</v>
      </c>
      <c r="E11" s="125" t="s">
        <v>290</v>
      </c>
      <c r="F11" s="125" t="s">
        <v>282</v>
      </c>
      <c r="G11" s="124" t="s">
        <v>291</v>
      </c>
      <c r="H11" s="124" t="s">
        <v>275</v>
      </c>
      <c r="I11" s="125" t="s">
        <v>276</v>
      </c>
      <c r="J11" s="125" t="s">
        <v>292</v>
      </c>
    </row>
    <row r="12" ht="52.5" customHeight="1" outlineLevel="1" spans="1:10">
      <c r="A12" s="125" t="s">
        <v>242</v>
      </c>
      <c r="B12" s="125" t="s">
        <v>284</v>
      </c>
      <c r="C12" s="125" t="s">
        <v>279</v>
      </c>
      <c r="D12" s="125" t="s">
        <v>280</v>
      </c>
      <c r="E12" s="125" t="s">
        <v>293</v>
      </c>
      <c r="F12" s="125" t="s">
        <v>282</v>
      </c>
      <c r="G12" s="124" t="s">
        <v>291</v>
      </c>
      <c r="H12" s="124" t="s">
        <v>275</v>
      </c>
      <c r="I12" s="125" t="s">
        <v>276</v>
      </c>
      <c r="J12" s="125" t="s">
        <v>294</v>
      </c>
    </row>
    <row r="13" ht="52.5" customHeight="1" outlineLevel="1" spans="1:10">
      <c r="A13" s="125" t="s">
        <v>250</v>
      </c>
      <c r="B13" s="125" t="s">
        <v>295</v>
      </c>
      <c r="C13" s="125" t="s">
        <v>270</v>
      </c>
      <c r="D13" s="125" t="s">
        <v>271</v>
      </c>
      <c r="E13" s="125" t="s">
        <v>296</v>
      </c>
      <c r="F13" s="125" t="s">
        <v>282</v>
      </c>
      <c r="G13" s="124" t="s">
        <v>297</v>
      </c>
      <c r="H13" s="124" t="s">
        <v>298</v>
      </c>
      <c r="I13" s="125" t="s">
        <v>276</v>
      </c>
      <c r="J13" s="125" t="s">
        <v>299</v>
      </c>
    </row>
    <row r="14" ht="52.5" customHeight="1" outlineLevel="1" spans="1:10">
      <c r="A14" s="125" t="s">
        <v>250</v>
      </c>
      <c r="B14" s="125" t="s">
        <v>295</v>
      </c>
      <c r="C14" s="125" t="s">
        <v>277</v>
      </c>
      <c r="D14" s="125" t="s">
        <v>278</v>
      </c>
      <c r="E14" s="125" t="s">
        <v>300</v>
      </c>
      <c r="F14" s="125" t="s">
        <v>282</v>
      </c>
      <c r="G14" s="124" t="s">
        <v>301</v>
      </c>
      <c r="H14" s="124" t="s">
        <v>288</v>
      </c>
      <c r="I14" s="125" t="s">
        <v>276</v>
      </c>
      <c r="J14" s="125" t="s">
        <v>250</v>
      </c>
    </row>
    <row r="15" ht="52.5" customHeight="1" outlineLevel="1" spans="1:10">
      <c r="A15" s="125" t="s">
        <v>250</v>
      </c>
      <c r="B15" s="125" t="s">
        <v>295</v>
      </c>
      <c r="C15" s="125" t="s">
        <v>279</v>
      </c>
      <c r="D15" s="125" t="s">
        <v>280</v>
      </c>
      <c r="E15" s="125" t="s">
        <v>302</v>
      </c>
      <c r="F15" s="125" t="s">
        <v>282</v>
      </c>
      <c r="G15" s="124" t="s">
        <v>283</v>
      </c>
      <c r="H15" s="124" t="s">
        <v>275</v>
      </c>
      <c r="I15" s="125" t="s">
        <v>276</v>
      </c>
      <c r="J15" s="125" t="s">
        <v>250</v>
      </c>
    </row>
    <row r="16" ht="52.5" customHeight="1" outlineLevel="1" spans="1:10">
      <c r="A16" s="125" t="s">
        <v>256</v>
      </c>
      <c r="B16" s="125" t="s">
        <v>303</v>
      </c>
      <c r="C16" s="125" t="s">
        <v>270</v>
      </c>
      <c r="D16" s="125" t="s">
        <v>285</v>
      </c>
      <c r="E16" s="125" t="s">
        <v>304</v>
      </c>
      <c r="F16" s="125" t="s">
        <v>273</v>
      </c>
      <c r="G16" s="124" t="s">
        <v>305</v>
      </c>
      <c r="H16" s="124" t="s">
        <v>288</v>
      </c>
      <c r="I16" s="125" t="s">
        <v>276</v>
      </c>
      <c r="J16" s="125" t="s">
        <v>306</v>
      </c>
    </row>
    <row r="17" ht="52.5" customHeight="1" outlineLevel="1" spans="1:10">
      <c r="A17" s="125" t="s">
        <v>256</v>
      </c>
      <c r="B17" s="125" t="s">
        <v>303</v>
      </c>
      <c r="C17" s="125" t="s">
        <v>270</v>
      </c>
      <c r="D17" s="125" t="s">
        <v>271</v>
      </c>
      <c r="E17" s="125" t="s">
        <v>307</v>
      </c>
      <c r="F17" s="125" t="s">
        <v>273</v>
      </c>
      <c r="G17" s="124" t="s">
        <v>162</v>
      </c>
      <c r="H17" s="124" t="s">
        <v>308</v>
      </c>
      <c r="I17" s="125" t="s">
        <v>276</v>
      </c>
      <c r="J17" s="125" t="s">
        <v>306</v>
      </c>
    </row>
    <row r="18" ht="52.5" customHeight="1" outlineLevel="1" spans="1:10">
      <c r="A18" s="125" t="s">
        <v>256</v>
      </c>
      <c r="B18" s="125" t="s">
        <v>303</v>
      </c>
      <c r="C18" s="125" t="s">
        <v>277</v>
      </c>
      <c r="D18" s="125" t="s">
        <v>278</v>
      </c>
      <c r="E18" s="125" t="s">
        <v>309</v>
      </c>
      <c r="F18" s="125" t="s">
        <v>273</v>
      </c>
      <c r="G18" s="124" t="s">
        <v>310</v>
      </c>
      <c r="H18" s="124" t="s">
        <v>311</v>
      </c>
      <c r="I18" s="125" t="s">
        <v>276</v>
      </c>
      <c r="J18" s="125" t="s">
        <v>306</v>
      </c>
    </row>
    <row r="19" ht="52.5" customHeight="1" outlineLevel="1" spans="1:10">
      <c r="A19" s="125" t="s">
        <v>256</v>
      </c>
      <c r="B19" s="125" t="s">
        <v>303</v>
      </c>
      <c r="C19" s="125" t="s">
        <v>279</v>
      </c>
      <c r="D19" s="125" t="s">
        <v>280</v>
      </c>
      <c r="E19" s="125" t="s">
        <v>302</v>
      </c>
      <c r="F19" s="125" t="s">
        <v>282</v>
      </c>
      <c r="G19" s="124" t="s">
        <v>283</v>
      </c>
      <c r="H19" s="124" t="s">
        <v>275</v>
      </c>
      <c r="I19" s="125" t="s">
        <v>276</v>
      </c>
      <c r="J19" s="125" t="s">
        <v>306</v>
      </c>
    </row>
    <row r="20" ht="109" customHeight="1" outlineLevel="1" spans="1:10">
      <c r="A20" s="125" t="s">
        <v>246</v>
      </c>
      <c r="B20" s="125" t="s">
        <v>312</v>
      </c>
      <c r="C20" s="125" t="s">
        <v>270</v>
      </c>
      <c r="D20" s="125" t="s">
        <v>285</v>
      </c>
      <c r="E20" s="125" t="s">
        <v>313</v>
      </c>
      <c r="F20" s="125" t="s">
        <v>273</v>
      </c>
      <c r="G20" s="124" t="s">
        <v>274</v>
      </c>
      <c r="H20" s="124" t="s">
        <v>275</v>
      </c>
      <c r="I20" s="125" t="s">
        <v>276</v>
      </c>
      <c r="J20" s="125" t="s">
        <v>314</v>
      </c>
    </row>
    <row r="21" ht="107" customHeight="1" outlineLevel="1" spans="1:10">
      <c r="A21" s="125" t="s">
        <v>246</v>
      </c>
      <c r="B21" s="125" t="s">
        <v>312</v>
      </c>
      <c r="C21" s="125" t="s">
        <v>277</v>
      </c>
      <c r="D21" s="125" t="s">
        <v>278</v>
      </c>
      <c r="E21" s="125" t="s">
        <v>313</v>
      </c>
      <c r="F21" s="125" t="s">
        <v>273</v>
      </c>
      <c r="G21" s="124" t="s">
        <v>274</v>
      </c>
      <c r="H21" s="124" t="s">
        <v>275</v>
      </c>
      <c r="I21" s="125" t="s">
        <v>276</v>
      </c>
      <c r="J21" s="125" t="s">
        <v>314</v>
      </c>
    </row>
    <row r="22" ht="100" customHeight="1" outlineLevel="1" spans="1:10">
      <c r="A22" s="125" t="s">
        <v>246</v>
      </c>
      <c r="B22" s="125" t="s">
        <v>312</v>
      </c>
      <c r="C22" s="125" t="s">
        <v>279</v>
      </c>
      <c r="D22" s="125" t="s">
        <v>280</v>
      </c>
      <c r="E22" s="125" t="s">
        <v>315</v>
      </c>
      <c r="F22" s="125" t="s">
        <v>273</v>
      </c>
      <c r="G22" s="124" t="s">
        <v>274</v>
      </c>
      <c r="H22" s="124" t="s">
        <v>275</v>
      </c>
      <c r="I22" s="125" t="s">
        <v>276</v>
      </c>
      <c r="J22" s="125" t="s">
        <v>314</v>
      </c>
    </row>
    <row r="23" ht="52.5" customHeight="1" outlineLevel="1" spans="1:10">
      <c r="A23" s="125" t="s">
        <v>252</v>
      </c>
      <c r="B23" s="125" t="s">
        <v>316</v>
      </c>
      <c r="C23" s="125" t="s">
        <v>270</v>
      </c>
      <c r="D23" s="125" t="s">
        <v>271</v>
      </c>
      <c r="E23" s="125" t="s">
        <v>317</v>
      </c>
      <c r="F23" s="125" t="s">
        <v>273</v>
      </c>
      <c r="G23" s="124" t="s">
        <v>318</v>
      </c>
      <c r="H23" s="124" t="s">
        <v>288</v>
      </c>
      <c r="I23" s="125" t="s">
        <v>276</v>
      </c>
      <c r="J23" s="125" t="s">
        <v>252</v>
      </c>
    </row>
    <row r="24" ht="52.5" customHeight="1" outlineLevel="1" spans="1:10">
      <c r="A24" s="125" t="s">
        <v>252</v>
      </c>
      <c r="B24" s="125" t="s">
        <v>316</v>
      </c>
      <c r="C24" s="125" t="s">
        <v>277</v>
      </c>
      <c r="D24" s="125" t="s">
        <v>278</v>
      </c>
      <c r="E24" s="125" t="s">
        <v>319</v>
      </c>
      <c r="F24" s="125" t="s">
        <v>273</v>
      </c>
      <c r="G24" s="124" t="s">
        <v>159</v>
      </c>
      <c r="H24" s="124" t="s">
        <v>288</v>
      </c>
      <c r="I24" s="125" t="s">
        <v>276</v>
      </c>
      <c r="J24" s="125" t="s">
        <v>252</v>
      </c>
    </row>
    <row r="25" ht="52.5" customHeight="1" outlineLevel="1" spans="1:10">
      <c r="A25" s="125" t="s">
        <v>252</v>
      </c>
      <c r="B25" s="125" t="s">
        <v>316</v>
      </c>
      <c r="C25" s="125" t="s">
        <v>279</v>
      </c>
      <c r="D25" s="125" t="s">
        <v>280</v>
      </c>
      <c r="E25" s="125" t="s">
        <v>302</v>
      </c>
      <c r="F25" s="125" t="s">
        <v>273</v>
      </c>
      <c r="G25" s="124" t="s">
        <v>274</v>
      </c>
      <c r="H25" s="124" t="s">
        <v>275</v>
      </c>
      <c r="I25" s="125" t="s">
        <v>276</v>
      </c>
      <c r="J25" s="125" t="s">
        <v>252</v>
      </c>
    </row>
    <row r="26" ht="52.5" customHeight="1" outlineLevel="1" spans="1:10">
      <c r="A26" s="125" t="s">
        <v>235</v>
      </c>
      <c r="B26" s="125" t="s">
        <v>320</v>
      </c>
      <c r="C26" s="125" t="s">
        <v>270</v>
      </c>
      <c r="D26" s="125" t="s">
        <v>285</v>
      </c>
      <c r="E26" s="125" t="s">
        <v>304</v>
      </c>
      <c r="F26" s="125" t="s">
        <v>282</v>
      </c>
      <c r="G26" s="124" t="s">
        <v>321</v>
      </c>
      <c r="H26" s="124" t="s">
        <v>288</v>
      </c>
      <c r="I26" s="125" t="s">
        <v>276</v>
      </c>
      <c r="J26" s="125" t="s">
        <v>322</v>
      </c>
    </row>
    <row r="27" ht="52.5" customHeight="1" outlineLevel="1" spans="1:10">
      <c r="A27" s="125" t="s">
        <v>235</v>
      </c>
      <c r="B27" s="125" t="s">
        <v>320</v>
      </c>
      <c r="C27" s="125" t="s">
        <v>270</v>
      </c>
      <c r="D27" s="125" t="s">
        <v>285</v>
      </c>
      <c r="E27" s="125" t="s">
        <v>323</v>
      </c>
      <c r="F27" s="125" t="s">
        <v>273</v>
      </c>
      <c r="G27" s="124" t="s">
        <v>61</v>
      </c>
      <c r="H27" s="124" t="s">
        <v>324</v>
      </c>
      <c r="I27" s="125" t="s">
        <v>276</v>
      </c>
      <c r="J27" s="125" t="s">
        <v>325</v>
      </c>
    </row>
    <row r="28" ht="52.5" customHeight="1" outlineLevel="1" spans="1:10">
      <c r="A28" s="125" t="s">
        <v>235</v>
      </c>
      <c r="B28" s="125" t="s">
        <v>320</v>
      </c>
      <c r="C28" s="125" t="s">
        <v>270</v>
      </c>
      <c r="D28" s="125" t="s">
        <v>271</v>
      </c>
      <c r="E28" s="125" t="s">
        <v>326</v>
      </c>
      <c r="F28" s="125" t="s">
        <v>282</v>
      </c>
      <c r="G28" s="124" t="s">
        <v>291</v>
      </c>
      <c r="H28" s="124" t="s">
        <v>275</v>
      </c>
      <c r="I28" s="125" t="s">
        <v>276</v>
      </c>
      <c r="J28" s="125" t="s">
        <v>327</v>
      </c>
    </row>
    <row r="29" ht="52.5" customHeight="1" outlineLevel="1" spans="1:10">
      <c r="A29" s="125" t="s">
        <v>235</v>
      </c>
      <c r="B29" s="125" t="s">
        <v>320</v>
      </c>
      <c r="C29" s="125" t="s">
        <v>277</v>
      </c>
      <c r="D29" s="125" t="s">
        <v>278</v>
      </c>
      <c r="E29" s="125" t="s">
        <v>328</v>
      </c>
      <c r="F29" s="125" t="s">
        <v>273</v>
      </c>
      <c r="G29" s="124" t="s">
        <v>329</v>
      </c>
      <c r="H29" s="124"/>
      <c r="I29" s="125" t="s">
        <v>330</v>
      </c>
      <c r="J29" s="125" t="s">
        <v>327</v>
      </c>
    </row>
    <row r="30" ht="52.5" customHeight="1" outlineLevel="1" spans="1:10">
      <c r="A30" s="125" t="s">
        <v>235</v>
      </c>
      <c r="B30" s="125" t="s">
        <v>320</v>
      </c>
      <c r="C30" s="125" t="s">
        <v>279</v>
      </c>
      <c r="D30" s="125" t="s">
        <v>280</v>
      </c>
      <c r="E30" s="125" t="s">
        <v>331</v>
      </c>
      <c r="F30" s="125" t="s">
        <v>282</v>
      </c>
      <c r="G30" s="124" t="s">
        <v>291</v>
      </c>
      <c r="H30" s="124" t="s">
        <v>275</v>
      </c>
      <c r="I30" s="125" t="s">
        <v>276</v>
      </c>
      <c r="J30" s="125" t="s">
        <v>332</v>
      </c>
    </row>
    <row r="31" ht="52.5" customHeight="1" outlineLevel="1" spans="1:10">
      <c r="A31" s="125" t="s">
        <v>248</v>
      </c>
      <c r="B31" s="125" t="s">
        <v>333</v>
      </c>
      <c r="C31" s="125" t="s">
        <v>270</v>
      </c>
      <c r="D31" s="125" t="s">
        <v>271</v>
      </c>
      <c r="E31" s="125" t="s">
        <v>334</v>
      </c>
      <c r="F31" s="125" t="s">
        <v>273</v>
      </c>
      <c r="G31" s="124" t="s">
        <v>158</v>
      </c>
      <c r="H31" s="124" t="s">
        <v>298</v>
      </c>
      <c r="I31" s="125" t="s">
        <v>276</v>
      </c>
      <c r="J31" s="125" t="s">
        <v>248</v>
      </c>
    </row>
    <row r="32" ht="52.5" customHeight="1" outlineLevel="1" spans="1:10">
      <c r="A32" s="125" t="s">
        <v>248</v>
      </c>
      <c r="B32" s="125" t="s">
        <v>333</v>
      </c>
      <c r="C32" s="125" t="s">
        <v>277</v>
      </c>
      <c r="D32" s="125" t="s">
        <v>278</v>
      </c>
      <c r="E32" s="125" t="s">
        <v>335</v>
      </c>
      <c r="F32" s="125" t="s">
        <v>273</v>
      </c>
      <c r="G32" s="124" t="s">
        <v>61</v>
      </c>
      <c r="H32" s="124" t="s">
        <v>288</v>
      </c>
      <c r="I32" s="125" t="s">
        <v>276</v>
      </c>
      <c r="J32" s="125" t="s">
        <v>248</v>
      </c>
    </row>
    <row r="33" ht="52.5" customHeight="1" outlineLevel="1" spans="1:10">
      <c r="A33" s="125" t="s">
        <v>248</v>
      </c>
      <c r="B33" s="125" t="s">
        <v>333</v>
      </c>
      <c r="C33" s="125" t="s">
        <v>279</v>
      </c>
      <c r="D33" s="125" t="s">
        <v>280</v>
      </c>
      <c r="E33" s="125" t="s">
        <v>302</v>
      </c>
      <c r="F33" s="125" t="s">
        <v>282</v>
      </c>
      <c r="G33" s="124" t="s">
        <v>291</v>
      </c>
      <c r="H33" s="124" t="s">
        <v>275</v>
      </c>
      <c r="I33" s="125" t="s">
        <v>276</v>
      </c>
      <c r="J33" s="125" t="s">
        <v>248</v>
      </c>
    </row>
  </sheetData>
  <mergeCells count="18">
    <mergeCell ref="A2:J2"/>
    <mergeCell ref="A3:E3"/>
    <mergeCell ref="A7:A9"/>
    <mergeCell ref="A10:A12"/>
    <mergeCell ref="A13:A15"/>
    <mergeCell ref="A16:A19"/>
    <mergeCell ref="A20:A22"/>
    <mergeCell ref="A23:A25"/>
    <mergeCell ref="A26:A30"/>
    <mergeCell ref="A31:A33"/>
    <mergeCell ref="B7:B9"/>
    <mergeCell ref="B10:B12"/>
    <mergeCell ref="B13:B15"/>
    <mergeCell ref="B16:B19"/>
    <mergeCell ref="B20:B22"/>
    <mergeCell ref="B23:B25"/>
    <mergeCell ref="B26:B30"/>
    <mergeCell ref="B31:B33"/>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李小兵</cp:lastModifiedBy>
  <dcterms:created xsi:type="dcterms:W3CDTF">2026-01-27T01:42:00Z</dcterms:created>
  <dcterms:modified xsi:type="dcterms:W3CDTF">2026-02-09T09:40:24Z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0226694E3B984BF2ACF3FA6E09437FAC</vt:lpwstr>
  </property>
</Properties>
</file>