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8" activeTab="13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7" hidden="1">'部门项目支出预算表05-1'!$A$1:$W$16</definedName>
  </definedNames>
  <calcPr calcId="144525"/>
</workbook>
</file>

<file path=xl/sharedStrings.xml><?xml version="1.0" encoding="utf-8"?>
<sst xmlns="http://schemas.openxmlformats.org/spreadsheetml/2006/main" count="1161" uniqueCount="447">
  <si>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</si>
  <si>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</si>
  <si>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</si>
  <si>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</si>
  <si>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</si>
  <si>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</si>
  <si>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</si>
  <si>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</si>
  <si>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</si>
  <si>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</si>
  <si>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</si>
  <si>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</si>
  <si>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</si>
  <si>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</si>
  <si>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</si>
  <si>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</si>
  <si>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</si>
  <si>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</si>
  <si>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</si>
  <si>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</si>
  <si>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</si>
  <si>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</si>
  <si>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</si>
  <si>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</si>
  <si>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</si>
  <si>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</si>
  <si>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</si>
  <si>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</si>
  <si>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</si>
  <si>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</si>
  <si>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</si>
  <si>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</si>
  <si>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</si>
  <si>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</si>
  <si>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</si>
  <si>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</si>
  <si>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</si>
  <si>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</si>
  <si>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</si>
  <si>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</si>
  <si>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</si>
  <si>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</si>
  <si>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</si>
  <si>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</si>
  <si>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</si>
  <si>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123001</t>
  </si>
  <si>
    <t>盈江县交通运输局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</si>
  <si>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</si>
  <si>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</si>
  <si>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</si>
  <si>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</si>
  <si>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</si>
  <si>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</si>
  <si>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</si>
  <si>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</si>
  <si>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</si>
  <si>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</si>
  <si>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</si>
  <si>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</si>
  <si>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</si>
  <si>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</si>
  <si>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</si>
  <si>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</si>
  <si>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</si>
  <si>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</si>
  <si>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</si>
  <si>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</si>
  <si>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</si>
  <si>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</si>
  <si>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</si>
  <si>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</si>
  <si>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</si>
  <si>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</si>
  <si>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</si>
  <si>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</si>
  <si>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</si>
  <si>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</si>
  <si>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</si>
  <si>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</si>
  <si>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</si>
  <si>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</si>
  <si>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</si>
  <si>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</si>
  <si>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</si>
  <si>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</si>
  <si>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</si>
  <si>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</si>
  <si>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</si>
  <si>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</si>
  <si>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</si>
  <si>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</si>
  <si>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</si>
  <si>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</si>
  <si>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</si>
  <si>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</si>
  <si>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</si>
  <si>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</si>
  <si>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</si>
  <si>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</si>
  <si>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</si>
  <si>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</si>
  <si>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</si>
  <si>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</si>
  <si>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</si>
  <si>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</si>
  <si>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</si>
  <si>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</si>
  <si>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</si>
  <si>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</si>
  <si>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214</t>
  </si>
  <si>
    <t>交通运输支出</t>
  </si>
  <si>
    <t>21401</t>
  </si>
  <si>
    <t>公路水路运输</t>
  </si>
  <si>
    <t>2140101</t>
  </si>
  <si>
    <t>2140102</t>
  </si>
  <si>
    <t>一般行政管理事务</t>
  </si>
  <si>
    <t>2140104</t>
  </si>
  <si>
    <t>公路建设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</si>
  <si>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</si>
  <si>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</si>
  <si>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</si>
  <si>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</si>
  <si>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</si>
  <si>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</si>
  <si>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</si>
  <si>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</si>
  <si>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</si>
  <si>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</si>
  <si>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</si>
  <si>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</si>
  <si>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</si>
  <si>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</si>
  <si>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</si>
  <si>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</si>
  <si>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</si>
  <si>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</si>
  <si>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</si>
  <si>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</si>
  <si>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</si>
  <si>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</si>
  <si>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</si>
  <si>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</si>
  <si>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</si>
  <si>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</si>
  <si>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</si>
  <si>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</si>
  <si>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</si>
  <si>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</si>
  <si>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</si>
  <si>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</si>
  <si>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</si>
  <si>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</si>
  <si>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</si>
  <si>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</si>
  <si>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</si>
  <si>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</si>
  <si>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</si>
  <si>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</si>
  <si>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</si>
  <si>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</si>
  <si>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</si>
  <si>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</si>
  <si>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</si>
  <si>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</si>
  <si>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</si>
  <si>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</si>
  <si>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</si>
  <si>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</si>
  <si>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</si>
  <si>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</si>
  <si>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</si>
  <si>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</si>
  <si>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</si>
  <si>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533123210000000002152</t>
  </si>
  <si>
    <t>行政人员支出工资</t>
  </si>
  <si>
    <t>30101</t>
  </si>
  <si>
    <t>基本工资</t>
  </si>
  <si>
    <t>533123210000000002153</t>
  </si>
  <si>
    <t>事业人员支出工资</t>
  </si>
  <si>
    <t>30102</t>
  </si>
  <si>
    <t>津贴补贴</t>
  </si>
  <si>
    <t>30103</t>
  </si>
  <si>
    <t>奖金</t>
  </si>
  <si>
    <t>533123261100005023667</t>
  </si>
  <si>
    <t>行政绩效奖励</t>
  </si>
  <si>
    <t>30107</t>
  </si>
  <si>
    <t>绩效工资</t>
  </si>
  <si>
    <t>533123231100001428020</t>
  </si>
  <si>
    <t>事业绩效奖励</t>
  </si>
  <si>
    <t>533123231100001428002</t>
  </si>
  <si>
    <t>事业人员奖励性绩效改革性补贴</t>
  </si>
  <si>
    <t>533123210000000002947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</si>
  <si>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</si>
  <si>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</si>
  <si>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</si>
  <si>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</si>
  <si>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</si>
  <si>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</si>
  <si>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</si>
  <si>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</si>
  <si>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</si>
  <si>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533123210000000002155</t>
  </si>
  <si>
    <t>30113</t>
  </si>
  <si>
    <t>533123210000000002160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</si>
  <si>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</si>
  <si>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</si>
  <si>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</si>
  <si>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</si>
  <si>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</si>
  <si>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</si>
  <si>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</si>
  <si>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</si>
  <si>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</si>
  <si>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</si>
  <si>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</si>
  <si>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533123221100000293848</t>
  </si>
  <si>
    <t>公用经费安排的公务接待费</t>
  </si>
  <si>
    <t>30217</t>
  </si>
  <si>
    <t>533123231100001151002</t>
  </si>
  <si>
    <t>公用经费安排的公车购置及运维费</t>
  </si>
  <si>
    <t>30231</t>
  </si>
  <si>
    <t>公务用车运行维护费</t>
  </si>
  <si>
    <t>533123251100003754235</t>
  </si>
  <si>
    <t>公用经费安排的生活补助</t>
  </si>
  <si>
    <t>30305</t>
  </si>
  <si>
    <t>生活补助</t>
  </si>
  <si>
    <t>533123210000000002159</t>
  </si>
  <si>
    <t>退休公用经费</t>
  </si>
  <si>
    <t>30299</t>
  </si>
  <si>
    <t>其他商品和服务支出</t>
  </si>
  <si>
    <t>533123221100000293849</t>
  </si>
  <si>
    <t>工会经费</t>
  </si>
  <si>
    <t>30228</t>
  </si>
  <si>
    <t>533123210000000002157</t>
  </si>
  <si>
    <t>公务交通补贴</t>
  </si>
  <si>
    <t>30239</t>
  </si>
  <si>
    <t>其他交通费用</t>
  </si>
  <si>
    <t>533123231100001211180</t>
  </si>
  <si>
    <t>离退休干部党组织书记工作补贴</t>
  </si>
  <si>
    <t>533123231100001537167</t>
  </si>
  <si>
    <t>离退休干部党组织副书记、委员工作补贴</t>
  </si>
  <si>
    <t>533123261100005023669</t>
  </si>
  <si>
    <t>财政补差退休人员</t>
  </si>
  <si>
    <t>533123231100001211304</t>
  </si>
  <si>
    <t>离退休干部党组织工作经费</t>
  </si>
  <si>
    <t>533123251100003748477</t>
  </si>
  <si>
    <t>德宏州交通运输综合行政执法支队盈江大队退休公务经费</t>
  </si>
  <si>
    <t>533123261100005024709</t>
  </si>
  <si>
    <t>财政补差退休人员公用经费</t>
  </si>
  <si>
    <t>533123261100005025009</t>
  </si>
  <si>
    <t>财政补差退休人员大病补充医疗保险经费</t>
  </si>
  <si>
    <t>533123261100005034167</t>
  </si>
  <si>
    <t>机关事业单位职工遗属生活补助资金</t>
  </si>
  <si>
    <t>30304</t>
  </si>
  <si>
    <t>抚恤金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</si>
  <si>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</si>
  <si>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</si>
  <si>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</si>
  <si>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</si>
  <si>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</si>
  <si>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</si>
  <si>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</si>
  <si>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</si>
  <si>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专项业务类</t>
  </si>
  <si>
    <t>533123221100000578770</t>
  </si>
  <si>
    <t>农村公路养护县级配套专项资金</t>
  </si>
  <si>
    <t>民生类</t>
  </si>
  <si>
    <t>533123210000000002162</t>
  </si>
  <si>
    <t>31006</t>
  </si>
  <si>
    <t>大型修缮</t>
  </si>
  <si>
    <t>腾陇高速公路盈江出口延长线PPP项目可行性缺口补助资金</t>
  </si>
  <si>
    <t>事业发展类</t>
  </si>
  <si>
    <t>533123221100000324901</t>
  </si>
  <si>
    <t>31005</t>
  </si>
  <si>
    <t>基础设施建设</t>
  </si>
  <si>
    <t>盈江县超限超载车辆治理工作经费</t>
  </si>
  <si>
    <t>533123251100003748459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</si>
  <si>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</si>
  <si>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</si>
  <si>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</si>
  <si>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</si>
  <si>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</si>
  <si>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</si>
  <si>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</si>
  <si>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</si>
  <si>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</si>
  <si>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</si>
  <si>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</si>
  <si>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完成养护2274.414公里，其中省道32.626公里，县道877.804公里，乡道674.615公里,村道589.369公里。桥梁246座7954.25延米，其中大桥14座2726.3米，中桥45座2484.37米，小桥187座2743.58米。</t>
  </si>
  <si>
    <t>产出指标</t>
  </si>
  <si>
    <t>数量指标</t>
  </si>
  <si>
    <t>工程总量</t>
  </si>
  <si>
    <t>&gt;=</t>
  </si>
  <si>
    <t>2274.414</t>
  </si>
  <si>
    <t>平方米/公里/立方/亩等</t>
  </si>
  <si>
    <t>定量指标</t>
  </si>
  <si>
    <t>反映新建、改造、修缮工程量完成情况。</t>
  </si>
  <si>
    <t>主体工程完成率</t>
  </si>
  <si>
    <t>95</t>
  </si>
  <si>
    <t>%</t>
  </si>
  <si>
    <t>反映主体工程完成情况。
主体工程完成率=（按计划完成主体工程的工程量/计划完成主体工程量）*100%。</t>
  </si>
  <si>
    <t>质量指标</t>
  </si>
  <si>
    <t>竣工验收合格率</t>
  </si>
  <si>
    <t>=</t>
  </si>
  <si>
    <t>100</t>
  </si>
  <si>
    <t>反映项目验收情况。
竣工验收合格率=（验收合格单元工程数量/完工单元工程总数）×100%。</t>
  </si>
  <si>
    <t>时效指标</t>
  </si>
  <si>
    <t>计划完工率</t>
  </si>
  <si>
    <t>反映工程按计划完工情况。
计划完工率=实际完成工程项目个数/按计划应完成项目个数。</t>
  </si>
  <si>
    <t>效益指标</t>
  </si>
  <si>
    <t>社会效益</t>
  </si>
  <si>
    <t>受益人群覆盖率</t>
  </si>
  <si>
    <t>反映项目设计受益人群或地区的实现情况。
受益人群覆盖率=（实际实现受益人群数/计划实现受益人群数）*100%</t>
  </si>
  <si>
    <t>可持续影响</t>
  </si>
  <si>
    <t>使用年限</t>
  </si>
  <si>
    <t>年</t>
  </si>
  <si>
    <t>通过工程设计使用年限反映可持续的效果。</t>
  </si>
  <si>
    <t>满意度指标</t>
  </si>
  <si>
    <t>服务对象满意度</t>
  </si>
  <si>
    <t>受益人群满意度</t>
  </si>
  <si>
    <t>调查人群中对设施建设或设施运行的满意度。
受益人群覆盖率=（调查人群中对设施建设或设施运行的人数/问卷调查人数）*100%</t>
  </si>
  <si>
    <t>根据《腾陇高速公路盈江出口延长线PPP项目合同》，需将可行性缺口补助纳入财政预算4703.36万元。</t>
  </si>
  <si>
    <t>新建改建公路里程</t>
  </si>
  <si>
    <t>5.813</t>
  </si>
  <si>
    <t>公里</t>
  </si>
  <si>
    <t>反应新建改建公路里程。</t>
  </si>
  <si>
    <t>项目（工程）验收</t>
  </si>
  <si>
    <t>一次性验收合格</t>
  </si>
  <si>
    <t>定性指标</t>
  </si>
  <si>
    <t>反应验收合格。</t>
  </si>
  <si>
    <t>道路设计及施工均应符合标准</t>
  </si>
  <si>
    <t>符合</t>
  </si>
  <si>
    <t>反应道路设计及施工是否符合标准</t>
  </si>
  <si>
    <t>安全警示宣传工作</t>
  </si>
  <si>
    <t>反应安全警示宣传工作</t>
  </si>
  <si>
    <t>项目（工程）完成及时率</t>
  </si>
  <si>
    <t>反应项目（工程）完成及时率。</t>
  </si>
  <si>
    <t>进出盈江拥堵情况</t>
  </si>
  <si>
    <t>明显改善</t>
  </si>
  <si>
    <t>反应进出盈江拥堵改善情况</t>
  </si>
  <si>
    <t>工程使用年限</t>
  </si>
  <si>
    <t>反应工程使用年限</t>
  </si>
  <si>
    <t>乡村组满意度</t>
  </si>
  <si>
    <t>85</t>
  </si>
  <si>
    <t>反应乡村组满意度</t>
  </si>
  <si>
    <t>《云南省人民政府关于加强非法超限超载车辆治理工作的实施意见》，需将治超工作经费10万元列入年初预算。</t>
  </si>
  <si>
    <t>支付金额</t>
  </si>
  <si>
    <t>万元</t>
  </si>
  <si>
    <t>反应支付金额。</t>
  </si>
  <si>
    <t>资金使用合规性</t>
  </si>
  <si>
    <t>合规</t>
  </si>
  <si>
    <t>反应资金使用是否合规。</t>
  </si>
  <si>
    <t>超限超载治理</t>
  </si>
  <si>
    <t>有效</t>
  </si>
  <si>
    <t>反应超限超载治理</t>
  </si>
  <si>
    <t>公众满意度</t>
  </si>
  <si>
    <t>90</t>
  </si>
  <si>
    <t>反应受益对象满意度。</t>
  </si>
  <si>
    <t>“各级各部门要认真落实“机关事业单位党组织工作经费按每名党员不低于200元标准列入年度经费预算”，不断加大党建工作经费投入保障力度。”盈江县交通运输局党总支共30人*200=6000元。</t>
  </si>
  <si>
    <t>预算金额</t>
  </si>
  <si>
    <t>200</t>
  </si>
  <si>
    <t>元/人</t>
  </si>
  <si>
    <t>反应列入预算标准金额</t>
  </si>
  <si>
    <t>经费规范核销率</t>
  </si>
  <si>
    <t>反应经费规范核销</t>
  </si>
  <si>
    <t>资金拨付及时率</t>
  </si>
  <si>
    <t>反应资金拨付。</t>
  </si>
  <si>
    <t>党建工作提升</t>
  </si>
  <si>
    <t>有效提升</t>
  </si>
  <si>
    <t>反应党建工作提升。</t>
  </si>
  <si>
    <t>受益对象满意度</t>
  </si>
  <si>
    <t>反映受益对象满意度。满意度=满意人员数量/调查总人数*100%。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</si>
  <si>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</si>
  <si>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</si>
  <si>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</si>
  <si>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</si>
  <si>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</si>
  <si>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备注：盈江县交通运输局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</si>
  <si>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</si>
  <si>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</si>
  <si>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</si>
  <si>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</si>
  <si>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</si>
  <si>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</si>
  <si>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</si>
  <si>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</si>
  <si>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</si>
  <si>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</si>
  <si>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</si>
  <si>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</si>
  <si>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采购复印纸</t>
  </si>
  <si>
    <t>复印纸</t>
  </si>
  <si>
    <t>件</t>
  </si>
  <si>
    <t>公务用车油费</t>
  </si>
  <si>
    <t>车辆加油、添加燃料服务</t>
  </si>
  <si>
    <t>辆</t>
  </si>
  <si>
    <t>车辆维修和保养服务</t>
  </si>
  <si>
    <t>公务用车车辆保险费</t>
  </si>
  <si>
    <t>机动车保险服务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</si>
  <si>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</si>
  <si>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</si>
  <si>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</si>
  <si>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备注：盈江县交通运输局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</si>
  <si>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</si>
  <si>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</si>
  <si>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</si>
  <si>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</si>
  <si>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</si>
  <si>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</si>
  <si>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</si>
  <si>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</si>
  <si>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</si>
  <si>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</si>
  <si>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</si>
  <si>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</si>
  <si>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</si>
  <si>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</si>
  <si>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</si>
  <si>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</si>
  <si>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</si>
  <si>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</si>
  <si>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</si>
  <si>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</si>
  <si>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</si>
  <si>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备注：盈江县交通运输局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</si>
  <si>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</si>
  <si>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</si>
  <si>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</si>
  <si>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</si>
  <si>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</si>
  <si>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</si>
  <si>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</si>
  <si>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</si>
  <si>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</si>
  <si>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备注：盈江县交通运输局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</si>
  <si>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</si>
  <si>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</si>
  <si>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备注：盈江县交通运输局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</si>
  <si>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</si>
  <si>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</si>
  <si>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112 社会保障缴费</t>
  </si>
  <si>
    <t>本级</t>
  </si>
  <si>
    <t>114 对个人和家庭的补助</t>
  </si>
  <si>
    <t>216 其他公用支出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</si>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</sst>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\-mm\-dd\ hh:mm:ss"/>
    <numFmt numFmtId="178" formatCode="#,##0;\-#,##0;;@"/>
    <numFmt numFmtId="179" formatCode="yyyy\-mm\-dd"/>
    <numFmt numFmtId="180" formatCode="hh:mm:ss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21" fillId="7" borderId="15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8" applyNumberFormat="0" applyAlignment="0" applyProtection="0">
      <alignment vertical="center"/>
    </xf>
    <xf numFmtId="0" fontId="35" fillId="11" borderId="14" applyNumberFormat="0" applyAlignment="0" applyProtection="0">
      <alignment vertical="center"/>
    </xf>
    <xf numFmtId="0" fontId="36" fillId="12" borderId="19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80" fontId="1" fillId="0" borderId="7">
      <alignment horizontal="right" vertical="center"/>
    </xf>
    <xf numFmtId="178" fontId="1" fillId="0" borderId="7">
      <alignment horizontal="right" vertical="center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6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6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G21" sqref="G2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5"/>
      <c r="B1" s="175"/>
      <c r="C1" s="175"/>
      <c r="D1" s="176" t="s">
        <v>0</v>
      </c>
    </row>
    <row r="2" ht="42" customHeight="1" spans="1:4">
      <c r="A2" s="177" t="str">
        <f>"2026"&amp;"年部门财务收支预算总表"</f>
        <v>2026年部门财务收支预算总表</v>
      </c>
      <c r="B2" s="177"/>
      <c r="C2" s="177"/>
      <c r="D2" s="177"/>
    </row>
    <row r="3" ht="18.75" customHeight="1" spans="1:4">
      <c r="A3" s="175" t="str">
        <f>"单位名称："&amp;"盈江县交通运输局"</f>
        <v>单位名称：盈江县交通运输局</v>
      </c>
      <c r="B3" s="175"/>
      <c r="C3" s="178"/>
      <c r="D3" s="176" t="s">
        <v>1</v>
      </c>
    </row>
    <row r="4" ht="18.75" customHeight="1" spans="1:4">
      <c r="A4" s="134" t="s">
        <v>2</v>
      </c>
      <c r="B4" s="134"/>
      <c r="C4" s="134" t="s">
        <v>3</v>
      </c>
      <c r="D4" s="134"/>
    </row>
    <row r="5" ht="18.75" customHeight="1" spans="1:4">
      <c r="A5" s="134" t="s">
        <v>4</v>
      </c>
      <c r="B5" s="134" t="s">
        <v>5</v>
      </c>
      <c r="C5" s="134" t="s">
        <v>6</v>
      </c>
      <c r="D5" s="134" t="s">
        <v>5</v>
      </c>
    </row>
    <row r="6" ht="18.75" customHeight="1" spans="1:4">
      <c r="A6" s="133" t="s">
        <v>7</v>
      </c>
      <c r="B6" s="135">
        <v>17281347.32</v>
      </c>
      <c r="C6" s="133" t="str">
        <f>"一"&amp;"、"&amp;"一般公共服务支出"</f>
        <v>一、一般公共服务支出</v>
      </c>
      <c r="D6" s="135">
        <v>8400</v>
      </c>
    </row>
    <row r="7" ht="18.75" customHeight="1" spans="1:4">
      <c r="A7" s="133" t="s">
        <v>8</v>
      </c>
      <c r="B7" s="135"/>
      <c r="C7" s="133" t="str">
        <f>"二"&amp;"、"&amp;"社会保障和就业支出"</f>
        <v>二、社会保障和就业支出</v>
      </c>
      <c r="D7" s="135">
        <v>1441806.44</v>
      </c>
    </row>
    <row r="8" ht="18.75" customHeight="1" spans="1:4">
      <c r="A8" s="133" t="s">
        <v>9</v>
      </c>
      <c r="B8" s="135"/>
      <c r="C8" s="133" t="str">
        <f>"三"&amp;"、"&amp;"卫生健康支出"</f>
        <v>三、卫生健康支出</v>
      </c>
      <c r="D8" s="135">
        <v>256648.48</v>
      </c>
    </row>
    <row r="9" ht="18.75" customHeight="1" spans="1:4">
      <c r="A9" s="133" t="s">
        <v>10</v>
      </c>
      <c r="B9" s="135"/>
      <c r="C9" s="133" t="str">
        <f>"四"&amp;"、"&amp;"交通运输支出"</f>
        <v>四、交通运输支出</v>
      </c>
      <c r="D9" s="135">
        <v>15150693.4</v>
      </c>
    </row>
    <row r="10" ht="18.75" customHeight="1" spans="1:4">
      <c r="A10" s="133" t="s">
        <v>11</v>
      </c>
      <c r="B10" s="135"/>
      <c r="C10" s="133" t="str">
        <f>"五"&amp;"、"&amp;"住房保障支出"</f>
        <v>五、住房保障支出</v>
      </c>
      <c r="D10" s="135">
        <v>423799</v>
      </c>
    </row>
    <row r="11" ht="18.75" customHeight="1" spans="1:4">
      <c r="A11" s="133" t="s">
        <v>12</v>
      </c>
      <c r="B11" s="135"/>
      <c r="C11" s="133"/>
      <c r="D11" s="135"/>
    </row>
    <row r="12" ht="18.75" customHeight="1" spans="1:4">
      <c r="A12" s="133" t="s">
        <v>13</v>
      </c>
      <c r="B12" s="135"/>
      <c r="C12" s="133"/>
      <c r="D12" s="135"/>
    </row>
    <row r="13" ht="18.75" customHeight="1" spans="1:4">
      <c r="A13" s="133" t="s">
        <v>14</v>
      </c>
      <c r="B13" s="135"/>
      <c r="C13" s="133"/>
      <c r="D13" s="135"/>
    </row>
    <row r="14" ht="18.75" customHeight="1" spans="1:4">
      <c r="A14" s="133" t="s">
        <v>15</v>
      </c>
      <c r="B14" s="135"/>
      <c r="C14" s="133"/>
      <c r="D14" s="135"/>
    </row>
    <row r="15" ht="18.75" customHeight="1" spans="1:4">
      <c r="A15" s="133" t="s">
        <v>16</v>
      </c>
      <c r="B15" s="135"/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17</v>
      </c>
      <c r="B32" s="135">
        <v>17281347.32</v>
      </c>
      <c r="C32" s="133" t="s">
        <v>18</v>
      </c>
      <c r="D32" s="135">
        <v>17281347.32</v>
      </c>
    </row>
    <row r="33" ht="18.75" customHeight="1" spans="1:4">
      <c r="A33" s="133" t="s">
        <v>19</v>
      </c>
      <c r="B33" s="135"/>
      <c r="C33" s="133" t="s">
        <v>20</v>
      </c>
      <c r="D33" s="135"/>
    </row>
    <row r="34" ht="18.75" customHeight="1" spans="1:4">
      <c r="A34" s="133" t="s">
        <v>21</v>
      </c>
      <c r="B34" s="135"/>
      <c r="C34" s="133" t="s">
        <v>21</v>
      </c>
      <c r="D34" s="135"/>
    </row>
    <row r="35" ht="18.75" customHeight="1" spans="1:4">
      <c r="A35" s="133" t="s">
        <v>22</v>
      </c>
      <c r="B35" s="135"/>
      <c r="C35" s="133" t="s">
        <v>23</v>
      </c>
      <c r="D35" s="135"/>
    </row>
    <row r="36" ht="18.75" customHeight="1" spans="1:4">
      <c r="A36" s="133" t="s">
        <v>24</v>
      </c>
      <c r="B36" s="135">
        <v>17281347.32</v>
      </c>
      <c r="C36" s="133" t="s">
        <v>25</v>
      </c>
      <c r="D36" s="135">
        <v>17281347.32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1"/>
      <c r="E1" s="91"/>
      <c r="F1" s="113" t="s">
        <v>372</v>
      </c>
    </row>
    <row r="2" ht="26.25" customHeight="1" spans="1:6">
      <c r="A2" s="116" t="str">
        <f>"2026"&amp;"年部门政府性基金预算支出预算表"</f>
        <v>2026年部门政府性基金预算支出预算表</v>
      </c>
      <c r="B2" s="116" t="s">
        <v>373</v>
      </c>
      <c r="C2" s="117"/>
      <c r="D2" s="118"/>
      <c r="E2" s="118"/>
      <c r="F2" s="118"/>
    </row>
    <row r="3" ht="13.5" customHeight="1" spans="1:6">
      <c r="A3" s="119" t="str">
        <f>"单位名称："&amp;"盈江县交通运输局"</f>
        <v>单位名称：盈江县交通运输局</v>
      </c>
      <c r="B3" s="119" t="s">
        <v>374</v>
      </c>
      <c r="C3" s="120"/>
      <c r="D3" s="91"/>
      <c r="E3" s="91"/>
      <c r="F3" s="113" t="s">
        <v>1</v>
      </c>
    </row>
    <row r="4" ht="19.5" customHeight="1" spans="1:6">
      <c r="A4" s="59" t="s">
        <v>150</v>
      </c>
      <c r="B4" s="121" t="s">
        <v>48</v>
      </c>
      <c r="C4" s="59" t="s">
        <v>49</v>
      </c>
      <c r="D4" s="35" t="s">
        <v>375</v>
      </c>
      <c r="E4" s="35"/>
      <c r="F4" s="35"/>
    </row>
    <row r="5" ht="18.55" customHeight="1" spans="1:6">
      <c r="A5" s="59"/>
      <c r="B5" s="121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3"/>
      <c r="B7" s="121"/>
      <c r="C7" s="33"/>
      <c r="D7" s="79"/>
      <c r="E7" s="123"/>
      <c r="F7" s="123"/>
    </row>
    <row r="8" ht="30" customHeight="1" spans="1:6">
      <c r="A8" s="22"/>
      <c r="B8" s="22"/>
      <c r="C8" s="22"/>
      <c r="D8" s="79"/>
      <c r="E8" s="123"/>
      <c r="F8" s="123"/>
    </row>
    <row r="9" ht="30" customHeight="1" spans="1:6">
      <c r="A9" s="20" t="s">
        <v>376</v>
      </c>
      <c r="B9" s="20" t="s">
        <v>376</v>
      </c>
      <c r="C9" s="20" t="s">
        <v>376</v>
      </c>
      <c r="D9" s="79"/>
      <c r="E9" s="123"/>
      <c r="F9" s="123"/>
    </row>
    <row r="10" customHeight="1" spans="1:1">
      <c r="A10" s="89" t="s">
        <v>377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H12" sqref="H1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3" t="s">
        <v>378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5"/>
      <c r="L2" s="29"/>
      <c r="M2" s="29"/>
      <c r="N2" s="29"/>
      <c r="O2" s="105"/>
      <c r="P2" s="105"/>
      <c r="Q2" s="29"/>
    </row>
    <row r="3" ht="18.75" customHeight="1" spans="1:17">
      <c r="A3" s="45" t="str">
        <f>"单位名称："&amp;"盈江县交通运输局"</f>
        <v>单位名称：盈江县交通运输局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6"/>
      <c r="P3" s="106"/>
      <c r="Q3" s="113" t="s">
        <v>27</v>
      </c>
    </row>
    <row r="4" ht="15.75" customHeight="1" spans="1:17">
      <c r="A4" s="11" t="s">
        <v>379</v>
      </c>
      <c r="B4" s="92" t="s">
        <v>380</v>
      </c>
      <c r="C4" s="92" t="s">
        <v>381</v>
      </c>
      <c r="D4" s="92" t="s">
        <v>382</v>
      </c>
      <c r="E4" s="92" t="s">
        <v>383</v>
      </c>
      <c r="F4" s="92" t="s">
        <v>384</v>
      </c>
      <c r="G4" s="48" t="s">
        <v>157</v>
      </c>
      <c r="H4" s="48"/>
      <c r="I4" s="48"/>
      <c r="J4" s="48"/>
      <c r="K4" s="107"/>
      <c r="L4" s="48"/>
      <c r="M4" s="48"/>
      <c r="N4" s="48"/>
      <c r="O4" s="72"/>
      <c r="P4" s="107"/>
      <c r="Q4" s="49"/>
    </row>
    <row r="5" ht="17.25" customHeight="1" spans="1:17">
      <c r="A5" s="16"/>
      <c r="B5" s="93"/>
      <c r="C5" s="93"/>
      <c r="D5" s="93"/>
      <c r="E5" s="93"/>
      <c r="F5" s="93"/>
      <c r="G5" s="93" t="s">
        <v>30</v>
      </c>
      <c r="H5" s="93" t="s">
        <v>34</v>
      </c>
      <c r="I5" s="93" t="s">
        <v>385</v>
      </c>
      <c r="J5" s="93" t="s">
        <v>386</v>
      </c>
      <c r="K5" s="108" t="s">
        <v>387</v>
      </c>
      <c r="L5" s="109" t="s">
        <v>388</v>
      </c>
      <c r="M5" s="109"/>
      <c r="N5" s="109"/>
      <c r="O5" s="110"/>
      <c r="P5" s="111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33</v>
      </c>
      <c r="I6" s="94"/>
      <c r="J6" s="94"/>
      <c r="K6" s="112"/>
      <c r="L6" s="94" t="s">
        <v>33</v>
      </c>
      <c r="M6" s="94" t="s">
        <v>40</v>
      </c>
      <c r="N6" s="94" t="s">
        <v>389</v>
      </c>
      <c r="O6" s="33" t="s">
        <v>42</v>
      </c>
      <c r="P6" s="112" t="s">
        <v>43</v>
      </c>
      <c r="Q6" s="94" t="s">
        <v>44</v>
      </c>
    </row>
    <row r="7" ht="15" customHeight="1" spans="1:17">
      <c r="A7" s="73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46</v>
      </c>
      <c r="B8" s="98"/>
      <c r="C8" s="98"/>
      <c r="D8" s="99"/>
      <c r="E8" s="100"/>
      <c r="F8" s="23">
        <v>14000</v>
      </c>
      <c r="G8" s="23">
        <v>29000</v>
      </c>
      <c r="H8" s="23">
        <v>29000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 t="str">
        <f>"     "&amp;"一般公用经费"</f>
        <v>     一般公用经费</v>
      </c>
      <c r="B9" s="98" t="s">
        <v>390</v>
      </c>
      <c r="C9" s="98" t="s">
        <v>391</v>
      </c>
      <c r="D9" s="99" t="s">
        <v>392</v>
      </c>
      <c r="E9" s="100">
        <v>2</v>
      </c>
      <c r="F9" s="23">
        <v>2000</v>
      </c>
      <c r="G9" s="23">
        <v>2000</v>
      </c>
      <c r="H9" s="23">
        <v>2000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7" t="str">
        <f t="shared" ref="A10:A12" si="0">"     "&amp;"公用经费安排的公车购置及运维费"</f>
        <v>     公用经费安排的公车购置及运维费</v>
      </c>
      <c r="B10" s="98" t="s">
        <v>393</v>
      </c>
      <c r="C10" s="98" t="s">
        <v>394</v>
      </c>
      <c r="D10" s="101" t="s">
        <v>395</v>
      </c>
      <c r="E10" s="100">
        <v>5</v>
      </c>
      <c r="F10" s="23"/>
      <c r="G10" s="23">
        <v>15000</v>
      </c>
      <c r="H10" s="23">
        <v>15000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7" t="str">
        <f t="shared" si="0"/>
        <v>     公用经费安排的公车购置及运维费</v>
      </c>
      <c r="B11" s="98" t="s">
        <v>221</v>
      </c>
      <c r="C11" s="98" t="s">
        <v>396</v>
      </c>
      <c r="D11" s="101" t="s">
        <v>395</v>
      </c>
      <c r="E11" s="100">
        <v>2</v>
      </c>
      <c r="F11" s="23">
        <v>4000</v>
      </c>
      <c r="G11" s="23">
        <v>4000</v>
      </c>
      <c r="H11" s="23">
        <v>4000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7" t="str">
        <f t="shared" si="0"/>
        <v>     公用经费安排的公车购置及运维费</v>
      </c>
      <c r="B12" s="98" t="s">
        <v>397</v>
      </c>
      <c r="C12" s="98" t="s">
        <v>398</v>
      </c>
      <c r="D12" s="101" t="s">
        <v>395</v>
      </c>
      <c r="E12" s="100">
        <v>1</v>
      </c>
      <c r="F12" s="23">
        <v>8000</v>
      </c>
      <c r="G12" s="23">
        <v>8000</v>
      </c>
      <c r="H12" s="23">
        <v>8000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02" t="s">
        <v>376</v>
      </c>
      <c r="B13" s="103"/>
      <c r="C13" s="103"/>
      <c r="D13" s="103"/>
      <c r="E13" s="100"/>
      <c r="F13" s="23">
        <v>14000</v>
      </c>
      <c r="G13" s="23">
        <v>29000</v>
      </c>
      <c r="H13" s="23">
        <v>29000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F18" sqref="F18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399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"单位名称："&amp;"盈江县交通运输局"</f>
        <v>单位名称：盈江县交通运输局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1"/>
      <c r="N3" s="43" t="s">
        <v>27</v>
      </c>
    </row>
    <row r="4" ht="15.75" customHeight="1" spans="1:14">
      <c r="A4" s="11" t="s">
        <v>379</v>
      </c>
      <c r="B4" s="11" t="s">
        <v>400</v>
      </c>
      <c r="C4" s="11" t="s">
        <v>401</v>
      </c>
      <c r="D4" s="12" t="s">
        <v>157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385</v>
      </c>
      <c r="G5" s="11" t="s">
        <v>386</v>
      </c>
      <c r="H5" s="11" t="s">
        <v>387</v>
      </c>
      <c r="I5" s="12" t="s">
        <v>388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89" t="s">
        <v>402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E14" sqref="E14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82" t="s">
        <v>403</v>
      </c>
    </row>
    <row r="2" ht="27.75" customHeight="1" spans="1:20">
      <c r="A2" s="66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3"/>
    </row>
    <row r="4" ht="18" customHeight="1" spans="1:20">
      <c r="A4" s="69" t="str">
        <f>"单位名称："&amp;"盈江县交通运输局"</f>
        <v>单位名称：盈江县交通运输局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4"/>
    </row>
    <row r="5" ht="19.5" customHeight="1" spans="1:20">
      <c r="A5" s="71" t="s">
        <v>404</v>
      </c>
      <c r="B5" s="12" t="s">
        <v>157</v>
      </c>
      <c r="C5" s="13"/>
      <c r="D5" s="72"/>
      <c r="E5" s="59" t="s">
        <v>405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3"/>
      <c r="B6" s="74" t="s">
        <v>30</v>
      </c>
      <c r="C6" s="11" t="s">
        <v>34</v>
      </c>
      <c r="D6" s="75" t="s">
        <v>406</v>
      </c>
      <c r="E6" s="33" t="s">
        <v>407</v>
      </c>
      <c r="F6" s="33" t="s">
        <v>408</v>
      </c>
      <c r="G6" s="33" t="s">
        <v>409</v>
      </c>
      <c r="H6" s="33" t="s">
        <v>410</v>
      </c>
      <c r="I6" s="33" t="s">
        <v>411</v>
      </c>
      <c r="J6" s="33" t="s">
        <v>412</v>
      </c>
      <c r="K6" s="33" t="s">
        <v>413</v>
      </c>
      <c r="L6" s="33" t="s">
        <v>414</v>
      </c>
      <c r="M6" s="33" t="s">
        <v>415</v>
      </c>
      <c r="N6" s="33" t="s">
        <v>416</v>
      </c>
      <c r="O6" s="33" t="s">
        <v>417</v>
      </c>
      <c r="P6" s="33" t="s">
        <v>418</v>
      </c>
      <c r="Q6" s="33" t="s">
        <v>419</v>
      </c>
      <c r="R6" s="33" t="s">
        <v>420</v>
      </c>
      <c r="S6" s="33" t="s">
        <v>421</v>
      </c>
      <c r="T6" s="34" t="s">
        <v>422</v>
      </c>
    </row>
    <row r="7" ht="19.5" customHeight="1" spans="1:20">
      <c r="A7" s="35">
        <v>1</v>
      </c>
      <c r="B7" s="35">
        <v>2</v>
      </c>
      <c r="C7" s="76">
        <v>3</v>
      </c>
      <c r="D7" s="77">
        <v>4</v>
      </c>
      <c r="E7" s="76">
        <v>5</v>
      </c>
      <c r="F7" s="78">
        <v>6</v>
      </c>
      <c r="G7" s="76">
        <v>7</v>
      </c>
      <c r="H7" s="78">
        <v>8</v>
      </c>
      <c r="I7" s="76">
        <v>9</v>
      </c>
      <c r="J7" s="78">
        <v>10</v>
      </c>
      <c r="K7" s="76">
        <v>11</v>
      </c>
      <c r="L7" s="78">
        <v>12</v>
      </c>
      <c r="M7" s="76">
        <v>13</v>
      </c>
      <c r="N7" s="78">
        <v>14</v>
      </c>
      <c r="O7" s="76">
        <v>15</v>
      </c>
      <c r="P7" s="78">
        <v>16</v>
      </c>
      <c r="Q7" s="76">
        <v>17</v>
      </c>
      <c r="R7" s="78">
        <v>18</v>
      </c>
      <c r="S7" s="76">
        <v>19</v>
      </c>
      <c r="T7" s="76">
        <v>20</v>
      </c>
    </row>
    <row r="8" ht="19.5" customHeight="1" spans="1:20">
      <c r="A8" s="36" t="s">
        <v>423</v>
      </c>
      <c r="B8" s="79"/>
      <c r="C8" s="79"/>
      <c r="D8" s="80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9"/>
      <c r="C9" s="79"/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24"/>
    </row>
    <row r="10" ht="19.5" customHeight="1" spans="1:20">
      <c r="A10" s="52" t="s">
        <v>30</v>
      </c>
      <c r="B10" s="79"/>
      <c r="C10" s="79"/>
      <c r="D10" s="80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7" customHeight="1" spans="1:1">
      <c r="A11" s="39" t="s">
        <v>424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tabSelected="1" workbookViewId="0">
      <selection activeCell="A8" sqref="A8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3" t="s">
        <v>425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"单位名称："&amp;"盈江县交通运输局"</f>
        <v>单位名称：盈江县交通运输局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278</v>
      </c>
      <c r="B4" s="34" t="s">
        <v>279</v>
      </c>
      <c r="C4" s="34" t="s">
        <v>280</v>
      </c>
      <c r="D4" s="34" t="s">
        <v>281</v>
      </c>
      <c r="E4" s="34" t="s">
        <v>282</v>
      </c>
      <c r="F4" s="59" t="s">
        <v>283</v>
      </c>
      <c r="G4" s="34" t="s">
        <v>284</v>
      </c>
      <c r="H4" s="59" t="s">
        <v>285</v>
      </c>
      <c r="I4" s="59" t="s">
        <v>286</v>
      </c>
      <c r="J4" s="34" t="s">
        <v>287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423</v>
      </c>
      <c r="C7" s="22" t="s">
        <v>423</v>
      </c>
      <c r="D7" s="22" t="s">
        <v>423</v>
      </c>
      <c r="E7" s="36" t="s">
        <v>423</v>
      </c>
      <c r="F7" s="22" t="s">
        <v>423</v>
      </c>
      <c r="G7" s="36" t="s">
        <v>423</v>
      </c>
      <c r="H7" s="22" t="s">
        <v>423</v>
      </c>
      <c r="I7" s="22" t="s">
        <v>423</v>
      </c>
      <c r="J7" s="36" t="s">
        <v>423</v>
      </c>
    </row>
    <row r="8" ht="26" customHeight="1" spans="1:1">
      <c r="A8" s="62" t="s">
        <v>424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0" sqref="A10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426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"单位名称："&amp;"盈江县交通运输局"</f>
        <v>单位名称：盈江县交通运输局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150</v>
      </c>
      <c r="B4" s="11" t="s">
        <v>427</v>
      </c>
      <c r="C4" s="11" t="s">
        <v>428</v>
      </c>
      <c r="D4" s="11" t="s">
        <v>429</v>
      </c>
      <c r="E4" s="11" t="s">
        <v>430</v>
      </c>
      <c r="F4" s="47" t="s">
        <v>431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383</v>
      </c>
      <c r="G5" s="34" t="s">
        <v>432</v>
      </c>
      <c r="H5" s="34" t="s">
        <v>433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25" customHeight="1" spans="1:1">
      <c r="A9" s="39" t="s">
        <v>434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435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"单位名称："&amp;"盈江县交通运输局"</f>
        <v>单位名称：盈江县交通运输局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256</v>
      </c>
      <c r="B4" s="33" t="s">
        <v>152</v>
      </c>
      <c r="C4" s="33" t="s">
        <v>257</v>
      </c>
      <c r="D4" s="34" t="s">
        <v>153</v>
      </c>
      <c r="E4" s="34" t="s">
        <v>154</v>
      </c>
      <c r="F4" s="34" t="s">
        <v>258</v>
      </c>
      <c r="G4" s="34" t="s">
        <v>259</v>
      </c>
      <c r="H4" s="35" t="s">
        <v>30</v>
      </c>
      <c r="I4" s="35" t="s">
        <v>436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376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24" customHeight="1" spans="1:1">
      <c r="A11" s="39" t="s">
        <v>437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workbookViewId="0">
      <selection activeCell="G21" sqref="G2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438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"单位名称："&amp;"盈江县交通运输局"</f>
        <v>单位名称：盈江县交通运输局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257</v>
      </c>
      <c r="B4" s="10" t="s">
        <v>256</v>
      </c>
      <c r="C4" s="10" t="s">
        <v>152</v>
      </c>
      <c r="D4" s="11" t="s">
        <v>439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11099160</v>
      </c>
      <c r="F8" s="23"/>
      <c r="G8" s="23"/>
    </row>
    <row r="9" ht="52.5" customHeight="1" spans="1:7">
      <c r="A9" s="24"/>
      <c r="B9" s="22" t="s">
        <v>440</v>
      </c>
      <c r="C9" s="22" t="s">
        <v>250</v>
      </c>
      <c r="D9" s="22" t="s">
        <v>441</v>
      </c>
      <c r="E9" s="23">
        <v>2700</v>
      </c>
      <c r="F9" s="23"/>
      <c r="G9" s="23"/>
    </row>
    <row r="10" ht="52.5" customHeight="1" spans="1:7">
      <c r="A10" s="25"/>
      <c r="B10" s="22" t="s">
        <v>442</v>
      </c>
      <c r="C10" s="22" t="s">
        <v>252</v>
      </c>
      <c r="D10" s="22" t="s">
        <v>441</v>
      </c>
      <c r="E10" s="23">
        <v>32160</v>
      </c>
      <c r="F10" s="23"/>
      <c r="G10" s="23"/>
    </row>
    <row r="11" ht="52.5" customHeight="1" spans="1:7">
      <c r="A11" s="25"/>
      <c r="B11" s="22" t="s">
        <v>443</v>
      </c>
      <c r="C11" s="22" t="s">
        <v>244</v>
      </c>
      <c r="D11" s="22" t="s">
        <v>441</v>
      </c>
      <c r="E11" s="23">
        <v>3000</v>
      </c>
      <c r="F11" s="23"/>
      <c r="G11" s="23"/>
    </row>
    <row r="12" ht="52.5" customHeight="1" spans="1:7">
      <c r="A12" s="25"/>
      <c r="B12" s="22" t="s">
        <v>443</v>
      </c>
      <c r="C12" s="22" t="s">
        <v>246</v>
      </c>
      <c r="D12" s="22" t="s">
        <v>441</v>
      </c>
      <c r="E12" s="23">
        <v>8000</v>
      </c>
      <c r="F12" s="23"/>
      <c r="G12" s="23"/>
    </row>
    <row r="13" ht="52.5" customHeight="1" spans="1:7">
      <c r="A13" s="25"/>
      <c r="B13" s="22" t="s">
        <v>443</v>
      </c>
      <c r="C13" s="22" t="s">
        <v>248</v>
      </c>
      <c r="D13" s="22" t="s">
        <v>441</v>
      </c>
      <c r="E13" s="23">
        <v>9000</v>
      </c>
      <c r="F13" s="23"/>
      <c r="G13" s="23"/>
    </row>
    <row r="14" ht="52.5" customHeight="1" spans="1:7">
      <c r="A14" s="25"/>
      <c r="B14" s="22" t="s">
        <v>444</v>
      </c>
      <c r="C14" s="22" t="s">
        <v>262</v>
      </c>
      <c r="D14" s="22" t="s">
        <v>441</v>
      </c>
      <c r="E14" s="23">
        <v>6000</v>
      </c>
      <c r="F14" s="23"/>
      <c r="G14" s="23"/>
    </row>
    <row r="15" ht="52.5" customHeight="1" spans="1:7">
      <c r="A15" s="25"/>
      <c r="B15" s="22" t="s">
        <v>445</v>
      </c>
      <c r="C15" s="22" t="s">
        <v>265</v>
      </c>
      <c r="D15" s="22" t="s">
        <v>441</v>
      </c>
      <c r="E15" s="23">
        <v>5938300</v>
      </c>
      <c r="F15" s="23"/>
      <c r="G15" s="23"/>
    </row>
    <row r="16" ht="52.5" customHeight="1" spans="1:7">
      <c r="A16" s="25"/>
      <c r="B16" s="22" t="s">
        <v>446</v>
      </c>
      <c r="C16" s="22" t="s">
        <v>270</v>
      </c>
      <c r="D16" s="22" t="s">
        <v>441</v>
      </c>
      <c r="E16" s="23">
        <v>5000000</v>
      </c>
      <c r="F16" s="23"/>
      <c r="G16" s="23"/>
    </row>
    <row r="17" ht="52.5" customHeight="1" spans="1:7">
      <c r="A17" s="25"/>
      <c r="B17" s="22" t="s">
        <v>446</v>
      </c>
      <c r="C17" s="22" t="s">
        <v>275</v>
      </c>
      <c r="D17" s="22" t="s">
        <v>441</v>
      </c>
      <c r="E17" s="23">
        <v>100000</v>
      </c>
      <c r="F17" s="23"/>
      <c r="G17" s="23"/>
    </row>
    <row r="18" ht="30" customHeight="1" spans="1:7">
      <c r="A18" s="26" t="s">
        <v>30</v>
      </c>
      <c r="B18" s="27" t="s">
        <v>423</v>
      </c>
      <c r="C18" s="27"/>
      <c r="D18" s="28"/>
      <c r="E18" s="23">
        <v>11099160</v>
      </c>
      <c r="F18" s="23"/>
      <c r="G18" s="23"/>
    </row>
  </sheetData>
  <mergeCells count="11">
    <mergeCell ref="A2:G2"/>
    <mergeCell ref="A3:D3"/>
    <mergeCell ref="E4:G4"/>
    <mergeCell ref="A18:D1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G21" sqref="G2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26</v>
      </c>
      <c r="Q1" s="90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"单位名称："&amp;"盈江县交通运输局"</f>
        <v>单位名称：盈江县交通运输局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0" t="s">
        <v>27</v>
      </c>
      <c r="Q3" s="90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4" t="s">
        <v>38</v>
      </c>
      <c r="J5" s="174"/>
      <c r="K5" s="174"/>
      <c r="L5" s="174"/>
      <c r="M5" s="174"/>
      <c r="N5" s="17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74"/>
      <c r="E6" s="74"/>
      <c r="F6" s="74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2" t="s">
        <v>45</v>
      </c>
      <c r="B8" s="172" t="s">
        <v>46</v>
      </c>
      <c r="C8" s="23">
        <v>17281347.32</v>
      </c>
      <c r="D8" s="23">
        <v>17281347.32</v>
      </c>
      <c r="E8" s="23">
        <v>17281347.32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3"/>
      <c r="C9" s="162">
        <v>17281347.32</v>
      </c>
      <c r="D9" s="162">
        <v>17281347.32</v>
      </c>
      <c r="E9" s="162">
        <v>17281347.32</v>
      </c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4"/>
  <sheetViews>
    <sheetView showZeros="0" workbookViewId="0">
      <selection activeCell="F33" sqref="F33"/>
    </sheetView>
  </sheetViews>
  <sheetFormatPr defaultColWidth="8.84761904761905" defaultRowHeight="15" customHeight="1"/>
  <cols>
    <col min="1" max="1" width="9.62857142857143" customWidth="1"/>
    <col min="2" max="2" width="12.4285714285714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3" t="s">
        <v>47</v>
      </c>
      <c r="O1" s="43"/>
    </row>
    <row r="2" ht="36" customHeight="1" spans="1:15">
      <c r="A2" s="165" t="str">
        <f>"2026"&amp;"年部门支出预算表"</f>
        <v>2026年部门支出预算表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1" t="str">
        <f>"单位名称："&amp;"盈江县交通运输局"</f>
        <v>单位名称：盈江县交通运输局</v>
      </c>
      <c r="B3" s="31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3" t="s">
        <v>1</v>
      </c>
      <c r="O3" s="43"/>
    </row>
    <row r="4" ht="31.5" customHeight="1" spans="1:15">
      <c r="A4" s="166" t="s">
        <v>48</v>
      </c>
      <c r="B4" s="166" t="s">
        <v>49</v>
      </c>
      <c r="C4" s="166" t="s">
        <v>30</v>
      </c>
      <c r="D4" s="166" t="s">
        <v>34</v>
      </c>
      <c r="E4" s="166"/>
      <c r="F4" s="166"/>
      <c r="G4" s="166" t="s">
        <v>35</v>
      </c>
      <c r="H4" s="166" t="s">
        <v>36</v>
      </c>
      <c r="I4" s="166" t="s">
        <v>50</v>
      </c>
      <c r="J4" s="166" t="s">
        <v>51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33</v>
      </c>
      <c r="E5" s="166" t="s">
        <v>52</v>
      </c>
      <c r="F5" s="166" t="s">
        <v>53</v>
      </c>
      <c r="G5" s="166"/>
      <c r="H5" s="166"/>
      <c r="I5" s="166"/>
      <c r="J5" s="166" t="s">
        <v>33</v>
      </c>
      <c r="K5" s="166" t="s">
        <v>54</v>
      </c>
      <c r="L5" s="166" t="s">
        <v>55</v>
      </c>
      <c r="M5" s="166" t="s">
        <v>56</v>
      </c>
      <c r="N5" s="166" t="s">
        <v>57</v>
      </c>
      <c r="O5" s="166" t="s">
        <v>58</v>
      </c>
    </row>
    <row r="6" ht="18.75" customHeight="1" spans="1:15">
      <c r="A6" s="167" t="s">
        <v>59</v>
      </c>
      <c r="B6" s="167" t="s">
        <v>60</v>
      </c>
      <c r="C6" s="167" t="s">
        <v>61</v>
      </c>
      <c r="D6" s="167" t="s">
        <v>62</v>
      </c>
      <c r="E6" s="167" t="s">
        <v>63</v>
      </c>
      <c r="F6" s="167" t="s">
        <v>64</v>
      </c>
      <c r="G6" s="167" t="s">
        <v>65</v>
      </c>
      <c r="H6" s="167" t="s">
        <v>66</v>
      </c>
      <c r="I6" s="167" t="s">
        <v>67</v>
      </c>
      <c r="J6" s="167" t="s">
        <v>68</v>
      </c>
      <c r="K6" s="167" t="s">
        <v>69</v>
      </c>
      <c r="L6" s="167" t="s">
        <v>70</v>
      </c>
      <c r="M6" s="167" t="s">
        <v>71</v>
      </c>
      <c r="N6" s="167" t="s">
        <v>72</v>
      </c>
      <c r="O6" s="167" t="s">
        <v>73</v>
      </c>
    </row>
    <row r="7" ht="52.5" customHeight="1" spans="1:15">
      <c r="A7" s="168" t="s">
        <v>74</v>
      </c>
      <c r="B7" s="168" t="s">
        <v>75</v>
      </c>
      <c r="C7" s="135">
        <v>8400</v>
      </c>
      <c r="D7" s="135">
        <v>8400</v>
      </c>
      <c r="E7" s="135">
        <v>8400</v>
      </c>
      <c r="F7" s="135"/>
      <c r="G7" s="135"/>
      <c r="H7" s="135"/>
      <c r="I7" s="135"/>
      <c r="J7" s="135"/>
      <c r="K7" s="135"/>
      <c r="L7" s="135"/>
      <c r="M7" s="135"/>
      <c r="N7" s="135"/>
      <c r="O7" s="135"/>
    </row>
    <row r="8" ht="52.5" customHeight="1" spans="1:15">
      <c r="A8" s="169" t="s">
        <v>76</v>
      </c>
      <c r="B8" s="169" t="s">
        <v>77</v>
      </c>
      <c r="C8" s="135">
        <v>8400</v>
      </c>
      <c r="D8" s="135">
        <v>8400</v>
      </c>
      <c r="E8" s="135">
        <v>8400</v>
      </c>
      <c r="F8" s="135"/>
      <c r="G8" s="135"/>
      <c r="H8" s="135"/>
      <c r="I8" s="135"/>
      <c r="J8" s="135"/>
      <c r="K8" s="135"/>
      <c r="L8" s="135"/>
      <c r="M8" s="135"/>
      <c r="N8" s="135"/>
      <c r="O8" s="135"/>
    </row>
    <row r="9" ht="52.5" customHeight="1" spans="1:15">
      <c r="A9" s="170" t="s">
        <v>78</v>
      </c>
      <c r="B9" s="170" t="s">
        <v>79</v>
      </c>
      <c r="C9" s="135">
        <v>8400</v>
      </c>
      <c r="D9" s="135">
        <v>8400</v>
      </c>
      <c r="E9" s="135">
        <v>8400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</row>
    <row r="10" ht="52.5" customHeight="1" spans="1:15">
      <c r="A10" s="168" t="s">
        <v>80</v>
      </c>
      <c r="B10" s="168" t="s">
        <v>81</v>
      </c>
      <c r="C10" s="135">
        <v>1441806.44</v>
      </c>
      <c r="D10" s="135">
        <v>1441806.44</v>
      </c>
      <c r="E10" s="135">
        <v>1441806.44</v>
      </c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ht="52.5" customHeight="1" spans="1:15">
      <c r="A11" s="169" t="s">
        <v>82</v>
      </c>
      <c r="B11" s="169" t="s">
        <v>83</v>
      </c>
      <c r="C11" s="135">
        <v>1390252.46</v>
      </c>
      <c r="D11" s="135">
        <v>1390252.46</v>
      </c>
      <c r="E11" s="135">
        <v>1390252.46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0" t="s">
        <v>84</v>
      </c>
      <c r="B12" s="170" t="s">
        <v>85</v>
      </c>
      <c r="C12" s="135">
        <v>11000</v>
      </c>
      <c r="D12" s="135">
        <v>11000</v>
      </c>
      <c r="E12" s="135">
        <v>11000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70" t="s">
        <v>86</v>
      </c>
      <c r="B13" s="170" t="s">
        <v>87</v>
      </c>
      <c r="C13" s="135">
        <v>630544.76</v>
      </c>
      <c r="D13" s="135">
        <v>630544.76</v>
      </c>
      <c r="E13" s="135">
        <v>630544.76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70" t="s">
        <v>88</v>
      </c>
      <c r="B14" s="170" t="s">
        <v>89</v>
      </c>
      <c r="C14" s="135">
        <v>589871.2</v>
      </c>
      <c r="D14" s="135">
        <v>589871.2</v>
      </c>
      <c r="E14" s="135">
        <v>589871.2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70" t="s">
        <v>90</v>
      </c>
      <c r="B15" s="170" t="s">
        <v>91</v>
      </c>
      <c r="C15" s="135">
        <v>158836.5</v>
      </c>
      <c r="D15" s="135">
        <v>158836.5</v>
      </c>
      <c r="E15" s="135">
        <v>158836.5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69" t="s">
        <v>92</v>
      </c>
      <c r="B16" s="169" t="s">
        <v>93</v>
      </c>
      <c r="C16" s="135">
        <v>32160</v>
      </c>
      <c r="D16" s="135">
        <v>32160</v>
      </c>
      <c r="E16" s="135">
        <v>32160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70" t="s">
        <v>94</v>
      </c>
      <c r="B17" s="170" t="s">
        <v>95</v>
      </c>
      <c r="C17" s="135">
        <v>32160</v>
      </c>
      <c r="D17" s="135">
        <v>32160</v>
      </c>
      <c r="E17" s="135">
        <v>32160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69" t="s">
        <v>96</v>
      </c>
      <c r="B18" s="169" t="s">
        <v>97</v>
      </c>
      <c r="C18" s="135">
        <v>19393.98</v>
      </c>
      <c r="D18" s="135">
        <v>19393.98</v>
      </c>
      <c r="E18" s="135">
        <v>19393.98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70" t="s">
        <v>98</v>
      </c>
      <c r="B19" s="170" t="s">
        <v>97</v>
      </c>
      <c r="C19" s="135">
        <v>19393.98</v>
      </c>
      <c r="D19" s="135">
        <v>19393.98</v>
      </c>
      <c r="E19" s="135">
        <v>19393.98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68" t="s">
        <v>99</v>
      </c>
      <c r="B20" s="168" t="s">
        <v>100</v>
      </c>
      <c r="C20" s="135">
        <v>256648.48</v>
      </c>
      <c r="D20" s="135">
        <v>256648.48</v>
      </c>
      <c r="E20" s="135">
        <v>256648.48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69" t="s">
        <v>101</v>
      </c>
      <c r="B21" s="169" t="s">
        <v>102</v>
      </c>
      <c r="C21" s="135">
        <v>256648.48</v>
      </c>
      <c r="D21" s="135">
        <v>256648.48</v>
      </c>
      <c r="E21" s="135">
        <v>256648.48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0" t="s">
        <v>103</v>
      </c>
      <c r="B22" s="170" t="s">
        <v>104</v>
      </c>
      <c r="C22" s="135">
        <v>228575.09</v>
      </c>
      <c r="D22" s="135">
        <v>228575.09</v>
      </c>
      <c r="E22" s="135">
        <v>228575.09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0" t="s">
        <v>105</v>
      </c>
      <c r="B23" s="170" t="s">
        <v>106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70" t="s">
        <v>107</v>
      </c>
      <c r="B24" s="170" t="s">
        <v>108</v>
      </c>
      <c r="C24" s="135">
        <v>28073.39</v>
      </c>
      <c r="D24" s="135">
        <v>28073.39</v>
      </c>
      <c r="E24" s="135">
        <v>28073.39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68" t="s">
        <v>109</v>
      </c>
      <c r="B25" s="168" t="s">
        <v>110</v>
      </c>
      <c r="C25" s="135">
        <v>15150693.4</v>
      </c>
      <c r="D25" s="135">
        <v>15150693.4</v>
      </c>
      <c r="E25" s="135">
        <v>4106393.4</v>
      </c>
      <c r="F25" s="135">
        <v>11044300</v>
      </c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69" t="s">
        <v>111</v>
      </c>
      <c r="B26" s="169" t="s">
        <v>112</v>
      </c>
      <c r="C26" s="135">
        <v>15150693.4</v>
      </c>
      <c r="D26" s="135">
        <v>15150693.4</v>
      </c>
      <c r="E26" s="135">
        <v>4106393.4</v>
      </c>
      <c r="F26" s="135">
        <v>11044300</v>
      </c>
      <c r="G26" s="135"/>
      <c r="H26" s="135"/>
      <c r="I26" s="135"/>
      <c r="J26" s="135"/>
      <c r="K26" s="135"/>
      <c r="L26" s="135"/>
      <c r="M26" s="135"/>
      <c r="N26" s="135"/>
      <c r="O26" s="135"/>
    </row>
    <row r="27" ht="52.5" customHeight="1" spans="1:15">
      <c r="A27" s="170" t="s">
        <v>113</v>
      </c>
      <c r="B27" s="170" t="s">
        <v>79</v>
      </c>
      <c r="C27" s="135">
        <v>4112393.4</v>
      </c>
      <c r="D27" s="135">
        <v>4112393.4</v>
      </c>
      <c r="E27" s="135">
        <v>4106393.4</v>
      </c>
      <c r="F27" s="135">
        <v>6000</v>
      </c>
      <c r="G27" s="135"/>
      <c r="H27" s="135"/>
      <c r="I27" s="135"/>
      <c r="J27" s="135"/>
      <c r="K27" s="135"/>
      <c r="L27" s="135"/>
      <c r="M27" s="135"/>
      <c r="N27" s="135"/>
      <c r="O27" s="135"/>
    </row>
    <row r="28" ht="52.5" customHeight="1" spans="1:15">
      <c r="A28" s="170" t="s">
        <v>114</v>
      </c>
      <c r="B28" s="170" t="s">
        <v>115</v>
      </c>
      <c r="C28" s="135">
        <v>100000</v>
      </c>
      <c r="D28" s="135">
        <v>100000</v>
      </c>
      <c r="E28" s="135"/>
      <c r="F28" s="135">
        <v>100000</v>
      </c>
      <c r="G28" s="135"/>
      <c r="H28" s="135"/>
      <c r="I28" s="135"/>
      <c r="J28" s="135"/>
      <c r="K28" s="135"/>
      <c r="L28" s="135"/>
      <c r="M28" s="135"/>
      <c r="N28" s="135"/>
      <c r="O28" s="135"/>
    </row>
    <row r="29" ht="52.5" customHeight="1" spans="1:15">
      <c r="A29" s="170" t="s">
        <v>116</v>
      </c>
      <c r="B29" s="170" t="s">
        <v>117</v>
      </c>
      <c r="C29" s="135">
        <v>5000000</v>
      </c>
      <c r="D29" s="135">
        <v>5000000</v>
      </c>
      <c r="E29" s="135"/>
      <c r="F29" s="135">
        <v>5000000</v>
      </c>
      <c r="G29" s="135"/>
      <c r="H29" s="135"/>
      <c r="I29" s="135"/>
      <c r="J29" s="135"/>
      <c r="K29" s="135"/>
      <c r="L29" s="135"/>
      <c r="M29" s="135"/>
      <c r="N29" s="135"/>
      <c r="O29" s="135"/>
    </row>
    <row r="30" ht="52.5" customHeight="1" spans="1:15">
      <c r="A30" s="170" t="s">
        <v>118</v>
      </c>
      <c r="B30" s="170" t="s">
        <v>119</v>
      </c>
      <c r="C30" s="135">
        <v>5938300</v>
      </c>
      <c r="D30" s="135">
        <v>5938300</v>
      </c>
      <c r="E30" s="135"/>
      <c r="F30" s="135">
        <v>5938300</v>
      </c>
      <c r="G30" s="135"/>
      <c r="H30" s="135"/>
      <c r="I30" s="135"/>
      <c r="J30" s="135"/>
      <c r="K30" s="135"/>
      <c r="L30" s="135"/>
      <c r="M30" s="135"/>
      <c r="N30" s="135"/>
      <c r="O30" s="135"/>
    </row>
    <row r="31" ht="52.5" customHeight="1" spans="1:15">
      <c r="A31" s="168" t="s">
        <v>120</v>
      </c>
      <c r="B31" s="168" t="s">
        <v>121</v>
      </c>
      <c r="C31" s="135">
        <v>423799</v>
      </c>
      <c r="D31" s="135">
        <v>423799</v>
      </c>
      <c r="E31" s="135">
        <v>423799</v>
      </c>
      <c r="F31" s="135"/>
      <c r="G31" s="135"/>
      <c r="H31" s="135"/>
      <c r="I31" s="135"/>
      <c r="J31" s="135"/>
      <c r="K31" s="135"/>
      <c r="L31" s="135"/>
      <c r="M31" s="135"/>
      <c r="N31" s="135"/>
      <c r="O31" s="135"/>
    </row>
    <row r="32" ht="52.5" customHeight="1" spans="1:15">
      <c r="A32" s="169" t="s">
        <v>122</v>
      </c>
      <c r="B32" s="169" t="s">
        <v>123</v>
      </c>
      <c r="C32" s="135">
        <v>423799</v>
      </c>
      <c r="D32" s="135">
        <v>423799</v>
      </c>
      <c r="E32" s="135">
        <v>423799</v>
      </c>
      <c r="F32" s="135"/>
      <c r="G32" s="135"/>
      <c r="H32" s="135"/>
      <c r="I32" s="135"/>
      <c r="J32" s="135"/>
      <c r="K32" s="135"/>
      <c r="L32" s="135"/>
      <c r="M32" s="135"/>
      <c r="N32" s="135"/>
      <c r="O32" s="135"/>
    </row>
    <row r="33" ht="52.5" customHeight="1" spans="1:15">
      <c r="A33" s="170" t="s">
        <v>124</v>
      </c>
      <c r="B33" s="170" t="s">
        <v>125</v>
      </c>
      <c r="C33" s="135">
        <v>423799</v>
      </c>
      <c r="D33" s="135">
        <v>423799</v>
      </c>
      <c r="E33" s="135">
        <v>423799</v>
      </c>
      <c r="F33" s="135"/>
      <c r="G33" s="135"/>
      <c r="H33" s="135"/>
      <c r="I33" s="135"/>
      <c r="J33" s="135"/>
      <c r="K33" s="135"/>
      <c r="L33" s="135"/>
      <c r="M33" s="135"/>
      <c r="N33" s="135"/>
      <c r="O33" s="135"/>
    </row>
    <row r="34" ht="30" customHeight="1" spans="1:15">
      <c r="A34" s="167" t="s">
        <v>30</v>
      </c>
      <c r="B34" s="167"/>
      <c r="C34" s="135">
        <v>17281347.32</v>
      </c>
      <c r="D34" s="135">
        <v>17281347.32</v>
      </c>
      <c r="E34" s="135">
        <v>6237047.32</v>
      </c>
      <c r="F34" s="135">
        <v>11044300</v>
      </c>
      <c r="G34" s="135"/>
      <c r="H34" s="135"/>
      <c r="I34" s="135"/>
      <c r="J34" s="135"/>
      <c r="K34" s="135"/>
      <c r="L34" s="135"/>
      <c r="M34" s="135"/>
      <c r="N34" s="135"/>
      <c r="O34" s="135"/>
    </row>
  </sheetData>
  <mergeCells count="13">
    <mergeCell ref="N1:O1"/>
    <mergeCell ref="A2:O2"/>
    <mergeCell ref="A3:F3"/>
    <mergeCell ref="N3:O3"/>
    <mergeCell ref="D4:F4"/>
    <mergeCell ref="J4:O4"/>
    <mergeCell ref="A34:B3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1" sqref="A3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90" t="s">
        <v>126</v>
      </c>
    </row>
    <row r="2" ht="30.75" customHeight="1" spans="1:4">
      <c r="A2" s="157" t="str">
        <f>"2026"&amp;"年部门财政拨款收支预算总表"</f>
        <v>2026年部门财政拨款收支预算总表</v>
      </c>
      <c r="B2" s="157"/>
      <c r="C2" s="157"/>
      <c r="D2" s="157"/>
    </row>
    <row r="3" ht="18.75" customHeight="1" spans="1:4">
      <c r="A3" s="31" t="str">
        <f>"单位名称："&amp;"盈江县交通运输局"</f>
        <v>单位名称：盈江县交通运输局</v>
      </c>
      <c r="B3" s="158"/>
      <c r="C3" s="158"/>
      <c r="D3" s="91" t="s">
        <v>1</v>
      </c>
    </row>
    <row r="4" ht="19.5" customHeight="1" spans="1:4">
      <c r="A4" s="12" t="s">
        <v>127</v>
      </c>
      <c r="B4" s="14"/>
      <c r="C4" s="12" t="s">
        <v>128</v>
      </c>
      <c r="D4" s="14"/>
    </row>
    <row r="5" ht="21.75" customHeight="1" spans="1:4">
      <c r="A5" s="71" t="s">
        <v>129</v>
      </c>
      <c r="B5" s="11" t="s">
        <v>5</v>
      </c>
      <c r="C5" s="71" t="s">
        <v>130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6" t="s">
        <v>131</v>
      </c>
      <c r="B7" s="23">
        <v>17281347.32</v>
      </c>
      <c r="C7" s="86" t="s">
        <v>132</v>
      </c>
      <c r="D7" s="23">
        <v>17281347.32</v>
      </c>
    </row>
    <row r="8" ht="19.5" customHeight="1" spans="1:4">
      <c r="A8" s="86" t="s">
        <v>133</v>
      </c>
      <c r="B8" s="23">
        <v>17281347.32</v>
      </c>
      <c r="C8" s="159" t="str">
        <f>"（"&amp;"一"&amp;"）"&amp;"一般公共服务支出"</f>
        <v>（一）一般公共服务支出</v>
      </c>
      <c r="D8" s="23">
        <v>8400</v>
      </c>
    </row>
    <row r="9" ht="19.5" customHeight="1" spans="1:4">
      <c r="A9" s="160" t="s">
        <v>134</v>
      </c>
      <c r="B9" s="23"/>
      <c r="C9" s="159" t="str">
        <f>"（"&amp;"二"&amp;"）"&amp;"社会保障和就业支出"</f>
        <v>（二）社会保障和就业支出</v>
      </c>
      <c r="D9" s="23">
        <v>1441806.44</v>
      </c>
    </row>
    <row r="10" ht="19.5" customHeight="1" spans="1:4">
      <c r="A10" s="160" t="s">
        <v>135</v>
      </c>
      <c r="B10" s="23"/>
      <c r="C10" s="159" t="str">
        <f>"（"&amp;"三"&amp;"）"&amp;"卫生健康支出"</f>
        <v>（三）卫生健康支出</v>
      </c>
      <c r="D10" s="23">
        <v>256648.48</v>
      </c>
    </row>
    <row r="11" ht="19.5" customHeight="1" spans="1:4">
      <c r="A11" s="160" t="s">
        <v>136</v>
      </c>
      <c r="B11" s="23"/>
      <c r="C11" s="159" t="str">
        <f>"（"&amp;"四"&amp;"）"&amp;"交通运输支出"</f>
        <v>（四）交通运输支出</v>
      </c>
      <c r="D11" s="23">
        <v>15150693.4</v>
      </c>
    </row>
    <row r="12" ht="19.5" customHeight="1" spans="1:4">
      <c r="A12" s="160" t="s">
        <v>133</v>
      </c>
      <c r="B12" s="23"/>
      <c r="C12" s="159" t="str">
        <f>"（"&amp;"五"&amp;"）"&amp;"住房保障支出"</f>
        <v>（五）住房保障支出</v>
      </c>
      <c r="D12" s="23">
        <v>423799</v>
      </c>
    </row>
    <row r="13" ht="19.5" customHeight="1" spans="1:4">
      <c r="A13" s="160" t="s">
        <v>134</v>
      </c>
      <c r="B13" s="23"/>
      <c r="C13" s="159"/>
      <c r="D13" s="23"/>
    </row>
    <row r="14" ht="19.5" customHeight="1" spans="1:4">
      <c r="A14" s="160" t="s">
        <v>135</v>
      </c>
      <c r="B14" s="23"/>
      <c r="C14" s="159"/>
      <c r="D14" s="23"/>
    </row>
    <row r="15" ht="19.5" customHeight="1" spans="1:4">
      <c r="A15" s="161"/>
      <c r="B15" s="23"/>
      <c r="C15" s="159"/>
      <c r="D15" s="23"/>
    </row>
    <row r="16" ht="19.5" customHeight="1" spans="1:4">
      <c r="A16" s="161"/>
      <c r="B16" s="23"/>
      <c r="C16" s="159"/>
      <c r="D16" s="23"/>
    </row>
    <row r="17" ht="19.5" customHeight="1" spans="1:4">
      <c r="A17" s="161"/>
      <c r="B17" s="23"/>
      <c r="C17" s="159"/>
      <c r="D17" s="23"/>
    </row>
    <row r="18" ht="19.5" customHeight="1" spans="1:4">
      <c r="A18" s="161"/>
      <c r="B18" s="23"/>
      <c r="C18" s="159"/>
      <c r="D18" s="23"/>
    </row>
    <row r="19" ht="19.5" customHeight="1" spans="1:4">
      <c r="A19" s="161"/>
      <c r="B19" s="23"/>
      <c r="C19" s="159"/>
      <c r="D19" s="23"/>
    </row>
    <row r="20" ht="19.5" customHeight="1" spans="1:4">
      <c r="A20" s="86"/>
      <c r="B20" s="23"/>
      <c r="C20" s="159"/>
      <c r="D20" s="23"/>
    </row>
    <row r="21" ht="19.5" customHeight="1" spans="1:4">
      <c r="A21" s="86"/>
      <c r="B21" s="23"/>
      <c r="C21" s="86"/>
      <c r="D21" s="23"/>
    </row>
    <row r="22" ht="19.5" customHeight="1" spans="1:4">
      <c r="A22" s="86"/>
      <c r="B22" s="23"/>
      <c r="C22" s="86"/>
      <c r="D22" s="23"/>
    </row>
    <row r="23" ht="19.5" customHeight="1" spans="1:4">
      <c r="A23" s="86"/>
      <c r="B23" s="23"/>
      <c r="C23" s="86"/>
      <c r="D23" s="23"/>
    </row>
    <row r="24" ht="19.5" customHeight="1" spans="1:4">
      <c r="A24" s="86"/>
      <c r="B24" s="23"/>
      <c r="C24" s="86"/>
      <c r="D24" s="23"/>
    </row>
    <row r="25" ht="19.5" customHeight="1" spans="1:4">
      <c r="A25" s="86"/>
      <c r="B25" s="23"/>
      <c r="C25" s="86"/>
      <c r="D25" s="23"/>
    </row>
    <row r="26" ht="19.5" customHeight="1" spans="1:4">
      <c r="A26" s="159"/>
      <c r="B26" s="23"/>
      <c r="C26" s="86"/>
      <c r="D26" s="23"/>
    </row>
    <row r="27" ht="19.5" customHeight="1" spans="1:4">
      <c r="A27" s="86"/>
      <c r="B27" s="23"/>
      <c r="C27" s="86"/>
      <c r="D27" s="23"/>
    </row>
    <row r="28" customHeight="1" spans="1:4">
      <c r="A28" s="86"/>
      <c r="B28" s="23"/>
      <c r="C28" s="160"/>
      <c r="D28" s="23"/>
    </row>
    <row r="29" ht="19.5" customHeight="1" spans="1:4">
      <c r="A29" s="86"/>
      <c r="B29" s="23"/>
      <c r="C29" s="86"/>
      <c r="D29" s="23"/>
    </row>
    <row r="30" ht="19.5" customHeight="1" spans="1:4">
      <c r="A30" s="159"/>
      <c r="B30" s="23"/>
      <c r="C30" s="86"/>
      <c r="D30" s="23"/>
    </row>
    <row r="31" ht="18" customHeight="1" spans="1:4">
      <c r="A31" s="159"/>
      <c r="B31" s="23"/>
      <c r="C31" s="86"/>
      <c r="D31" s="23"/>
    </row>
    <row r="32" ht="18" customHeight="1" spans="1:4">
      <c r="A32" s="159"/>
      <c r="B32" s="23"/>
      <c r="C32" s="160"/>
      <c r="D32" s="23"/>
    </row>
    <row r="33" ht="18" customHeight="1" spans="1:4">
      <c r="A33" s="159"/>
      <c r="B33" s="23"/>
      <c r="C33" s="160"/>
      <c r="D33" s="23"/>
    </row>
    <row r="34" ht="19.5" customHeight="1" spans="1:4">
      <c r="A34" s="159"/>
      <c r="B34" s="162"/>
      <c r="C34" s="86"/>
      <c r="D34" s="162"/>
    </row>
    <row r="35" ht="19.5" customHeight="1" spans="1:4">
      <c r="A35" s="159"/>
      <c r="B35" s="23"/>
      <c r="C35" s="86" t="s">
        <v>137</v>
      </c>
      <c r="D35" s="23"/>
    </row>
    <row r="36" ht="19.5" customHeight="1" spans="1:4">
      <c r="A36" s="163" t="s">
        <v>24</v>
      </c>
      <c r="B36" s="23">
        <v>17281347.32</v>
      </c>
      <c r="C36" s="163" t="s">
        <v>25</v>
      </c>
      <c r="D36" s="23">
        <v>17281347.32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3"/>
  <sheetViews>
    <sheetView showZeros="0" workbookViewId="0">
      <selection activeCell="G21" sqref="G2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138</v>
      </c>
    </row>
    <row r="2" ht="33" customHeight="1" spans="1:7">
      <c r="A2" s="150" t="str">
        <f>"2026"&amp;"年一般公共预算支出预算表（按功能科目分类）"</f>
        <v>2026年一般公共预算支出预算表（按功能科目分类）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"单位名称："&amp;"盈江县交通运输局"</f>
        <v>单位名称：盈江县交通运输局</v>
      </c>
      <c r="B3" s="151"/>
      <c r="C3" s="124"/>
      <c r="D3" s="124"/>
      <c r="E3" s="124"/>
      <c r="F3" s="124"/>
      <c r="G3" s="128" t="s">
        <v>1</v>
      </c>
    </row>
    <row r="4" ht="18.75" customHeight="1" spans="1:7">
      <c r="A4" s="152" t="s">
        <v>139</v>
      </c>
      <c r="B4" s="152"/>
      <c r="C4" s="152" t="s">
        <v>30</v>
      </c>
      <c r="D4" s="152" t="s">
        <v>52</v>
      </c>
      <c r="E4" s="152"/>
      <c r="F4" s="152"/>
      <c r="G4" s="152" t="s">
        <v>53</v>
      </c>
    </row>
    <row r="5" ht="18.75" customHeight="1" spans="1:7">
      <c r="A5" s="152" t="s">
        <v>48</v>
      </c>
      <c r="B5" s="152" t="s">
        <v>49</v>
      </c>
      <c r="C5" s="152"/>
      <c r="D5" s="152" t="s">
        <v>33</v>
      </c>
      <c r="E5" s="152" t="s">
        <v>140</v>
      </c>
      <c r="F5" s="152" t="s">
        <v>141</v>
      </c>
      <c r="G5" s="152"/>
    </row>
    <row r="6" ht="18.75" customHeight="1" spans="1:7">
      <c r="A6" s="152" t="s">
        <v>59</v>
      </c>
      <c r="B6" s="152" t="s">
        <v>60</v>
      </c>
      <c r="C6" s="152" t="s">
        <v>61</v>
      </c>
      <c r="D6" s="152" t="s">
        <v>62</v>
      </c>
      <c r="E6" s="152" t="s">
        <v>63</v>
      </c>
      <c r="F6" s="152" t="s">
        <v>64</v>
      </c>
      <c r="G6" s="152" t="s">
        <v>65</v>
      </c>
    </row>
    <row r="7" ht="18.75" customHeight="1" spans="1:7">
      <c r="A7" s="153" t="s">
        <v>74</v>
      </c>
      <c r="B7" s="153" t="s">
        <v>75</v>
      </c>
      <c r="C7" s="154">
        <v>8400</v>
      </c>
      <c r="D7" s="154">
        <v>8400</v>
      </c>
      <c r="E7" s="154">
        <v>8400</v>
      </c>
      <c r="F7" s="154"/>
      <c r="G7" s="154"/>
    </row>
    <row r="8" ht="18.75" customHeight="1" outlineLevel="1" spans="1:7">
      <c r="A8" s="155" t="s">
        <v>76</v>
      </c>
      <c r="B8" s="155" t="s">
        <v>77</v>
      </c>
      <c r="C8" s="154">
        <v>8400</v>
      </c>
      <c r="D8" s="154">
        <v>8400</v>
      </c>
      <c r="E8" s="154">
        <v>8400</v>
      </c>
      <c r="F8" s="154"/>
      <c r="G8" s="154"/>
    </row>
    <row r="9" ht="18.75" customHeight="1" outlineLevel="2" spans="1:7">
      <c r="A9" s="156" t="s">
        <v>78</v>
      </c>
      <c r="B9" s="156" t="s">
        <v>79</v>
      </c>
      <c r="C9" s="154">
        <v>8400</v>
      </c>
      <c r="D9" s="154">
        <v>8400</v>
      </c>
      <c r="E9" s="154">
        <v>8400</v>
      </c>
      <c r="F9" s="154"/>
      <c r="G9" s="154"/>
    </row>
    <row r="10" ht="18.75" customHeight="1" spans="1:7">
      <c r="A10" s="153" t="s">
        <v>80</v>
      </c>
      <c r="B10" s="153" t="s">
        <v>81</v>
      </c>
      <c r="C10" s="154">
        <v>1441806.44</v>
      </c>
      <c r="D10" s="154">
        <v>1441806.44</v>
      </c>
      <c r="E10" s="154">
        <v>1418806.44</v>
      </c>
      <c r="F10" s="154">
        <v>23000</v>
      </c>
      <c r="G10" s="154"/>
    </row>
    <row r="11" ht="18.75" customHeight="1" outlineLevel="1" spans="1:7">
      <c r="A11" s="155" t="s">
        <v>82</v>
      </c>
      <c r="B11" s="155" t="s">
        <v>83</v>
      </c>
      <c r="C11" s="154">
        <v>1390252.46</v>
      </c>
      <c r="D11" s="154">
        <v>1390252.46</v>
      </c>
      <c r="E11" s="154">
        <v>1367252.46</v>
      </c>
      <c r="F11" s="154">
        <v>23000</v>
      </c>
      <c r="G11" s="154"/>
    </row>
    <row r="12" ht="18.75" customHeight="1" outlineLevel="2" spans="1:7">
      <c r="A12" s="156" t="s">
        <v>84</v>
      </c>
      <c r="B12" s="156" t="s">
        <v>85</v>
      </c>
      <c r="C12" s="154">
        <v>11000</v>
      </c>
      <c r="D12" s="154">
        <v>11000</v>
      </c>
      <c r="E12" s="154">
        <v>11000</v>
      </c>
      <c r="F12" s="154"/>
      <c r="G12" s="154"/>
    </row>
    <row r="13" ht="18.75" customHeight="1" outlineLevel="2" spans="1:7">
      <c r="A13" s="156" t="s">
        <v>86</v>
      </c>
      <c r="B13" s="156" t="s">
        <v>87</v>
      </c>
      <c r="C13" s="154">
        <v>630544.76</v>
      </c>
      <c r="D13" s="154">
        <v>630544.76</v>
      </c>
      <c r="E13" s="154">
        <v>607544.76</v>
      </c>
      <c r="F13" s="154">
        <v>23000</v>
      </c>
      <c r="G13" s="154"/>
    </row>
    <row r="14" ht="26" customHeight="1" outlineLevel="2" spans="1:7">
      <c r="A14" s="156" t="s">
        <v>88</v>
      </c>
      <c r="B14" s="156" t="s">
        <v>89</v>
      </c>
      <c r="C14" s="154">
        <v>589871.2</v>
      </c>
      <c r="D14" s="154">
        <v>589871.2</v>
      </c>
      <c r="E14" s="154">
        <v>589871.2</v>
      </c>
      <c r="F14" s="154"/>
      <c r="G14" s="154"/>
    </row>
    <row r="15" ht="28" customHeight="1" outlineLevel="2" spans="1:7">
      <c r="A15" s="156" t="s">
        <v>90</v>
      </c>
      <c r="B15" s="156" t="s">
        <v>91</v>
      </c>
      <c r="C15" s="154">
        <v>158836.5</v>
      </c>
      <c r="D15" s="154">
        <v>158836.5</v>
      </c>
      <c r="E15" s="154">
        <v>158836.5</v>
      </c>
      <c r="F15" s="154"/>
      <c r="G15" s="154"/>
    </row>
    <row r="16" ht="18.75" customHeight="1" outlineLevel="1" spans="1:7">
      <c r="A16" s="155" t="s">
        <v>92</v>
      </c>
      <c r="B16" s="155" t="s">
        <v>93</v>
      </c>
      <c r="C16" s="154">
        <v>32160</v>
      </c>
      <c r="D16" s="154">
        <v>32160</v>
      </c>
      <c r="E16" s="154">
        <v>32160</v>
      </c>
      <c r="F16" s="154"/>
      <c r="G16" s="154"/>
    </row>
    <row r="17" ht="18.75" customHeight="1" outlineLevel="2" spans="1:7">
      <c r="A17" s="156" t="s">
        <v>94</v>
      </c>
      <c r="B17" s="156" t="s">
        <v>95</v>
      </c>
      <c r="C17" s="154">
        <v>32160</v>
      </c>
      <c r="D17" s="154">
        <v>32160</v>
      </c>
      <c r="E17" s="154">
        <v>32160</v>
      </c>
      <c r="F17" s="154"/>
      <c r="G17" s="154"/>
    </row>
    <row r="18" ht="18.75" customHeight="1" outlineLevel="1" spans="1:7">
      <c r="A18" s="155" t="s">
        <v>96</v>
      </c>
      <c r="B18" s="155" t="s">
        <v>97</v>
      </c>
      <c r="C18" s="154">
        <v>19393.98</v>
      </c>
      <c r="D18" s="154">
        <v>19393.98</v>
      </c>
      <c r="E18" s="154">
        <v>19393.98</v>
      </c>
      <c r="F18" s="154"/>
      <c r="G18" s="154"/>
    </row>
    <row r="19" ht="27" customHeight="1" outlineLevel="2" spans="1:7">
      <c r="A19" s="156" t="s">
        <v>98</v>
      </c>
      <c r="B19" s="156" t="s">
        <v>97</v>
      </c>
      <c r="C19" s="154">
        <v>19393.98</v>
      </c>
      <c r="D19" s="154">
        <v>19393.98</v>
      </c>
      <c r="E19" s="154">
        <v>19393.98</v>
      </c>
      <c r="F19" s="154"/>
      <c r="G19" s="154"/>
    </row>
    <row r="20" ht="18.75" customHeight="1" spans="1:7">
      <c r="A20" s="153" t="s">
        <v>99</v>
      </c>
      <c r="B20" s="153" t="s">
        <v>100</v>
      </c>
      <c r="C20" s="154">
        <v>256648.48</v>
      </c>
      <c r="D20" s="154">
        <v>256648.48</v>
      </c>
      <c r="E20" s="154">
        <v>256648.48</v>
      </c>
      <c r="F20" s="154"/>
      <c r="G20" s="154"/>
    </row>
    <row r="21" ht="18.75" customHeight="1" outlineLevel="1" spans="1:7">
      <c r="A21" s="155" t="s">
        <v>101</v>
      </c>
      <c r="B21" s="155" t="s">
        <v>102</v>
      </c>
      <c r="C21" s="154">
        <v>256648.48</v>
      </c>
      <c r="D21" s="154">
        <v>256648.48</v>
      </c>
      <c r="E21" s="154">
        <v>256648.48</v>
      </c>
      <c r="F21" s="154"/>
      <c r="G21" s="154"/>
    </row>
    <row r="22" ht="18.75" customHeight="1" outlineLevel="2" spans="1:7">
      <c r="A22" s="156" t="s">
        <v>103</v>
      </c>
      <c r="B22" s="156" t="s">
        <v>104</v>
      </c>
      <c r="C22" s="154">
        <v>228575.09</v>
      </c>
      <c r="D22" s="154">
        <v>228575.09</v>
      </c>
      <c r="E22" s="154">
        <v>228575.09</v>
      </c>
      <c r="F22" s="154"/>
      <c r="G22" s="154"/>
    </row>
    <row r="23" ht="27" customHeight="1" outlineLevel="2" spans="1:7">
      <c r="A23" s="156" t="s">
        <v>107</v>
      </c>
      <c r="B23" s="156" t="s">
        <v>108</v>
      </c>
      <c r="C23" s="154">
        <v>28073.39</v>
      </c>
      <c r="D23" s="154">
        <v>28073.39</v>
      </c>
      <c r="E23" s="154">
        <v>28073.39</v>
      </c>
      <c r="F23" s="154"/>
      <c r="G23" s="154"/>
    </row>
    <row r="24" ht="18.75" customHeight="1" spans="1:7">
      <c r="A24" s="153" t="s">
        <v>109</v>
      </c>
      <c r="B24" s="153" t="s">
        <v>110</v>
      </c>
      <c r="C24" s="154">
        <v>15150693.4</v>
      </c>
      <c r="D24" s="154">
        <v>4106393.4</v>
      </c>
      <c r="E24" s="154">
        <v>3817375</v>
      </c>
      <c r="F24" s="154">
        <v>289018.4</v>
      </c>
      <c r="G24" s="154">
        <v>11044300</v>
      </c>
    </row>
    <row r="25" ht="18.75" customHeight="1" outlineLevel="1" spans="1:7">
      <c r="A25" s="155" t="s">
        <v>111</v>
      </c>
      <c r="B25" s="155" t="s">
        <v>112</v>
      </c>
      <c r="C25" s="154">
        <v>15150693.4</v>
      </c>
      <c r="D25" s="154">
        <v>4106393.4</v>
      </c>
      <c r="E25" s="154">
        <v>3817375</v>
      </c>
      <c r="F25" s="154">
        <v>289018.4</v>
      </c>
      <c r="G25" s="154">
        <v>11044300</v>
      </c>
    </row>
    <row r="26" ht="18.75" customHeight="1" outlineLevel="2" spans="1:7">
      <c r="A26" s="156" t="s">
        <v>113</v>
      </c>
      <c r="B26" s="156" t="s">
        <v>79</v>
      </c>
      <c r="C26" s="154">
        <v>4112393.4</v>
      </c>
      <c r="D26" s="154">
        <v>4106393.4</v>
      </c>
      <c r="E26" s="154">
        <v>3817375</v>
      </c>
      <c r="F26" s="154">
        <v>289018.4</v>
      </c>
      <c r="G26" s="154">
        <v>6000</v>
      </c>
    </row>
    <row r="27" ht="18.75" customHeight="1" outlineLevel="2" spans="1:7">
      <c r="A27" s="156" t="s">
        <v>114</v>
      </c>
      <c r="B27" s="156" t="s">
        <v>115</v>
      </c>
      <c r="C27" s="154">
        <v>100000</v>
      </c>
      <c r="D27" s="154"/>
      <c r="E27" s="154"/>
      <c r="F27" s="154"/>
      <c r="G27" s="154">
        <v>100000</v>
      </c>
    </row>
    <row r="28" ht="18.75" customHeight="1" outlineLevel="2" spans="1:7">
      <c r="A28" s="156" t="s">
        <v>116</v>
      </c>
      <c r="B28" s="156" t="s">
        <v>117</v>
      </c>
      <c r="C28" s="154">
        <v>5000000</v>
      </c>
      <c r="D28" s="154"/>
      <c r="E28" s="154"/>
      <c r="F28" s="154"/>
      <c r="G28" s="154">
        <v>5000000</v>
      </c>
    </row>
    <row r="29" ht="18.75" customHeight="1" outlineLevel="2" spans="1:7">
      <c r="A29" s="156" t="s">
        <v>118</v>
      </c>
      <c r="B29" s="156" t="s">
        <v>119</v>
      </c>
      <c r="C29" s="154">
        <v>5938300</v>
      </c>
      <c r="D29" s="154"/>
      <c r="E29" s="154"/>
      <c r="F29" s="154"/>
      <c r="G29" s="154">
        <v>5938300</v>
      </c>
    </row>
    <row r="30" ht="18.75" customHeight="1" spans="1:7">
      <c r="A30" s="153" t="s">
        <v>120</v>
      </c>
      <c r="B30" s="153" t="s">
        <v>121</v>
      </c>
      <c r="C30" s="154">
        <v>423799</v>
      </c>
      <c r="D30" s="154">
        <v>423799</v>
      </c>
      <c r="E30" s="154">
        <v>423799</v>
      </c>
      <c r="F30" s="154"/>
      <c r="G30" s="154"/>
    </row>
    <row r="31" ht="18.75" customHeight="1" outlineLevel="1" spans="1:7">
      <c r="A31" s="155" t="s">
        <v>122</v>
      </c>
      <c r="B31" s="155" t="s">
        <v>123</v>
      </c>
      <c r="C31" s="154">
        <v>423799</v>
      </c>
      <c r="D31" s="154">
        <v>423799</v>
      </c>
      <c r="E31" s="154">
        <v>423799</v>
      </c>
      <c r="F31" s="154"/>
      <c r="G31" s="154"/>
    </row>
    <row r="32" ht="18.75" customHeight="1" outlineLevel="2" spans="1:7">
      <c r="A32" s="156" t="s">
        <v>124</v>
      </c>
      <c r="B32" s="156" t="s">
        <v>125</v>
      </c>
      <c r="C32" s="154">
        <v>423799</v>
      </c>
      <c r="D32" s="154">
        <v>423799</v>
      </c>
      <c r="E32" s="154">
        <v>423799</v>
      </c>
      <c r="F32" s="154"/>
      <c r="G32" s="154"/>
    </row>
    <row r="33" ht="18.75" customHeight="1" spans="1:7">
      <c r="A33" s="152" t="s">
        <v>30</v>
      </c>
      <c r="B33" s="152"/>
      <c r="C33" s="154">
        <v>17281347.32</v>
      </c>
      <c r="D33" s="154">
        <v>6237047.32</v>
      </c>
      <c r="E33" s="154">
        <v>5925028.92</v>
      </c>
      <c r="F33" s="154">
        <v>312018.4</v>
      </c>
      <c r="G33" s="154">
        <v>11044300</v>
      </c>
    </row>
  </sheetData>
  <mergeCells count="7">
    <mergeCell ref="A2:G2"/>
    <mergeCell ref="A3:C3"/>
    <mergeCell ref="A4:B4"/>
    <mergeCell ref="D4:F4"/>
    <mergeCell ref="A33:B3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G21" sqref="G2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142</v>
      </c>
    </row>
    <row r="2" ht="33.75" customHeight="1" spans="1:6">
      <c r="A2" s="144" t="str">
        <f>"2026"&amp;"年一般公共预算“三公”经费支出预算表"</f>
        <v>2026年一般公共预算“三公”经费支出预算表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"单位名称："&amp;"盈江县交通运输局"</f>
        <v>单位名称：盈江县交通运输局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143</v>
      </c>
      <c r="B4" s="71" t="s">
        <v>144</v>
      </c>
      <c r="C4" s="12" t="s">
        <v>145</v>
      </c>
      <c r="D4" s="13"/>
      <c r="E4" s="14"/>
      <c r="F4" s="71" t="s">
        <v>146</v>
      </c>
    </row>
    <row r="5" ht="19.5" customHeight="1" spans="1:6">
      <c r="A5" s="18"/>
      <c r="B5" s="73"/>
      <c r="C5" s="35" t="s">
        <v>33</v>
      </c>
      <c r="D5" s="35" t="s">
        <v>147</v>
      </c>
      <c r="E5" s="35" t="s">
        <v>148</v>
      </c>
      <c r="F5" s="73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35000</v>
      </c>
      <c r="B7" s="148"/>
      <c r="C7" s="149">
        <v>28000</v>
      </c>
      <c r="D7" s="148"/>
      <c r="E7" s="148">
        <v>28000</v>
      </c>
      <c r="F7" s="148">
        <v>7000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5"/>
  <sheetViews>
    <sheetView showZeros="0" workbookViewId="0">
      <selection activeCell="F53" sqref="F53"/>
    </sheetView>
  </sheetViews>
  <sheetFormatPr defaultColWidth="10.2857142857143" defaultRowHeight="15" customHeight="1"/>
  <cols>
    <col min="1" max="2" width="12.4190476190476" customWidth="1"/>
    <col min="3" max="3" width="13.4285714285714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149</v>
      </c>
      <c r="U1" s="140"/>
      <c r="V1" s="140"/>
      <c r="W1" s="140"/>
    </row>
    <row r="2" ht="45.75" customHeight="1" spans="1:23">
      <c r="A2" s="137" t="str">
        <f>"2026"&amp;"年部门基本支出预算表"</f>
        <v>2026年部门基本支出预算表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"单位名称："&amp;"盈江县交通运输局"</f>
        <v>单位名称：盈江县交通运输局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27</v>
      </c>
      <c r="U3" s="140"/>
      <c r="V3" s="140"/>
      <c r="W3" s="140"/>
    </row>
    <row r="4" ht="18.75" customHeight="1" spans="1:23">
      <c r="A4" s="138" t="s">
        <v>150</v>
      </c>
      <c r="B4" s="138" t="s">
        <v>151</v>
      </c>
      <c r="C4" s="138" t="s">
        <v>152</v>
      </c>
      <c r="D4" s="138" t="s">
        <v>153</v>
      </c>
      <c r="E4" s="138" t="s">
        <v>154</v>
      </c>
      <c r="F4" s="138" t="s">
        <v>155</v>
      </c>
      <c r="G4" s="138" t="s">
        <v>156</v>
      </c>
      <c r="H4" s="138" t="s">
        <v>157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158</v>
      </c>
      <c r="I5" s="138" t="s">
        <v>34</v>
      </c>
      <c r="J5" s="138" t="s">
        <v>159</v>
      </c>
      <c r="K5" s="138" t="s">
        <v>160</v>
      </c>
      <c r="L5" s="138" t="s">
        <v>161</v>
      </c>
      <c r="M5" s="138" t="s">
        <v>162</v>
      </c>
      <c r="N5" s="138" t="s">
        <v>163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164</v>
      </c>
      <c r="J6" s="138" t="s">
        <v>159</v>
      </c>
      <c r="K6" s="138" t="s">
        <v>160</v>
      </c>
      <c r="L6" s="138" t="s">
        <v>161</v>
      </c>
      <c r="M6" s="138" t="s">
        <v>162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165</v>
      </c>
      <c r="Q8" s="138" t="s">
        <v>166</v>
      </c>
      <c r="R8" s="138" t="s">
        <v>167</v>
      </c>
      <c r="S8" s="138" t="s">
        <v>168</v>
      </c>
      <c r="T8" s="138" t="s">
        <v>169</v>
      </c>
      <c r="U8" s="138" t="s">
        <v>170</v>
      </c>
      <c r="V8" s="138" t="s">
        <v>171</v>
      </c>
      <c r="W8" s="138" t="s">
        <v>172</v>
      </c>
    </row>
    <row r="9" ht="53.25" customHeight="1" spans="1:23">
      <c r="A9" s="133" t="s">
        <v>46</v>
      </c>
      <c r="B9" s="133"/>
      <c r="C9" s="133"/>
      <c r="D9" s="133"/>
      <c r="E9" s="133"/>
      <c r="F9" s="133"/>
      <c r="G9" s="133"/>
      <c r="H9" s="135">
        <v>6237047.32</v>
      </c>
      <c r="I9" s="135">
        <v>6237047.32</v>
      </c>
      <c r="J9" s="135"/>
      <c r="K9" s="135"/>
      <c r="L9" s="135">
        <v>6237047.32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46</v>
      </c>
      <c r="B10" s="133" t="s">
        <v>173</v>
      </c>
      <c r="C10" s="133" t="s">
        <v>174</v>
      </c>
      <c r="D10" s="133" t="s">
        <v>113</v>
      </c>
      <c r="E10" s="133" t="s">
        <v>79</v>
      </c>
      <c r="F10" s="133" t="s">
        <v>175</v>
      </c>
      <c r="G10" s="133" t="s">
        <v>176</v>
      </c>
      <c r="H10" s="135">
        <v>451356</v>
      </c>
      <c r="I10" s="135">
        <v>451356</v>
      </c>
      <c r="J10" s="135"/>
      <c r="K10" s="135"/>
      <c r="L10" s="135">
        <v>451356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46</v>
      </c>
      <c r="B11" s="133" t="s">
        <v>177</v>
      </c>
      <c r="C11" s="133" t="s">
        <v>178</v>
      </c>
      <c r="D11" s="133" t="s">
        <v>113</v>
      </c>
      <c r="E11" s="133" t="s">
        <v>79</v>
      </c>
      <c r="F11" s="133" t="s">
        <v>175</v>
      </c>
      <c r="G11" s="133" t="s">
        <v>176</v>
      </c>
      <c r="H11" s="135">
        <v>1162392</v>
      </c>
      <c r="I11" s="135">
        <v>1162392</v>
      </c>
      <c r="J11" s="135"/>
      <c r="K11" s="135"/>
      <c r="L11" s="135">
        <v>1162392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46</v>
      </c>
      <c r="B12" s="133" t="s">
        <v>173</v>
      </c>
      <c r="C12" s="133" t="s">
        <v>174</v>
      </c>
      <c r="D12" s="133" t="s">
        <v>113</v>
      </c>
      <c r="E12" s="133" t="s">
        <v>79</v>
      </c>
      <c r="F12" s="133" t="s">
        <v>179</v>
      </c>
      <c r="G12" s="133" t="s">
        <v>180</v>
      </c>
      <c r="H12" s="135">
        <v>468288</v>
      </c>
      <c r="I12" s="135">
        <v>468288</v>
      </c>
      <c r="J12" s="135"/>
      <c r="K12" s="135"/>
      <c r="L12" s="135">
        <v>468288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46</v>
      </c>
      <c r="B13" s="133" t="s">
        <v>177</v>
      </c>
      <c r="C13" s="133" t="s">
        <v>178</v>
      </c>
      <c r="D13" s="133" t="s">
        <v>113</v>
      </c>
      <c r="E13" s="133" t="s">
        <v>79</v>
      </c>
      <c r="F13" s="133" t="s">
        <v>179</v>
      </c>
      <c r="G13" s="133" t="s">
        <v>180</v>
      </c>
      <c r="H13" s="135">
        <v>126660</v>
      </c>
      <c r="I13" s="135">
        <v>126660</v>
      </c>
      <c r="J13" s="135"/>
      <c r="K13" s="135"/>
      <c r="L13" s="135">
        <v>126660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46</v>
      </c>
      <c r="B14" s="133" t="s">
        <v>173</v>
      </c>
      <c r="C14" s="133" t="s">
        <v>174</v>
      </c>
      <c r="D14" s="133" t="s">
        <v>113</v>
      </c>
      <c r="E14" s="133" t="s">
        <v>79</v>
      </c>
      <c r="F14" s="133" t="s">
        <v>181</v>
      </c>
      <c r="G14" s="133" t="s">
        <v>182</v>
      </c>
      <c r="H14" s="135">
        <v>37613</v>
      </c>
      <c r="I14" s="135">
        <v>37613</v>
      </c>
      <c r="J14" s="135"/>
      <c r="K14" s="135"/>
      <c r="L14" s="135">
        <v>37613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46</v>
      </c>
      <c r="B15" s="133" t="s">
        <v>183</v>
      </c>
      <c r="C15" s="133" t="s">
        <v>184</v>
      </c>
      <c r="D15" s="133" t="s">
        <v>113</v>
      </c>
      <c r="E15" s="133" t="s">
        <v>79</v>
      </c>
      <c r="F15" s="133" t="s">
        <v>181</v>
      </c>
      <c r="G15" s="133" t="s">
        <v>182</v>
      </c>
      <c r="H15" s="135">
        <v>155040</v>
      </c>
      <c r="I15" s="135">
        <v>155040</v>
      </c>
      <c r="J15" s="135"/>
      <c r="K15" s="135"/>
      <c r="L15" s="135">
        <v>155040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46</v>
      </c>
      <c r="B16" s="133" t="s">
        <v>177</v>
      </c>
      <c r="C16" s="133" t="s">
        <v>178</v>
      </c>
      <c r="D16" s="133" t="s">
        <v>113</v>
      </c>
      <c r="E16" s="133" t="s">
        <v>79</v>
      </c>
      <c r="F16" s="133" t="s">
        <v>185</v>
      </c>
      <c r="G16" s="133" t="s">
        <v>186</v>
      </c>
      <c r="H16" s="135">
        <v>96866</v>
      </c>
      <c r="I16" s="135">
        <v>96866</v>
      </c>
      <c r="J16" s="135"/>
      <c r="K16" s="135"/>
      <c r="L16" s="135">
        <v>96866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46</v>
      </c>
      <c r="B17" s="133" t="s">
        <v>187</v>
      </c>
      <c r="C17" s="133" t="s">
        <v>188</v>
      </c>
      <c r="D17" s="133" t="s">
        <v>113</v>
      </c>
      <c r="E17" s="133" t="s">
        <v>79</v>
      </c>
      <c r="F17" s="133" t="s">
        <v>185</v>
      </c>
      <c r="G17" s="133" t="s">
        <v>186</v>
      </c>
      <c r="H17" s="135">
        <v>312000</v>
      </c>
      <c r="I17" s="135">
        <v>312000</v>
      </c>
      <c r="J17" s="135"/>
      <c r="K17" s="135"/>
      <c r="L17" s="135">
        <v>312000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46</v>
      </c>
      <c r="B18" s="133" t="s">
        <v>177</v>
      </c>
      <c r="C18" s="133" t="s">
        <v>178</v>
      </c>
      <c r="D18" s="133" t="s">
        <v>113</v>
      </c>
      <c r="E18" s="133" t="s">
        <v>79</v>
      </c>
      <c r="F18" s="133" t="s">
        <v>185</v>
      </c>
      <c r="G18" s="133" t="s">
        <v>186</v>
      </c>
      <c r="H18" s="135">
        <v>300000</v>
      </c>
      <c r="I18" s="135">
        <v>300000</v>
      </c>
      <c r="J18" s="135"/>
      <c r="K18" s="135"/>
      <c r="L18" s="135">
        <v>300000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46</v>
      </c>
      <c r="B19" s="133" t="s">
        <v>177</v>
      </c>
      <c r="C19" s="133" t="s">
        <v>178</v>
      </c>
      <c r="D19" s="133" t="s">
        <v>113</v>
      </c>
      <c r="E19" s="133" t="s">
        <v>79</v>
      </c>
      <c r="F19" s="133" t="s">
        <v>185</v>
      </c>
      <c r="G19" s="133" t="s">
        <v>186</v>
      </c>
      <c r="H19" s="135">
        <v>334260</v>
      </c>
      <c r="I19" s="135">
        <v>334260</v>
      </c>
      <c r="J19" s="135"/>
      <c r="K19" s="135"/>
      <c r="L19" s="135">
        <v>334260</v>
      </c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46</v>
      </c>
      <c r="B20" s="133" t="s">
        <v>189</v>
      </c>
      <c r="C20" s="133" t="s">
        <v>190</v>
      </c>
      <c r="D20" s="133" t="s">
        <v>113</v>
      </c>
      <c r="E20" s="133" t="s">
        <v>79</v>
      </c>
      <c r="F20" s="133" t="s">
        <v>185</v>
      </c>
      <c r="G20" s="133" t="s">
        <v>186</v>
      </c>
      <c r="H20" s="135">
        <v>344400</v>
      </c>
      <c r="I20" s="135">
        <v>344400</v>
      </c>
      <c r="J20" s="135"/>
      <c r="K20" s="135"/>
      <c r="L20" s="135">
        <v>344400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46</v>
      </c>
      <c r="B21" s="133" t="s">
        <v>191</v>
      </c>
      <c r="C21" s="133" t="s">
        <v>192</v>
      </c>
      <c r="D21" s="133" t="s">
        <v>88</v>
      </c>
      <c r="E21" s="133" t="s">
        <v>89</v>
      </c>
      <c r="F21" s="133" t="s">
        <v>193</v>
      </c>
      <c r="G21" s="133" t="s">
        <v>194</v>
      </c>
      <c r="H21" s="135">
        <v>589871.2</v>
      </c>
      <c r="I21" s="135">
        <v>589871.2</v>
      </c>
      <c r="J21" s="135"/>
      <c r="K21" s="135"/>
      <c r="L21" s="135">
        <v>589871.2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46</v>
      </c>
      <c r="B22" s="133" t="s">
        <v>191</v>
      </c>
      <c r="C22" s="133" t="s">
        <v>192</v>
      </c>
      <c r="D22" s="133" t="s">
        <v>88</v>
      </c>
      <c r="E22" s="133" t="s">
        <v>89</v>
      </c>
      <c r="F22" s="133" t="s">
        <v>193</v>
      </c>
      <c r="G22" s="133" t="s">
        <v>194</v>
      </c>
      <c r="H22" s="135"/>
      <c r="I22" s="135"/>
      <c r="J22" s="135"/>
      <c r="K22" s="135"/>
      <c r="L22" s="135"/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46</v>
      </c>
      <c r="B23" s="133" t="s">
        <v>191</v>
      </c>
      <c r="C23" s="133" t="s">
        <v>192</v>
      </c>
      <c r="D23" s="133" t="s">
        <v>90</v>
      </c>
      <c r="E23" s="133" t="s">
        <v>91</v>
      </c>
      <c r="F23" s="133" t="s">
        <v>195</v>
      </c>
      <c r="G23" s="133" t="s">
        <v>196</v>
      </c>
      <c r="H23" s="135">
        <v>158836.5</v>
      </c>
      <c r="I23" s="135">
        <v>158836.5</v>
      </c>
      <c r="J23" s="135"/>
      <c r="K23" s="135"/>
      <c r="L23" s="135">
        <v>158836.5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46</v>
      </c>
      <c r="B24" s="133" t="s">
        <v>191</v>
      </c>
      <c r="C24" s="133" t="s">
        <v>192</v>
      </c>
      <c r="D24" s="133" t="s">
        <v>103</v>
      </c>
      <c r="E24" s="133" t="s">
        <v>104</v>
      </c>
      <c r="F24" s="133" t="s">
        <v>197</v>
      </c>
      <c r="G24" s="133" t="s">
        <v>198</v>
      </c>
      <c r="H24" s="135">
        <v>221201.7</v>
      </c>
      <c r="I24" s="135">
        <v>221201.7</v>
      </c>
      <c r="J24" s="135"/>
      <c r="K24" s="135"/>
      <c r="L24" s="135">
        <v>221201.7</v>
      </c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46</v>
      </c>
      <c r="B25" s="133" t="s">
        <v>191</v>
      </c>
      <c r="C25" s="133" t="s">
        <v>192</v>
      </c>
      <c r="D25" s="133" t="s">
        <v>105</v>
      </c>
      <c r="E25" s="133" t="s">
        <v>106</v>
      </c>
      <c r="F25" s="133" t="s">
        <v>197</v>
      </c>
      <c r="G25" s="133" t="s">
        <v>198</v>
      </c>
      <c r="H25" s="135"/>
      <c r="I25" s="135"/>
      <c r="J25" s="135"/>
      <c r="K25" s="135"/>
      <c r="L25" s="135"/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46</v>
      </c>
      <c r="B26" s="133" t="s">
        <v>191</v>
      </c>
      <c r="C26" s="133" t="s">
        <v>192</v>
      </c>
      <c r="D26" s="133" t="s">
        <v>103</v>
      </c>
      <c r="E26" s="133" t="s">
        <v>104</v>
      </c>
      <c r="F26" s="133" t="s">
        <v>197</v>
      </c>
      <c r="G26" s="133" t="s">
        <v>198</v>
      </c>
      <c r="H26" s="135">
        <v>7373.39</v>
      </c>
      <c r="I26" s="135">
        <v>7373.39</v>
      </c>
      <c r="J26" s="135"/>
      <c r="K26" s="135"/>
      <c r="L26" s="135">
        <v>7373.39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46</v>
      </c>
      <c r="B27" s="133" t="s">
        <v>191</v>
      </c>
      <c r="C27" s="133" t="s">
        <v>192</v>
      </c>
      <c r="D27" s="133" t="s">
        <v>107</v>
      </c>
      <c r="E27" s="133" t="s">
        <v>108</v>
      </c>
      <c r="F27" s="133" t="s">
        <v>199</v>
      </c>
      <c r="G27" s="133" t="s">
        <v>200</v>
      </c>
      <c r="H27" s="135"/>
      <c r="I27" s="135"/>
      <c r="J27" s="135"/>
      <c r="K27" s="135"/>
      <c r="L27" s="135"/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46</v>
      </c>
      <c r="B28" s="133" t="s">
        <v>191</v>
      </c>
      <c r="C28" s="133" t="s">
        <v>192</v>
      </c>
      <c r="D28" s="133" t="s">
        <v>98</v>
      </c>
      <c r="E28" s="133" t="s">
        <v>97</v>
      </c>
      <c r="F28" s="133" t="s">
        <v>199</v>
      </c>
      <c r="G28" s="133" t="s">
        <v>200</v>
      </c>
      <c r="H28" s="135"/>
      <c r="I28" s="135"/>
      <c r="J28" s="135"/>
      <c r="K28" s="135"/>
      <c r="L28" s="135"/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46</v>
      </c>
      <c r="B29" s="133" t="s">
        <v>191</v>
      </c>
      <c r="C29" s="133" t="s">
        <v>192</v>
      </c>
      <c r="D29" s="133" t="s">
        <v>107</v>
      </c>
      <c r="E29" s="133" t="s">
        <v>108</v>
      </c>
      <c r="F29" s="133" t="s">
        <v>199</v>
      </c>
      <c r="G29" s="133" t="s">
        <v>200</v>
      </c>
      <c r="H29" s="135"/>
      <c r="I29" s="135"/>
      <c r="J29" s="135"/>
      <c r="K29" s="135"/>
      <c r="L29" s="135"/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46</v>
      </c>
      <c r="B30" s="133" t="s">
        <v>191</v>
      </c>
      <c r="C30" s="133" t="s">
        <v>192</v>
      </c>
      <c r="D30" s="133" t="s">
        <v>107</v>
      </c>
      <c r="E30" s="133" t="s">
        <v>108</v>
      </c>
      <c r="F30" s="133" t="s">
        <v>199</v>
      </c>
      <c r="G30" s="133" t="s">
        <v>200</v>
      </c>
      <c r="H30" s="135">
        <v>18000</v>
      </c>
      <c r="I30" s="135">
        <v>18000</v>
      </c>
      <c r="J30" s="135"/>
      <c r="K30" s="135"/>
      <c r="L30" s="135">
        <v>18000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46</v>
      </c>
      <c r="B31" s="133" t="s">
        <v>191</v>
      </c>
      <c r="C31" s="133" t="s">
        <v>192</v>
      </c>
      <c r="D31" s="133" t="s">
        <v>98</v>
      </c>
      <c r="E31" s="133" t="s">
        <v>97</v>
      </c>
      <c r="F31" s="133" t="s">
        <v>199</v>
      </c>
      <c r="G31" s="133" t="s">
        <v>200</v>
      </c>
      <c r="H31" s="135">
        <v>19393.98</v>
      </c>
      <c r="I31" s="135">
        <v>19393.98</v>
      </c>
      <c r="J31" s="135"/>
      <c r="K31" s="135"/>
      <c r="L31" s="135">
        <v>19393.98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46</v>
      </c>
      <c r="B32" s="133" t="s">
        <v>191</v>
      </c>
      <c r="C32" s="133" t="s">
        <v>192</v>
      </c>
      <c r="D32" s="133" t="s">
        <v>107</v>
      </c>
      <c r="E32" s="133" t="s">
        <v>108</v>
      </c>
      <c r="F32" s="133" t="s">
        <v>199</v>
      </c>
      <c r="G32" s="133" t="s">
        <v>200</v>
      </c>
      <c r="H32" s="135">
        <v>7373.39</v>
      </c>
      <c r="I32" s="135">
        <v>7373.39</v>
      </c>
      <c r="J32" s="135"/>
      <c r="K32" s="135"/>
      <c r="L32" s="135">
        <v>7373.39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46</v>
      </c>
      <c r="B33" s="133" t="s">
        <v>201</v>
      </c>
      <c r="C33" s="133" t="s">
        <v>125</v>
      </c>
      <c r="D33" s="133" t="s">
        <v>124</v>
      </c>
      <c r="E33" s="133" t="s">
        <v>125</v>
      </c>
      <c r="F33" s="133" t="s">
        <v>202</v>
      </c>
      <c r="G33" s="133" t="s">
        <v>125</v>
      </c>
      <c r="H33" s="135">
        <v>423799</v>
      </c>
      <c r="I33" s="135">
        <v>423799</v>
      </c>
      <c r="J33" s="135"/>
      <c r="K33" s="135"/>
      <c r="L33" s="135">
        <v>423799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46</v>
      </c>
      <c r="B34" s="133" t="s">
        <v>203</v>
      </c>
      <c r="C34" s="133" t="s">
        <v>204</v>
      </c>
      <c r="D34" s="133" t="s">
        <v>113</v>
      </c>
      <c r="E34" s="133" t="s">
        <v>79</v>
      </c>
      <c r="F34" s="133" t="s">
        <v>205</v>
      </c>
      <c r="G34" s="133" t="s">
        <v>206</v>
      </c>
      <c r="H34" s="135">
        <v>30000</v>
      </c>
      <c r="I34" s="135">
        <v>30000</v>
      </c>
      <c r="J34" s="135"/>
      <c r="K34" s="135"/>
      <c r="L34" s="135">
        <v>30000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3" t="s">
        <v>46</v>
      </c>
      <c r="B35" s="133" t="s">
        <v>203</v>
      </c>
      <c r="C35" s="133" t="s">
        <v>204</v>
      </c>
      <c r="D35" s="133" t="s">
        <v>113</v>
      </c>
      <c r="E35" s="133" t="s">
        <v>79</v>
      </c>
      <c r="F35" s="133" t="s">
        <v>207</v>
      </c>
      <c r="G35" s="133" t="s">
        <v>208</v>
      </c>
      <c r="H35" s="135">
        <v>3000</v>
      </c>
      <c r="I35" s="135">
        <v>3000</v>
      </c>
      <c r="J35" s="135"/>
      <c r="K35" s="135"/>
      <c r="L35" s="135">
        <v>3000</v>
      </c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33" t="s">
        <v>46</v>
      </c>
      <c r="B36" s="133" t="s">
        <v>203</v>
      </c>
      <c r="C36" s="133" t="s">
        <v>204</v>
      </c>
      <c r="D36" s="133" t="s">
        <v>113</v>
      </c>
      <c r="E36" s="133" t="s">
        <v>79</v>
      </c>
      <c r="F36" s="133" t="s">
        <v>209</v>
      </c>
      <c r="G36" s="133" t="s">
        <v>210</v>
      </c>
      <c r="H36" s="135">
        <v>11000</v>
      </c>
      <c r="I36" s="135">
        <v>11000</v>
      </c>
      <c r="J36" s="135"/>
      <c r="K36" s="135"/>
      <c r="L36" s="135">
        <v>11000</v>
      </c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133" t="s">
        <v>46</v>
      </c>
      <c r="B37" s="133" t="s">
        <v>203</v>
      </c>
      <c r="C37" s="133" t="s">
        <v>204</v>
      </c>
      <c r="D37" s="133" t="s">
        <v>113</v>
      </c>
      <c r="E37" s="133" t="s">
        <v>79</v>
      </c>
      <c r="F37" s="133" t="s">
        <v>211</v>
      </c>
      <c r="G37" s="133" t="s">
        <v>212</v>
      </c>
      <c r="H37" s="135">
        <v>20000</v>
      </c>
      <c r="I37" s="135">
        <v>20000</v>
      </c>
      <c r="J37" s="135"/>
      <c r="K37" s="135"/>
      <c r="L37" s="135">
        <v>20000</v>
      </c>
      <c r="M37" s="133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53.25" customHeight="1" outlineLevel="1" spans="1:23">
      <c r="A38" s="133" t="s">
        <v>46</v>
      </c>
      <c r="B38" s="133" t="s">
        <v>203</v>
      </c>
      <c r="C38" s="133" t="s">
        <v>204</v>
      </c>
      <c r="D38" s="133" t="s">
        <v>113</v>
      </c>
      <c r="E38" s="133" t="s">
        <v>79</v>
      </c>
      <c r="F38" s="133" t="s">
        <v>213</v>
      </c>
      <c r="G38" s="133" t="s">
        <v>214</v>
      </c>
      <c r="H38" s="135">
        <v>30000</v>
      </c>
      <c r="I38" s="135">
        <v>30000</v>
      </c>
      <c r="J38" s="135"/>
      <c r="K38" s="135"/>
      <c r="L38" s="135">
        <v>30000</v>
      </c>
      <c r="M38" s="133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53.25" customHeight="1" outlineLevel="1" spans="1:23">
      <c r="A39" s="133" t="s">
        <v>46</v>
      </c>
      <c r="B39" s="133" t="s">
        <v>215</v>
      </c>
      <c r="C39" s="133" t="s">
        <v>216</v>
      </c>
      <c r="D39" s="133" t="s">
        <v>113</v>
      </c>
      <c r="E39" s="133" t="s">
        <v>79</v>
      </c>
      <c r="F39" s="133" t="s">
        <v>217</v>
      </c>
      <c r="G39" s="133" t="s">
        <v>146</v>
      </c>
      <c r="H39" s="135">
        <v>7000</v>
      </c>
      <c r="I39" s="135">
        <v>7000</v>
      </c>
      <c r="J39" s="135"/>
      <c r="K39" s="135"/>
      <c r="L39" s="135">
        <v>7000</v>
      </c>
      <c r="M39" s="133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ht="53.25" customHeight="1" outlineLevel="1" spans="1:23">
      <c r="A40" s="133" t="s">
        <v>46</v>
      </c>
      <c r="B40" s="133" t="s">
        <v>218</v>
      </c>
      <c r="C40" s="133" t="s">
        <v>219</v>
      </c>
      <c r="D40" s="133" t="s">
        <v>113</v>
      </c>
      <c r="E40" s="133" t="s">
        <v>79</v>
      </c>
      <c r="F40" s="133" t="s">
        <v>220</v>
      </c>
      <c r="G40" s="133" t="s">
        <v>221</v>
      </c>
      <c r="H40" s="135">
        <v>28000</v>
      </c>
      <c r="I40" s="135">
        <v>28000</v>
      </c>
      <c r="J40" s="135"/>
      <c r="K40" s="135"/>
      <c r="L40" s="135">
        <v>28000</v>
      </c>
      <c r="M40" s="133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ht="53.25" customHeight="1" outlineLevel="1" spans="1:23">
      <c r="A41" s="133" t="s">
        <v>46</v>
      </c>
      <c r="B41" s="133" t="s">
        <v>222</v>
      </c>
      <c r="C41" s="133" t="s">
        <v>223</v>
      </c>
      <c r="D41" s="133" t="s">
        <v>113</v>
      </c>
      <c r="E41" s="133" t="s">
        <v>79</v>
      </c>
      <c r="F41" s="133" t="s">
        <v>224</v>
      </c>
      <c r="G41" s="133" t="s">
        <v>225</v>
      </c>
      <c r="H41" s="135">
        <v>28500</v>
      </c>
      <c r="I41" s="135">
        <v>28500</v>
      </c>
      <c r="J41" s="135"/>
      <c r="K41" s="135"/>
      <c r="L41" s="135">
        <v>28500</v>
      </c>
      <c r="M41" s="133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  <row r="42" ht="53.25" customHeight="1" outlineLevel="1" spans="1:23">
      <c r="A42" s="133" t="s">
        <v>46</v>
      </c>
      <c r="B42" s="133" t="s">
        <v>222</v>
      </c>
      <c r="C42" s="133" t="s">
        <v>223</v>
      </c>
      <c r="D42" s="133" t="s">
        <v>84</v>
      </c>
      <c r="E42" s="133" t="s">
        <v>85</v>
      </c>
      <c r="F42" s="133" t="s">
        <v>224</v>
      </c>
      <c r="G42" s="133" t="s">
        <v>225</v>
      </c>
      <c r="H42" s="135">
        <v>11000</v>
      </c>
      <c r="I42" s="135">
        <v>11000</v>
      </c>
      <c r="J42" s="135"/>
      <c r="K42" s="135"/>
      <c r="L42" s="135">
        <v>11000</v>
      </c>
      <c r="M42" s="133"/>
      <c r="N42" s="135"/>
      <c r="O42" s="135"/>
      <c r="P42" s="135"/>
      <c r="Q42" s="135"/>
      <c r="R42" s="135"/>
      <c r="S42" s="135"/>
      <c r="T42" s="135"/>
      <c r="U42" s="135"/>
      <c r="V42" s="135"/>
      <c r="W42" s="135"/>
    </row>
    <row r="43" ht="53.25" customHeight="1" outlineLevel="1" spans="1:23">
      <c r="A43" s="133" t="s">
        <v>46</v>
      </c>
      <c r="B43" s="133" t="s">
        <v>226</v>
      </c>
      <c r="C43" s="133" t="s">
        <v>227</v>
      </c>
      <c r="D43" s="133" t="s">
        <v>86</v>
      </c>
      <c r="E43" s="133" t="s">
        <v>87</v>
      </c>
      <c r="F43" s="133" t="s">
        <v>205</v>
      </c>
      <c r="G43" s="133" t="s">
        <v>206</v>
      </c>
      <c r="H43" s="135">
        <v>3000</v>
      </c>
      <c r="I43" s="135">
        <v>3000</v>
      </c>
      <c r="J43" s="135"/>
      <c r="K43" s="135"/>
      <c r="L43" s="135">
        <v>3000</v>
      </c>
      <c r="M43" s="133"/>
      <c r="N43" s="135"/>
      <c r="O43" s="135"/>
      <c r="P43" s="135"/>
      <c r="Q43" s="135"/>
      <c r="R43" s="135"/>
      <c r="S43" s="135"/>
      <c r="T43" s="135"/>
      <c r="U43" s="135"/>
      <c r="V43" s="135"/>
      <c r="W43" s="135"/>
    </row>
    <row r="44" ht="53.25" customHeight="1" outlineLevel="1" spans="1:23">
      <c r="A44" s="133" t="s">
        <v>46</v>
      </c>
      <c r="B44" s="133" t="s">
        <v>226</v>
      </c>
      <c r="C44" s="133" t="s">
        <v>227</v>
      </c>
      <c r="D44" s="133" t="s">
        <v>86</v>
      </c>
      <c r="E44" s="133" t="s">
        <v>87</v>
      </c>
      <c r="F44" s="133" t="s">
        <v>228</v>
      </c>
      <c r="G44" s="133" t="s">
        <v>229</v>
      </c>
      <c r="H44" s="135">
        <v>11000</v>
      </c>
      <c r="I44" s="135">
        <v>11000</v>
      </c>
      <c r="J44" s="135"/>
      <c r="K44" s="135"/>
      <c r="L44" s="135">
        <v>11000</v>
      </c>
      <c r="M44" s="133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ht="53.25" customHeight="1" outlineLevel="1" spans="1:23">
      <c r="A45" s="133" t="s">
        <v>46</v>
      </c>
      <c r="B45" s="133" t="s">
        <v>230</v>
      </c>
      <c r="C45" s="133" t="s">
        <v>231</v>
      </c>
      <c r="D45" s="133" t="s">
        <v>113</v>
      </c>
      <c r="E45" s="133" t="s">
        <v>79</v>
      </c>
      <c r="F45" s="133" t="s">
        <v>232</v>
      </c>
      <c r="G45" s="133" t="s">
        <v>231</v>
      </c>
      <c r="H45" s="135">
        <v>69218.4</v>
      </c>
      <c r="I45" s="135">
        <v>69218.4</v>
      </c>
      <c r="J45" s="135"/>
      <c r="K45" s="135"/>
      <c r="L45" s="135">
        <v>69218.4</v>
      </c>
      <c r="M45" s="133"/>
      <c r="N45" s="135"/>
      <c r="O45" s="135"/>
      <c r="P45" s="135"/>
      <c r="Q45" s="135"/>
      <c r="R45" s="135"/>
      <c r="S45" s="135"/>
      <c r="T45" s="135"/>
      <c r="U45" s="135"/>
      <c r="V45" s="135"/>
      <c r="W45" s="135"/>
    </row>
    <row r="46" ht="53.25" customHeight="1" outlineLevel="1" spans="1:23">
      <c r="A46" s="133" t="s">
        <v>46</v>
      </c>
      <c r="B46" s="133" t="s">
        <v>233</v>
      </c>
      <c r="C46" s="133" t="s">
        <v>234</v>
      </c>
      <c r="D46" s="133" t="s">
        <v>113</v>
      </c>
      <c r="E46" s="133" t="s">
        <v>79</v>
      </c>
      <c r="F46" s="133" t="s">
        <v>235</v>
      </c>
      <c r="G46" s="133" t="s">
        <v>236</v>
      </c>
      <c r="H46" s="135">
        <v>79800</v>
      </c>
      <c r="I46" s="135">
        <v>79800</v>
      </c>
      <c r="J46" s="135"/>
      <c r="K46" s="135"/>
      <c r="L46" s="135">
        <v>79800</v>
      </c>
      <c r="M46" s="133"/>
      <c r="N46" s="135"/>
      <c r="O46" s="135"/>
      <c r="P46" s="135"/>
      <c r="Q46" s="135"/>
      <c r="R46" s="135"/>
      <c r="S46" s="135"/>
      <c r="T46" s="135"/>
      <c r="U46" s="135"/>
      <c r="V46" s="135"/>
      <c r="W46" s="135"/>
    </row>
    <row r="47" ht="53.25" customHeight="1" outlineLevel="1" spans="1:23">
      <c r="A47" s="133" t="s">
        <v>46</v>
      </c>
      <c r="B47" s="133" t="s">
        <v>237</v>
      </c>
      <c r="C47" s="133" t="s">
        <v>238</v>
      </c>
      <c r="D47" s="133" t="s">
        <v>78</v>
      </c>
      <c r="E47" s="133" t="s">
        <v>79</v>
      </c>
      <c r="F47" s="133" t="s">
        <v>224</v>
      </c>
      <c r="G47" s="133" t="s">
        <v>225</v>
      </c>
      <c r="H47" s="135">
        <v>3600</v>
      </c>
      <c r="I47" s="135">
        <v>3600</v>
      </c>
      <c r="J47" s="135"/>
      <c r="K47" s="135"/>
      <c r="L47" s="135">
        <v>3600</v>
      </c>
      <c r="M47" s="133"/>
      <c r="N47" s="135"/>
      <c r="O47" s="135"/>
      <c r="P47" s="135"/>
      <c r="Q47" s="135"/>
      <c r="R47" s="135"/>
      <c r="S47" s="135"/>
      <c r="T47" s="135"/>
      <c r="U47" s="135"/>
      <c r="V47" s="135"/>
      <c r="W47" s="135"/>
    </row>
    <row r="48" ht="53.25" customHeight="1" outlineLevel="1" spans="1:23">
      <c r="A48" s="133" t="s">
        <v>46</v>
      </c>
      <c r="B48" s="133" t="s">
        <v>239</v>
      </c>
      <c r="C48" s="133" t="s">
        <v>240</v>
      </c>
      <c r="D48" s="133" t="s">
        <v>78</v>
      </c>
      <c r="E48" s="133" t="s">
        <v>79</v>
      </c>
      <c r="F48" s="133" t="s">
        <v>224</v>
      </c>
      <c r="G48" s="133" t="s">
        <v>225</v>
      </c>
      <c r="H48" s="135">
        <v>4800</v>
      </c>
      <c r="I48" s="135">
        <v>4800</v>
      </c>
      <c r="J48" s="135"/>
      <c r="K48" s="135"/>
      <c r="L48" s="135">
        <v>4800</v>
      </c>
      <c r="M48" s="133"/>
      <c r="N48" s="135"/>
      <c r="O48" s="135"/>
      <c r="P48" s="135"/>
      <c r="Q48" s="135"/>
      <c r="R48" s="135"/>
      <c r="S48" s="135"/>
      <c r="T48" s="135"/>
      <c r="U48" s="135"/>
      <c r="V48" s="135"/>
      <c r="W48" s="135"/>
    </row>
    <row r="49" ht="53.25" customHeight="1" outlineLevel="1" spans="1:23">
      <c r="A49" s="133" t="s">
        <v>46</v>
      </c>
      <c r="B49" s="133" t="s">
        <v>241</v>
      </c>
      <c r="C49" s="133" t="s">
        <v>242</v>
      </c>
      <c r="D49" s="133" t="s">
        <v>86</v>
      </c>
      <c r="E49" s="133" t="s">
        <v>87</v>
      </c>
      <c r="F49" s="133" t="s">
        <v>224</v>
      </c>
      <c r="G49" s="133" t="s">
        <v>225</v>
      </c>
      <c r="H49" s="135">
        <v>607544.76</v>
      </c>
      <c r="I49" s="135">
        <v>607544.76</v>
      </c>
      <c r="J49" s="135"/>
      <c r="K49" s="135"/>
      <c r="L49" s="135">
        <v>607544.76</v>
      </c>
      <c r="M49" s="133"/>
      <c r="N49" s="135"/>
      <c r="O49" s="135"/>
      <c r="P49" s="135"/>
      <c r="Q49" s="135"/>
      <c r="R49" s="135"/>
      <c r="S49" s="135"/>
      <c r="T49" s="135"/>
      <c r="U49" s="135"/>
      <c r="V49" s="135"/>
      <c r="W49" s="135"/>
    </row>
    <row r="50" ht="53.25" customHeight="1" outlineLevel="1" spans="1:23">
      <c r="A50" s="133" t="s">
        <v>46</v>
      </c>
      <c r="B50" s="133" t="s">
        <v>243</v>
      </c>
      <c r="C50" s="133" t="s">
        <v>244</v>
      </c>
      <c r="D50" s="133" t="s">
        <v>113</v>
      </c>
      <c r="E50" s="133" t="s">
        <v>79</v>
      </c>
      <c r="F50" s="133" t="s">
        <v>205</v>
      </c>
      <c r="G50" s="133" t="s">
        <v>206</v>
      </c>
      <c r="H50" s="135">
        <v>3000</v>
      </c>
      <c r="I50" s="135">
        <v>3000</v>
      </c>
      <c r="J50" s="135"/>
      <c r="K50" s="135"/>
      <c r="L50" s="135">
        <v>3000</v>
      </c>
      <c r="M50" s="133"/>
      <c r="N50" s="135"/>
      <c r="O50" s="135"/>
      <c r="P50" s="135"/>
      <c r="Q50" s="135"/>
      <c r="R50" s="135"/>
      <c r="S50" s="135"/>
      <c r="T50" s="135"/>
      <c r="U50" s="135"/>
      <c r="V50" s="135"/>
      <c r="W50" s="135"/>
    </row>
    <row r="51" ht="53.25" customHeight="1" outlineLevel="1" spans="1:23">
      <c r="A51" s="133" t="s">
        <v>46</v>
      </c>
      <c r="B51" s="133" t="s">
        <v>245</v>
      </c>
      <c r="C51" s="133" t="s">
        <v>246</v>
      </c>
      <c r="D51" s="133" t="s">
        <v>113</v>
      </c>
      <c r="E51" s="133" t="s">
        <v>79</v>
      </c>
      <c r="F51" s="133" t="s">
        <v>205</v>
      </c>
      <c r="G51" s="133" t="s">
        <v>206</v>
      </c>
      <c r="H51" s="135">
        <v>8000</v>
      </c>
      <c r="I51" s="135">
        <v>8000</v>
      </c>
      <c r="J51" s="135"/>
      <c r="K51" s="135"/>
      <c r="L51" s="135">
        <v>8000</v>
      </c>
      <c r="M51" s="133"/>
      <c r="N51" s="135"/>
      <c r="O51" s="135"/>
      <c r="P51" s="135"/>
      <c r="Q51" s="135"/>
      <c r="R51" s="135"/>
      <c r="S51" s="135"/>
      <c r="T51" s="135"/>
      <c r="U51" s="135"/>
      <c r="V51" s="135"/>
      <c r="W51" s="135"/>
    </row>
    <row r="52" ht="53.25" customHeight="1" outlineLevel="1" spans="1:23">
      <c r="A52" s="133" t="s">
        <v>46</v>
      </c>
      <c r="B52" s="133" t="s">
        <v>247</v>
      </c>
      <c r="C52" s="133" t="s">
        <v>248</v>
      </c>
      <c r="D52" s="133" t="s">
        <v>86</v>
      </c>
      <c r="E52" s="133" t="s">
        <v>87</v>
      </c>
      <c r="F52" s="133" t="s">
        <v>205</v>
      </c>
      <c r="G52" s="133" t="s">
        <v>206</v>
      </c>
      <c r="H52" s="135">
        <v>9000</v>
      </c>
      <c r="I52" s="135">
        <v>9000</v>
      </c>
      <c r="J52" s="135"/>
      <c r="K52" s="135"/>
      <c r="L52" s="135">
        <v>9000</v>
      </c>
      <c r="M52" s="133"/>
      <c r="N52" s="135"/>
      <c r="O52" s="135"/>
      <c r="P52" s="135"/>
      <c r="Q52" s="135"/>
      <c r="R52" s="135"/>
      <c r="S52" s="135"/>
      <c r="T52" s="135"/>
      <c r="U52" s="135"/>
      <c r="V52" s="135"/>
      <c r="W52" s="135"/>
    </row>
    <row r="53" ht="53.25" customHeight="1" outlineLevel="1" spans="1:23">
      <c r="A53" s="133" t="s">
        <v>46</v>
      </c>
      <c r="B53" s="133" t="s">
        <v>249</v>
      </c>
      <c r="C53" s="133" t="s">
        <v>250</v>
      </c>
      <c r="D53" s="133" t="s">
        <v>107</v>
      </c>
      <c r="E53" s="133" t="s">
        <v>108</v>
      </c>
      <c r="F53" s="133" t="s">
        <v>199</v>
      </c>
      <c r="G53" s="133" t="s">
        <v>200</v>
      </c>
      <c r="H53" s="135">
        <v>2700</v>
      </c>
      <c r="I53" s="135">
        <v>2700</v>
      </c>
      <c r="J53" s="135"/>
      <c r="K53" s="135"/>
      <c r="L53" s="135">
        <v>2700</v>
      </c>
      <c r="M53" s="133"/>
      <c r="N53" s="135"/>
      <c r="O53" s="135"/>
      <c r="P53" s="135"/>
      <c r="Q53" s="135"/>
      <c r="R53" s="135"/>
      <c r="S53" s="135"/>
      <c r="T53" s="135"/>
      <c r="U53" s="135"/>
      <c r="V53" s="135"/>
      <c r="W53" s="135"/>
    </row>
    <row r="54" ht="53.25" customHeight="1" outlineLevel="1" spans="1:23">
      <c r="A54" s="133" t="s">
        <v>46</v>
      </c>
      <c r="B54" s="133" t="s">
        <v>251</v>
      </c>
      <c r="C54" s="133" t="s">
        <v>252</v>
      </c>
      <c r="D54" s="133" t="s">
        <v>94</v>
      </c>
      <c r="E54" s="133" t="s">
        <v>95</v>
      </c>
      <c r="F54" s="133" t="s">
        <v>253</v>
      </c>
      <c r="G54" s="133" t="s">
        <v>254</v>
      </c>
      <c r="H54" s="135">
        <v>32160</v>
      </c>
      <c r="I54" s="135">
        <v>32160</v>
      </c>
      <c r="J54" s="135"/>
      <c r="K54" s="135"/>
      <c r="L54" s="135">
        <v>32160</v>
      </c>
      <c r="M54" s="133"/>
      <c r="N54" s="135"/>
      <c r="O54" s="135"/>
      <c r="P54" s="135"/>
      <c r="Q54" s="135"/>
      <c r="R54" s="135"/>
      <c r="S54" s="135"/>
      <c r="T54" s="135"/>
      <c r="U54" s="135"/>
      <c r="V54" s="135"/>
      <c r="W54" s="135"/>
    </row>
    <row r="55" ht="30.75" customHeight="1" spans="1:23">
      <c r="A55" s="139" t="s">
        <v>30</v>
      </c>
      <c r="B55" s="139"/>
      <c r="C55" s="139"/>
      <c r="D55" s="139"/>
      <c r="E55" s="139"/>
      <c r="F55" s="139"/>
      <c r="G55" s="139"/>
      <c r="H55" s="135">
        <v>6237047.32</v>
      </c>
      <c r="I55" s="135">
        <v>6237047.32</v>
      </c>
      <c r="J55" s="135"/>
      <c r="K55" s="135"/>
      <c r="L55" s="135">
        <v>6237047.32</v>
      </c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5:G5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6"/>
  <sheetViews>
    <sheetView showZeros="0" workbookViewId="0">
      <selection activeCell="P12" sqref="P12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14.4285714285714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255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tr">
        <f>"2026"&amp;"年部门项目支出预算表"</f>
        <v>2026年部门项目支出预算表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"单位名称："&amp;"盈江县交通运输局"</f>
        <v>单位名称：盈江县交通运输局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256</v>
      </c>
      <c r="B4" s="132" t="s">
        <v>151</v>
      </c>
      <c r="C4" s="132" t="s">
        <v>152</v>
      </c>
      <c r="D4" s="132" t="s">
        <v>257</v>
      </c>
      <c r="E4" s="132" t="s">
        <v>153</v>
      </c>
      <c r="F4" s="132" t="s">
        <v>154</v>
      </c>
      <c r="G4" s="132" t="s">
        <v>258</v>
      </c>
      <c r="H4" s="132" t="s">
        <v>259</v>
      </c>
      <c r="I4" s="132" t="s">
        <v>30</v>
      </c>
      <c r="J4" s="132" t="s">
        <v>260</v>
      </c>
      <c r="K4" s="132"/>
      <c r="L4" s="132"/>
      <c r="M4" s="132"/>
      <c r="N4" s="132" t="s">
        <v>163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261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165</v>
      </c>
      <c r="Q7" s="132" t="s">
        <v>166</v>
      </c>
      <c r="R7" s="132" t="s">
        <v>167</v>
      </c>
      <c r="S7" s="132" t="s">
        <v>168</v>
      </c>
      <c r="T7" s="132" t="s">
        <v>169</v>
      </c>
      <c r="U7" s="132" t="s">
        <v>170</v>
      </c>
      <c r="V7" s="132" t="s">
        <v>171</v>
      </c>
      <c r="W7" s="132" t="s">
        <v>172</v>
      </c>
    </row>
    <row r="8" ht="52.5" customHeight="1" spans="1:23">
      <c r="A8" s="133"/>
      <c r="B8" s="133"/>
      <c r="C8" s="133" t="s">
        <v>262</v>
      </c>
      <c r="D8" s="133"/>
      <c r="E8" s="133"/>
      <c r="F8" s="133"/>
      <c r="G8" s="133"/>
      <c r="H8" s="133"/>
      <c r="I8" s="135">
        <v>6000</v>
      </c>
      <c r="J8" s="135">
        <v>6000</v>
      </c>
      <c r="K8" s="135">
        <v>6000</v>
      </c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ht="52.5" customHeight="1" outlineLevel="1" spans="1:23">
      <c r="A9" s="133" t="s">
        <v>263</v>
      </c>
      <c r="B9" s="133" t="s">
        <v>264</v>
      </c>
      <c r="C9" s="133" t="s">
        <v>262</v>
      </c>
      <c r="D9" s="133" t="s">
        <v>46</v>
      </c>
      <c r="E9" s="133" t="s">
        <v>113</v>
      </c>
      <c r="F9" s="133" t="s">
        <v>79</v>
      </c>
      <c r="G9" s="133" t="s">
        <v>205</v>
      </c>
      <c r="H9" s="133" t="s">
        <v>206</v>
      </c>
      <c r="I9" s="135">
        <v>6000</v>
      </c>
      <c r="J9" s="135">
        <v>6000</v>
      </c>
      <c r="K9" s="135">
        <v>6000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2.5" customHeight="1" spans="1:23">
      <c r="A10" s="133"/>
      <c r="B10" s="133"/>
      <c r="C10" s="133" t="s">
        <v>265</v>
      </c>
      <c r="D10" s="133"/>
      <c r="E10" s="133"/>
      <c r="F10" s="133"/>
      <c r="G10" s="133"/>
      <c r="H10" s="133"/>
      <c r="I10" s="135">
        <v>5938300</v>
      </c>
      <c r="J10" s="135">
        <v>5938300</v>
      </c>
      <c r="K10" s="135">
        <v>5938300</v>
      </c>
      <c r="L10" s="135"/>
      <c r="M10" s="135"/>
      <c r="N10" s="133"/>
      <c r="O10" s="133"/>
      <c r="P10" s="133"/>
      <c r="Q10" s="135"/>
      <c r="R10" s="135"/>
      <c r="S10" s="135"/>
      <c r="T10" s="135"/>
      <c r="U10" s="135"/>
      <c r="V10" s="135"/>
      <c r="W10" s="135"/>
    </row>
    <row r="11" ht="52.5" customHeight="1" outlineLevel="1" spans="1:23">
      <c r="A11" s="133" t="s">
        <v>266</v>
      </c>
      <c r="B11" s="133" t="s">
        <v>267</v>
      </c>
      <c r="C11" s="133" t="s">
        <v>265</v>
      </c>
      <c r="D11" s="133" t="s">
        <v>46</v>
      </c>
      <c r="E11" s="133" t="s">
        <v>118</v>
      </c>
      <c r="F11" s="133" t="s">
        <v>119</v>
      </c>
      <c r="G11" s="133" t="s">
        <v>268</v>
      </c>
      <c r="H11" s="133" t="s">
        <v>269</v>
      </c>
      <c r="I11" s="135">
        <v>5938300</v>
      </c>
      <c r="J11" s="135">
        <v>5938300</v>
      </c>
      <c r="K11" s="135">
        <v>5938300</v>
      </c>
      <c r="L11" s="135"/>
      <c r="M11" s="135"/>
      <c r="N11" s="133"/>
      <c r="O11" s="133"/>
      <c r="P11" s="133"/>
      <c r="Q11" s="135"/>
      <c r="R11" s="135"/>
      <c r="S11" s="135"/>
      <c r="T11" s="135"/>
      <c r="U11" s="135"/>
      <c r="V11" s="135"/>
      <c r="W11" s="135"/>
    </row>
    <row r="12" ht="52.5" customHeight="1" spans="1:23">
      <c r="A12" s="133"/>
      <c r="B12" s="133"/>
      <c r="C12" s="133" t="s">
        <v>270</v>
      </c>
      <c r="D12" s="133"/>
      <c r="E12" s="133"/>
      <c r="F12" s="133"/>
      <c r="G12" s="133"/>
      <c r="H12" s="133"/>
      <c r="I12" s="135">
        <v>5000000</v>
      </c>
      <c r="J12" s="135">
        <v>5000000</v>
      </c>
      <c r="K12" s="135">
        <v>5000000</v>
      </c>
      <c r="L12" s="135"/>
      <c r="M12" s="135"/>
      <c r="N12" s="133"/>
      <c r="O12" s="133"/>
      <c r="P12" s="133"/>
      <c r="Q12" s="135"/>
      <c r="R12" s="135"/>
      <c r="S12" s="135"/>
      <c r="T12" s="135"/>
      <c r="U12" s="135"/>
      <c r="V12" s="135"/>
      <c r="W12" s="135"/>
    </row>
    <row r="13" ht="52.5" customHeight="1" outlineLevel="1" spans="1:23">
      <c r="A13" s="133" t="s">
        <v>271</v>
      </c>
      <c r="B13" s="133" t="s">
        <v>272</v>
      </c>
      <c r="C13" s="133" t="s">
        <v>270</v>
      </c>
      <c r="D13" s="133" t="s">
        <v>46</v>
      </c>
      <c r="E13" s="133" t="s">
        <v>116</v>
      </c>
      <c r="F13" s="133" t="s">
        <v>117</v>
      </c>
      <c r="G13" s="133" t="s">
        <v>273</v>
      </c>
      <c r="H13" s="133" t="s">
        <v>274</v>
      </c>
      <c r="I13" s="135">
        <v>5000000</v>
      </c>
      <c r="J13" s="135">
        <v>5000000</v>
      </c>
      <c r="K13" s="135">
        <v>5000000</v>
      </c>
      <c r="L13" s="135"/>
      <c r="M13" s="135"/>
      <c r="N13" s="133"/>
      <c r="O13" s="133"/>
      <c r="P13" s="133"/>
      <c r="Q13" s="135"/>
      <c r="R13" s="135"/>
      <c r="S13" s="135"/>
      <c r="T13" s="135"/>
      <c r="U13" s="135"/>
      <c r="V13" s="135"/>
      <c r="W13" s="135"/>
    </row>
    <row r="14" ht="52.5" customHeight="1" spans="1:23">
      <c r="A14" s="133"/>
      <c r="B14" s="133"/>
      <c r="C14" s="133" t="s">
        <v>275</v>
      </c>
      <c r="D14" s="133"/>
      <c r="E14" s="133"/>
      <c r="F14" s="133"/>
      <c r="G14" s="133"/>
      <c r="H14" s="133"/>
      <c r="I14" s="135">
        <v>100000</v>
      </c>
      <c r="J14" s="135">
        <v>100000</v>
      </c>
      <c r="K14" s="135">
        <v>100000</v>
      </c>
      <c r="L14" s="135"/>
      <c r="M14" s="135"/>
      <c r="N14" s="133"/>
      <c r="O14" s="133"/>
      <c r="P14" s="133"/>
      <c r="Q14" s="135"/>
      <c r="R14" s="135"/>
      <c r="S14" s="135"/>
      <c r="T14" s="135"/>
      <c r="U14" s="135"/>
      <c r="V14" s="135"/>
      <c r="W14" s="135"/>
    </row>
    <row r="15" ht="52.5" customHeight="1" outlineLevel="1" spans="1:23">
      <c r="A15" s="133" t="s">
        <v>271</v>
      </c>
      <c r="B15" s="133" t="s">
        <v>276</v>
      </c>
      <c r="C15" s="133" t="s">
        <v>275</v>
      </c>
      <c r="D15" s="133" t="s">
        <v>46</v>
      </c>
      <c r="E15" s="133" t="s">
        <v>114</v>
      </c>
      <c r="F15" s="133" t="s">
        <v>115</v>
      </c>
      <c r="G15" s="133" t="s">
        <v>205</v>
      </c>
      <c r="H15" s="133" t="s">
        <v>206</v>
      </c>
      <c r="I15" s="135">
        <v>100000</v>
      </c>
      <c r="J15" s="135">
        <v>100000</v>
      </c>
      <c r="K15" s="135">
        <v>100000</v>
      </c>
      <c r="L15" s="135"/>
      <c r="M15" s="135"/>
      <c r="N15" s="133"/>
      <c r="O15" s="133"/>
      <c r="P15" s="133"/>
      <c r="Q15" s="135"/>
      <c r="R15" s="135"/>
      <c r="S15" s="135"/>
      <c r="T15" s="135"/>
      <c r="U15" s="135"/>
      <c r="V15" s="135"/>
      <c r="W15" s="135"/>
    </row>
    <row r="16" ht="30" customHeight="1" spans="1:23">
      <c r="A16" s="134" t="s">
        <v>30</v>
      </c>
      <c r="B16" s="134"/>
      <c r="C16" s="134"/>
      <c r="D16" s="134"/>
      <c r="E16" s="134"/>
      <c r="F16" s="134"/>
      <c r="G16" s="134"/>
      <c r="H16" s="134"/>
      <c r="I16" s="135">
        <v>11044300</v>
      </c>
      <c r="J16" s="135">
        <v>11044300</v>
      </c>
      <c r="K16" s="135">
        <v>11044300</v>
      </c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0"/>
  <sheetViews>
    <sheetView showZeros="0" workbookViewId="0">
      <selection activeCell="G21" sqref="G2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277</v>
      </c>
    </row>
    <row r="2" ht="34.5" customHeight="1" spans="1:10">
      <c r="A2" s="125" t="str">
        <f>"2026"&amp;"年部门项目支出绩效目标表"</f>
        <v>2026年部门项目支出绩效目标表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"单位名称："&amp;"盈江县交通运输局"</f>
        <v>单位名称：盈江县交通运输局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278</v>
      </c>
      <c r="B4" s="126" t="s">
        <v>279</v>
      </c>
      <c r="C4" s="126" t="s">
        <v>280</v>
      </c>
      <c r="D4" s="126" t="s">
        <v>281</v>
      </c>
      <c r="E4" s="126" t="s">
        <v>282</v>
      </c>
      <c r="F4" s="126" t="s">
        <v>283</v>
      </c>
      <c r="G4" s="126" t="s">
        <v>284</v>
      </c>
      <c r="H4" s="126" t="s">
        <v>285</v>
      </c>
      <c r="I4" s="126" t="s">
        <v>286</v>
      </c>
      <c r="J4" s="126" t="s">
        <v>287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265</v>
      </c>
      <c r="B7" s="127" t="s">
        <v>288</v>
      </c>
      <c r="C7" s="127" t="s">
        <v>289</v>
      </c>
      <c r="D7" s="127" t="s">
        <v>290</v>
      </c>
      <c r="E7" s="127" t="s">
        <v>291</v>
      </c>
      <c r="F7" s="127" t="s">
        <v>292</v>
      </c>
      <c r="G7" s="126" t="s">
        <v>293</v>
      </c>
      <c r="H7" s="126" t="s">
        <v>294</v>
      </c>
      <c r="I7" s="127" t="s">
        <v>295</v>
      </c>
      <c r="J7" s="127" t="s">
        <v>296</v>
      </c>
    </row>
    <row r="8" ht="52.5" customHeight="1" outlineLevel="1" spans="1:10">
      <c r="A8" s="127" t="s">
        <v>265</v>
      </c>
      <c r="B8" s="127" t="s">
        <v>288</v>
      </c>
      <c r="C8" s="127" t="s">
        <v>289</v>
      </c>
      <c r="D8" s="127" t="s">
        <v>290</v>
      </c>
      <c r="E8" s="127" t="s">
        <v>297</v>
      </c>
      <c r="F8" s="127" t="s">
        <v>292</v>
      </c>
      <c r="G8" s="126" t="s">
        <v>298</v>
      </c>
      <c r="H8" s="126" t="s">
        <v>299</v>
      </c>
      <c r="I8" s="127" t="s">
        <v>295</v>
      </c>
      <c r="J8" s="127" t="s">
        <v>300</v>
      </c>
    </row>
    <row r="9" ht="52.5" customHeight="1" outlineLevel="1" spans="1:10">
      <c r="A9" s="127" t="s">
        <v>265</v>
      </c>
      <c r="B9" s="127" t="s">
        <v>288</v>
      </c>
      <c r="C9" s="127" t="s">
        <v>289</v>
      </c>
      <c r="D9" s="127" t="s">
        <v>301</v>
      </c>
      <c r="E9" s="127" t="s">
        <v>302</v>
      </c>
      <c r="F9" s="127" t="s">
        <v>303</v>
      </c>
      <c r="G9" s="126" t="s">
        <v>304</v>
      </c>
      <c r="H9" s="126" t="s">
        <v>299</v>
      </c>
      <c r="I9" s="127" t="s">
        <v>295</v>
      </c>
      <c r="J9" s="127" t="s">
        <v>305</v>
      </c>
    </row>
    <row r="10" ht="52.5" customHeight="1" outlineLevel="1" spans="1:10">
      <c r="A10" s="127" t="s">
        <v>265</v>
      </c>
      <c r="B10" s="127" t="s">
        <v>288</v>
      </c>
      <c r="C10" s="127" t="s">
        <v>289</v>
      </c>
      <c r="D10" s="127" t="s">
        <v>306</v>
      </c>
      <c r="E10" s="127" t="s">
        <v>307</v>
      </c>
      <c r="F10" s="127" t="s">
        <v>292</v>
      </c>
      <c r="G10" s="126" t="s">
        <v>298</v>
      </c>
      <c r="H10" s="126" t="s">
        <v>299</v>
      </c>
      <c r="I10" s="127" t="s">
        <v>295</v>
      </c>
      <c r="J10" s="127" t="s">
        <v>308</v>
      </c>
    </row>
    <row r="11" ht="52.5" customHeight="1" outlineLevel="1" spans="1:10">
      <c r="A11" s="127" t="s">
        <v>265</v>
      </c>
      <c r="B11" s="127" t="s">
        <v>288</v>
      </c>
      <c r="C11" s="127" t="s">
        <v>309</v>
      </c>
      <c r="D11" s="127" t="s">
        <v>310</v>
      </c>
      <c r="E11" s="127" t="s">
        <v>311</v>
      </c>
      <c r="F11" s="127" t="s">
        <v>292</v>
      </c>
      <c r="G11" s="126" t="s">
        <v>298</v>
      </c>
      <c r="H11" s="126" t="s">
        <v>299</v>
      </c>
      <c r="I11" s="127" t="s">
        <v>295</v>
      </c>
      <c r="J11" s="127" t="s">
        <v>312</v>
      </c>
    </row>
    <row r="12" ht="52.5" customHeight="1" outlineLevel="1" spans="1:10">
      <c r="A12" s="127" t="s">
        <v>265</v>
      </c>
      <c r="B12" s="127" t="s">
        <v>288</v>
      </c>
      <c r="C12" s="127" t="s">
        <v>309</v>
      </c>
      <c r="D12" s="127" t="s">
        <v>313</v>
      </c>
      <c r="E12" s="127" t="s">
        <v>314</v>
      </c>
      <c r="F12" s="127" t="s">
        <v>292</v>
      </c>
      <c r="G12" s="126" t="s">
        <v>66</v>
      </c>
      <c r="H12" s="126" t="s">
        <v>315</v>
      </c>
      <c r="I12" s="127" t="s">
        <v>295</v>
      </c>
      <c r="J12" s="127" t="s">
        <v>316</v>
      </c>
    </row>
    <row r="13" ht="52.5" customHeight="1" outlineLevel="1" spans="1:10">
      <c r="A13" s="127" t="s">
        <v>265</v>
      </c>
      <c r="B13" s="127" t="s">
        <v>288</v>
      </c>
      <c r="C13" s="127" t="s">
        <v>317</v>
      </c>
      <c r="D13" s="127" t="s">
        <v>318</v>
      </c>
      <c r="E13" s="127" t="s">
        <v>319</v>
      </c>
      <c r="F13" s="127" t="s">
        <v>292</v>
      </c>
      <c r="G13" s="126" t="s">
        <v>298</v>
      </c>
      <c r="H13" s="126" t="s">
        <v>299</v>
      </c>
      <c r="I13" s="127" t="s">
        <v>295</v>
      </c>
      <c r="J13" s="127" t="s">
        <v>320</v>
      </c>
    </row>
    <row r="14" ht="52.5" customHeight="1" outlineLevel="1" spans="1:10">
      <c r="A14" s="127" t="s">
        <v>270</v>
      </c>
      <c r="B14" s="127" t="s">
        <v>321</v>
      </c>
      <c r="C14" s="127" t="s">
        <v>289</v>
      </c>
      <c r="D14" s="127" t="s">
        <v>290</v>
      </c>
      <c r="E14" s="127" t="s">
        <v>322</v>
      </c>
      <c r="F14" s="127" t="s">
        <v>292</v>
      </c>
      <c r="G14" s="126" t="s">
        <v>323</v>
      </c>
      <c r="H14" s="126" t="s">
        <v>324</v>
      </c>
      <c r="I14" s="127" t="s">
        <v>295</v>
      </c>
      <c r="J14" s="127" t="s">
        <v>325</v>
      </c>
    </row>
    <row r="15" ht="52.5" customHeight="1" outlineLevel="1" spans="1:10">
      <c r="A15" s="127" t="s">
        <v>270</v>
      </c>
      <c r="B15" s="127" t="s">
        <v>321</v>
      </c>
      <c r="C15" s="127" t="s">
        <v>289</v>
      </c>
      <c r="D15" s="127" t="s">
        <v>301</v>
      </c>
      <c r="E15" s="127" t="s">
        <v>326</v>
      </c>
      <c r="F15" s="127" t="s">
        <v>303</v>
      </c>
      <c r="G15" s="126" t="s">
        <v>327</v>
      </c>
      <c r="H15" s="126"/>
      <c r="I15" s="127" t="s">
        <v>328</v>
      </c>
      <c r="J15" s="127" t="s">
        <v>329</v>
      </c>
    </row>
    <row r="16" ht="52.5" customHeight="1" outlineLevel="1" spans="1:10">
      <c r="A16" s="127" t="s">
        <v>270</v>
      </c>
      <c r="B16" s="127" t="s">
        <v>321</v>
      </c>
      <c r="C16" s="127" t="s">
        <v>289</v>
      </c>
      <c r="D16" s="127" t="s">
        <v>301</v>
      </c>
      <c r="E16" s="127" t="s">
        <v>330</v>
      </c>
      <c r="F16" s="127" t="s">
        <v>303</v>
      </c>
      <c r="G16" s="126" t="s">
        <v>331</v>
      </c>
      <c r="H16" s="126"/>
      <c r="I16" s="127" t="s">
        <v>328</v>
      </c>
      <c r="J16" s="127" t="s">
        <v>332</v>
      </c>
    </row>
    <row r="17" ht="52.5" customHeight="1" outlineLevel="1" spans="1:10">
      <c r="A17" s="127" t="s">
        <v>270</v>
      </c>
      <c r="B17" s="127" t="s">
        <v>321</v>
      </c>
      <c r="C17" s="127" t="s">
        <v>289</v>
      </c>
      <c r="D17" s="127" t="s">
        <v>301</v>
      </c>
      <c r="E17" s="127" t="s">
        <v>333</v>
      </c>
      <c r="F17" s="127" t="s">
        <v>303</v>
      </c>
      <c r="G17" s="126" t="s">
        <v>304</v>
      </c>
      <c r="H17" s="126" t="s">
        <v>299</v>
      </c>
      <c r="I17" s="127" t="s">
        <v>295</v>
      </c>
      <c r="J17" s="127" t="s">
        <v>334</v>
      </c>
    </row>
    <row r="18" ht="52.5" customHeight="1" outlineLevel="1" spans="1:10">
      <c r="A18" s="127" t="s">
        <v>270</v>
      </c>
      <c r="B18" s="127" t="s">
        <v>321</v>
      </c>
      <c r="C18" s="127" t="s">
        <v>289</v>
      </c>
      <c r="D18" s="127" t="s">
        <v>306</v>
      </c>
      <c r="E18" s="127" t="s">
        <v>335</v>
      </c>
      <c r="F18" s="127" t="s">
        <v>303</v>
      </c>
      <c r="G18" s="126" t="s">
        <v>304</v>
      </c>
      <c r="H18" s="126" t="s">
        <v>299</v>
      </c>
      <c r="I18" s="127" t="s">
        <v>295</v>
      </c>
      <c r="J18" s="127" t="s">
        <v>336</v>
      </c>
    </row>
    <row r="19" ht="52.5" customHeight="1" outlineLevel="1" spans="1:10">
      <c r="A19" s="127" t="s">
        <v>270</v>
      </c>
      <c r="B19" s="127" t="s">
        <v>321</v>
      </c>
      <c r="C19" s="127" t="s">
        <v>309</v>
      </c>
      <c r="D19" s="127" t="s">
        <v>313</v>
      </c>
      <c r="E19" s="127" t="s">
        <v>337</v>
      </c>
      <c r="F19" s="127" t="s">
        <v>303</v>
      </c>
      <c r="G19" s="126" t="s">
        <v>338</v>
      </c>
      <c r="H19" s="126"/>
      <c r="I19" s="127" t="s">
        <v>328</v>
      </c>
      <c r="J19" s="127" t="s">
        <v>339</v>
      </c>
    </row>
    <row r="20" ht="52.5" customHeight="1" outlineLevel="1" spans="1:10">
      <c r="A20" s="127" t="s">
        <v>270</v>
      </c>
      <c r="B20" s="127" t="s">
        <v>321</v>
      </c>
      <c r="C20" s="127" t="s">
        <v>309</v>
      </c>
      <c r="D20" s="127" t="s">
        <v>313</v>
      </c>
      <c r="E20" s="127" t="s">
        <v>340</v>
      </c>
      <c r="F20" s="127" t="s">
        <v>292</v>
      </c>
      <c r="G20" s="126" t="s">
        <v>69</v>
      </c>
      <c r="H20" s="126" t="s">
        <v>315</v>
      </c>
      <c r="I20" s="127" t="s">
        <v>295</v>
      </c>
      <c r="J20" s="127" t="s">
        <v>341</v>
      </c>
    </row>
    <row r="21" ht="52.5" customHeight="1" outlineLevel="1" spans="1:10">
      <c r="A21" s="127" t="s">
        <v>270</v>
      </c>
      <c r="B21" s="127" t="s">
        <v>321</v>
      </c>
      <c r="C21" s="127" t="s">
        <v>317</v>
      </c>
      <c r="D21" s="127" t="s">
        <v>318</v>
      </c>
      <c r="E21" s="127" t="s">
        <v>342</v>
      </c>
      <c r="F21" s="127" t="s">
        <v>292</v>
      </c>
      <c r="G21" s="126" t="s">
        <v>343</v>
      </c>
      <c r="H21" s="126" t="s">
        <v>299</v>
      </c>
      <c r="I21" s="127" t="s">
        <v>295</v>
      </c>
      <c r="J21" s="127" t="s">
        <v>344</v>
      </c>
    </row>
    <row r="22" ht="52.5" customHeight="1" outlineLevel="1" spans="1:10">
      <c r="A22" s="127" t="s">
        <v>275</v>
      </c>
      <c r="B22" s="127" t="s">
        <v>345</v>
      </c>
      <c r="C22" s="127" t="s">
        <v>289</v>
      </c>
      <c r="D22" s="127" t="s">
        <v>290</v>
      </c>
      <c r="E22" s="127" t="s">
        <v>346</v>
      </c>
      <c r="F22" s="127" t="s">
        <v>292</v>
      </c>
      <c r="G22" s="126" t="s">
        <v>68</v>
      </c>
      <c r="H22" s="126" t="s">
        <v>347</v>
      </c>
      <c r="I22" s="127" t="s">
        <v>295</v>
      </c>
      <c r="J22" s="127" t="s">
        <v>348</v>
      </c>
    </row>
    <row r="23" ht="52.5" customHeight="1" outlineLevel="1" spans="1:10">
      <c r="A23" s="127" t="s">
        <v>275</v>
      </c>
      <c r="B23" s="127" t="s">
        <v>345</v>
      </c>
      <c r="C23" s="127" t="s">
        <v>289</v>
      </c>
      <c r="D23" s="127" t="s">
        <v>301</v>
      </c>
      <c r="E23" s="127" t="s">
        <v>349</v>
      </c>
      <c r="F23" s="127" t="s">
        <v>303</v>
      </c>
      <c r="G23" s="126" t="s">
        <v>350</v>
      </c>
      <c r="H23" s="126"/>
      <c r="I23" s="127" t="s">
        <v>328</v>
      </c>
      <c r="J23" s="127" t="s">
        <v>351</v>
      </c>
    </row>
    <row r="24" ht="52.5" customHeight="1" outlineLevel="1" spans="1:10">
      <c r="A24" s="127" t="s">
        <v>275</v>
      </c>
      <c r="B24" s="127" t="s">
        <v>345</v>
      </c>
      <c r="C24" s="127" t="s">
        <v>309</v>
      </c>
      <c r="D24" s="127" t="s">
        <v>310</v>
      </c>
      <c r="E24" s="127" t="s">
        <v>352</v>
      </c>
      <c r="F24" s="127" t="s">
        <v>303</v>
      </c>
      <c r="G24" s="126" t="s">
        <v>353</v>
      </c>
      <c r="H24" s="126"/>
      <c r="I24" s="127" t="s">
        <v>328</v>
      </c>
      <c r="J24" s="127" t="s">
        <v>354</v>
      </c>
    </row>
    <row r="25" ht="52.5" customHeight="1" outlineLevel="1" spans="1:10">
      <c r="A25" s="127" t="s">
        <v>275</v>
      </c>
      <c r="B25" s="127" t="s">
        <v>345</v>
      </c>
      <c r="C25" s="127" t="s">
        <v>317</v>
      </c>
      <c r="D25" s="127" t="s">
        <v>318</v>
      </c>
      <c r="E25" s="127" t="s">
        <v>355</v>
      </c>
      <c r="F25" s="127" t="s">
        <v>292</v>
      </c>
      <c r="G25" s="126" t="s">
        <v>356</v>
      </c>
      <c r="H25" s="126" t="s">
        <v>299</v>
      </c>
      <c r="I25" s="127" t="s">
        <v>295</v>
      </c>
      <c r="J25" s="127" t="s">
        <v>357</v>
      </c>
    </row>
    <row r="26" ht="52.5" customHeight="1" outlineLevel="1" spans="1:10">
      <c r="A26" s="127" t="s">
        <v>262</v>
      </c>
      <c r="B26" s="127" t="s">
        <v>358</v>
      </c>
      <c r="C26" s="127" t="s">
        <v>289</v>
      </c>
      <c r="D26" s="127" t="s">
        <v>290</v>
      </c>
      <c r="E26" s="127" t="s">
        <v>359</v>
      </c>
      <c r="F26" s="127" t="s">
        <v>303</v>
      </c>
      <c r="G26" s="126" t="s">
        <v>360</v>
      </c>
      <c r="H26" s="126" t="s">
        <v>361</v>
      </c>
      <c r="I26" s="127" t="s">
        <v>295</v>
      </c>
      <c r="J26" s="127" t="s">
        <v>362</v>
      </c>
    </row>
    <row r="27" ht="52.5" customHeight="1" outlineLevel="1" spans="1:10">
      <c r="A27" s="127" t="s">
        <v>262</v>
      </c>
      <c r="B27" s="127" t="s">
        <v>358</v>
      </c>
      <c r="C27" s="127" t="s">
        <v>289</v>
      </c>
      <c r="D27" s="127" t="s">
        <v>301</v>
      </c>
      <c r="E27" s="127" t="s">
        <v>363</v>
      </c>
      <c r="F27" s="127" t="s">
        <v>303</v>
      </c>
      <c r="G27" s="126" t="s">
        <v>304</v>
      </c>
      <c r="H27" s="126" t="s">
        <v>299</v>
      </c>
      <c r="I27" s="127" t="s">
        <v>295</v>
      </c>
      <c r="J27" s="127" t="s">
        <v>364</v>
      </c>
    </row>
    <row r="28" ht="52.5" customHeight="1" outlineLevel="1" spans="1:10">
      <c r="A28" s="127" t="s">
        <v>262</v>
      </c>
      <c r="B28" s="127" t="s">
        <v>358</v>
      </c>
      <c r="C28" s="127" t="s">
        <v>289</v>
      </c>
      <c r="D28" s="127" t="s">
        <v>306</v>
      </c>
      <c r="E28" s="127" t="s">
        <v>365</v>
      </c>
      <c r="F28" s="127" t="s">
        <v>303</v>
      </c>
      <c r="G28" s="126" t="s">
        <v>304</v>
      </c>
      <c r="H28" s="126" t="s">
        <v>299</v>
      </c>
      <c r="I28" s="127" t="s">
        <v>295</v>
      </c>
      <c r="J28" s="127" t="s">
        <v>366</v>
      </c>
    </row>
    <row r="29" ht="52.5" customHeight="1" outlineLevel="1" spans="1:10">
      <c r="A29" s="127" t="s">
        <v>262</v>
      </c>
      <c r="B29" s="127" t="s">
        <v>358</v>
      </c>
      <c r="C29" s="127" t="s">
        <v>309</v>
      </c>
      <c r="D29" s="127" t="s">
        <v>310</v>
      </c>
      <c r="E29" s="127" t="s">
        <v>367</v>
      </c>
      <c r="F29" s="127" t="s">
        <v>303</v>
      </c>
      <c r="G29" s="126" t="s">
        <v>368</v>
      </c>
      <c r="H29" s="126"/>
      <c r="I29" s="127" t="s">
        <v>328</v>
      </c>
      <c r="J29" s="127" t="s">
        <v>369</v>
      </c>
    </row>
    <row r="30" ht="52.5" customHeight="1" outlineLevel="1" spans="1:10">
      <c r="A30" s="127" t="s">
        <v>262</v>
      </c>
      <c r="B30" s="127" t="s">
        <v>358</v>
      </c>
      <c r="C30" s="127" t="s">
        <v>317</v>
      </c>
      <c r="D30" s="127" t="s">
        <v>318</v>
      </c>
      <c r="E30" s="127" t="s">
        <v>370</v>
      </c>
      <c r="F30" s="127" t="s">
        <v>292</v>
      </c>
      <c r="G30" s="126" t="s">
        <v>356</v>
      </c>
      <c r="H30" s="126" t="s">
        <v>299</v>
      </c>
      <c r="I30" s="127" t="s">
        <v>295</v>
      </c>
      <c r="J30" s="127" t="s">
        <v>371</v>
      </c>
    </row>
  </sheetData>
  <mergeCells count="10">
    <mergeCell ref="A2:J2"/>
    <mergeCell ref="A3:E3"/>
    <mergeCell ref="A7:A13"/>
    <mergeCell ref="A14:A21"/>
    <mergeCell ref="A22:A25"/>
    <mergeCell ref="A26:A30"/>
    <mergeCell ref="B7:B13"/>
    <mergeCell ref="B14:B21"/>
    <mergeCell ref="B22:B25"/>
    <mergeCell ref="B26:B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2026-01-23T01:41:00Z</dcterms:created>
  <dcterms:modified xsi:type="dcterms:W3CDTF">2026-02-09T00:59:45Z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D1C12959D4604FF187D15904681AD3A7_13</vt:lpwstr>
  </property>
  <property fmtid="{D5CDD505-2E9C-101B-9397-08002B2CF9AE}" pid="3" name="KSOProductBuildVer">
    <vt:lpwstr>2052-11.8.2.12085</vt:lpwstr>
  </property>
</Properties>
</file>