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 concurrentCalc="0"/>
</workbook>
</file>

<file path=xl/sharedStrings.xml><?xml version="1.0" encoding="utf-8"?>
<sst xmlns="http://schemas.openxmlformats.org/spreadsheetml/2006/main" count="995" uniqueCount="370">
  <si>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</si>
  <si>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</si>
  <si>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</si>
  <si>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</si>
  <si>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</si>
  <si>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</si>
  <si>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</si>
  <si>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</si>
  <si>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</si>
  <si>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</si>
  <si>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</si>
  <si>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</si>
  <si>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</si>
  <si>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</si>
  <si>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</si>
  <si>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</si>
  <si>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</si>
  <si>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</si>
  <si>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</si>
  <si>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</si>
  <si>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</si>
  <si>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</si>
  <si>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</si>
  <si>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</si>
  <si>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</si>
  <si>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</si>
  <si>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</si>
  <si>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</si>
  <si>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</si>
  <si>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</si>
  <si>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</si>
  <si>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</si>
  <si>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</si>
  <si>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</si>
  <si>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</si>
  <si>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</si>
  <si>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</si>
  <si>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</si>
  <si>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</si>
  <si>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</si>
  <si>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</si>
  <si>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</si>
  <si>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</si>
  <si>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</si>
  <si>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</si>
  <si>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320001</t>
  </si>
  <si>
    <t>中共盈江县委党史研究室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</si>
  <si>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</si>
  <si>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</si>
  <si>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</si>
  <si>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</si>
  <si>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</si>
  <si>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</si>
  <si>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</si>
  <si>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</si>
  <si>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</si>
  <si>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</si>
  <si>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</si>
  <si>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</si>
  <si>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</si>
  <si>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</si>
  <si>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</si>
  <si>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</si>
  <si>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</si>
  <si>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</si>
  <si>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</si>
  <si>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</si>
  <si>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</si>
  <si>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</si>
  <si>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</si>
  <si>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</si>
  <si>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</si>
  <si>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</si>
  <si>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</si>
  <si>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</si>
  <si>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</si>
  <si>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</si>
  <si>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</si>
  <si>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</si>
  <si>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</si>
  <si>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207</t>
  </si>
  <si>
    <t>文化旅游体育与传媒支出</t>
  </si>
  <si>
    <t>20701</t>
  </si>
  <si>
    <t>文化和旅游</t>
  </si>
  <si>
    <t>2070108</t>
  </si>
  <si>
    <t>文化活动</t>
  </si>
  <si>
    <t>20706</t>
  </si>
  <si>
    <t>新闻出版电影</t>
  </si>
  <si>
    <t>2070605</t>
  </si>
  <si>
    <t>出版发行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</si>
  <si>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</si>
  <si>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</si>
  <si>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</si>
  <si>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</si>
  <si>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</si>
  <si>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</si>
  <si>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</si>
  <si>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</si>
  <si>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</si>
  <si>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</si>
  <si>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</si>
  <si>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</si>
  <si>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</si>
  <si>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</si>
  <si>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</si>
  <si>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</si>
  <si>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</si>
  <si>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</si>
  <si>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</si>
  <si>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</si>
  <si>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</si>
  <si>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</si>
  <si>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</si>
  <si>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</si>
  <si>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</si>
  <si>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</si>
  <si>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</si>
  <si>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</si>
  <si>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</si>
  <si>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</si>
  <si>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</si>
  <si>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</si>
  <si>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</si>
  <si>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</si>
  <si>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</si>
  <si>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</si>
  <si>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</si>
  <si>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</si>
  <si>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</si>
  <si>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</si>
  <si>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</si>
  <si>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</si>
  <si>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</si>
  <si>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</si>
  <si>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</si>
  <si>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</si>
  <si>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</si>
  <si>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</si>
  <si>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</si>
  <si>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</si>
  <si>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</si>
  <si>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</si>
  <si>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</si>
  <si>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</si>
  <si>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</si>
  <si>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</si>
  <si>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</si>
  <si>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</si>
  <si>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</si>
  <si>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</si>
  <si>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</si>
  <si>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</si>
  <si>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</si>
  <si>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</si>
  <si>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</si>
  <si>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</si>
  <si>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</si>
  <si>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</si>
  <si>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</si>
  <si>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</si>
  <si>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</si>
  <si>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</si>
  <si>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</si>
  <si>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</si>
  <si>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</si>
  <si>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</si>
  <si>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533123210000000003704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</si>
  <si>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</si>
  <si>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</si>
  <si>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</si>
  <si>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</si>
  <si>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</si>
  <si>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</si>
  <si>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</si>
  <si>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533123231100001462234</t>
  </si>
  <si>
    <t>行政绩效奖励</t>
  </si>
  <si>
    <t>533123210000000003705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</si>
  <si>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</si>
  <si>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</si>
  <si>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</si>
  <si>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</si>
  <si>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</si>
  <si>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</si>
  <si>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</si>
  <si>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</si>
  <si>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</si>
  <si>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533123210000000003706</t>
  </si>
  <si>
    <t>30113</t>
  </si>
  <si>
    <t>533123210000000003709</t>
  </si>
  <si>
    <t>一般公用经费</t>
  </si>
  <si>
    <t>30201</t>
  </si>
  <si>
    <t>办公费</t>
  </si>
  <si>
    <t>30211</t>
  </si>
  <si>
    <t>差旅费</t>
  </si>
  <si>
    <t>533123221100000356332</t>
  </si>
  <si>
    <t>公用经费安排的公务接待费</t>
  </si>
  <si>
    <t>30217</t>
  </si>
  <si>
    <t>30207</t>
  </si>
  <si>
    <t>邮电费</t>
  </si>
  <si>
    <t>533123251100003740415</t>
  </si>
  <si>
    <t>公用经费安排的工会经费</t>
  </si>
  <si>
    <t>30228</t>
  </si>
  <si>
    <t>工会经费</t>
  </si>
  <si>
    <t>533123261100004999325</t>
  </si>
  <si>
    <t>公用经费安排的生活补助</t>
  </si>
  <si>
    <t>30305</t>
  </si>
  <si>
    <t>生活补助</t>
  </si>
  <si>
    <t>533123210000000003708</t>
  </si>
  <si>
    <t>退休公用经费</t>
  </si>
  <si>
    <t>533123221100000356333</t>
  </si>
  <si>
    <t>533123210000000003707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</si>
  <si>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</si>
  <si>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</si>
  <si>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</si>
  <si>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</si>
  <si>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</si>
  <si>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</si>
  <si>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</si>
  <si>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</si>
  <si>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</si>
  <si>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</si>
  <si>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《盈江年鉴》编纂出版经费</t>
  </si>
  <si>
    <t>专项业务类</t>
  </si>
  <si>
    <t>533123241100002200776</t>
  </si>
  <si>
    <t>30202</t>
  </si>
  <si>
    <t>印刷费</t>
  </si>
  <si>
    <t>《盈江县扶贫志》编纂出版经费</t>
  </si>
  <si>
    <t>533123241100002200605</t>
  </si>
  <si>
    <t>机关事业单位党组织工作经费</t>
  </si>
  <si>
    <t>533123221100000356782</t>
  </si>
  <si>
    <t>盈江县延安精神研究协会工作经费</t>
  </si>
  <si>
    <t>533123261100005129787</t>
  </si>
  <si>
    <t>30215</t>
  </si>
  <si>
    <t>会议费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</si>
  <si>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</si>
  <si>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</si>
  <si>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</si>
  <si>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</si>
  <si>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</si>
  <si>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</si>
  <si>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</si>
  <si>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</si>
  <si>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</si>
  <si>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</si>
  <si>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</si>
  <si>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一是组织开展延安精神专题理论研讨活动，邀请专家学者及相关人员参与，深化对延安精神时代价值的研究；二是开展“五进四推”弘研活动，扩大延安精神的覆盖面和影响力；三是保障研延会的日常办公运转。</t>
  </si>
  <si>
    <t>产出指标</t>
  </si>
  <si>
    <t>数量指标</t>
  </si>
  <si>
    <t>延安精神宣传册</t>
  </si>
  <si>
    <t>&gt;=</t>
  </si>
  <si>
    <t>50</t>
  </si>
  <si>
    <t>册</t>
  </si>
  <si>
    <t>定量指标</t>
  </si>
  <si>
    <t>盈江县延安精神研究协会工作经费列入县级财政预算</t>
  </si>
  <si>
    <t>邀请专家学者数</t>
  </si>
  <si>
    <t>人</t>
  </si>
  <si>
    <t>时效指标</t>
  </si>
  <si>
    <t>宣传材料制作及时率</t>
  </si>
  <si>
    <t>=</t>
  </si>
  <si>
    <t>100</t>
  </si>
  <si>
    <t>%</t>
  </si>
  <si>
    <t>效益指标</t>
  </si>
  <si>
    <t>社会效益</t>
  </si>
  <si>
    <t>成果运用率</t>
  </si>
  <si>
    <t>满意度指标</t>
  </si>
  <si>
    <t>服务对象满意度</t>
  </si>
  <si>
    <t>运用材料对象满意度</t>
  </si>
  <si>
    <t>85</t>
  </si>
  <si>
    <t>成本指标</t>
  </si>
  <si>
    <t>社会成本指标</t>
  </si>
  <si>
    <t>资金成本控制率</t>
  </si>
  <si>
    <t>&lt;=</t>
  </si>
  <si>
    <t>2026年1一12月，编纂出版《盈江年鉴（2026）》550册，预算资金129500元。</t>
  </si>
  <si>
    <t>《盈江年鉴》印刷出版数量</t>
  </si>
  <si>
    <t>550</t>
  </si>
  <si>
    <t>反映出版印刷《盈江年鉴》的数量</t>
  </si>
  <si>
    <t>质量指标</t>
  </si>
  <si>
    <t>《盈江年鉴》评审合格率</t>
  </si>
  <si>
    <t>反映出版书籍达到标准的质量水平</t>
  </si>
  <si>
    <t>编纂出版完成及时率</t>
  </si>
  <si>
    <t>反映编纂编纂出版工作的及时性</t>
  </si>
  <si>
    <t>《盈江年鉴》编纂成果运用率</t>
  </si>
  <si>
    <t>95</t>
  </si>
  <si>
    <t>反映编纂出版书籍完成发放到各部门（单位）后的运用情况。</t>
  </si>
  <si>
    <t>《盈江年鉴》一书的满意度</t>
  </si>
  <si>
    <t>反映读者对书籍的满意程度</t>
  </si>
  <si>
    <t>2026年6月前编纂出版《盈江县扶贫志》1000册，预算资金195800元。</t>
  </si>
  <si>
    <t>《盈江年扶贫志》印刷出版数量</t>
  </si>
  <si>
    <t>1000</t>
  </si>
  <si>
    <t>反映印刷出版《盈江年扶贫志》的数量</t>
  </si>
  <si>
    <t>《盈江县扶贫》评审合格率</t>
  </si>
  <si>
    <t>反映编纂出版发行的及时性</t>
  </si>
  <si>
    <t>《盈江县扶贫志》编纂成果运用率</t>
  </si>
  <si>
    <t>对《盈江县扶贫志》的满意度</t>
  </si>
  <si>
    <t>不断加大党建工作经费投入保障力度。各级党组织要选优配齐各领域专兼职党务工作者，加强组织员队伍建设，配齐乡镇组织委员、组织干事，选好管好用好第一书记和驻村扶贫工作队员。落实和保障农村、社区、国企、事业单位、非公经济组织和社会组织党组织书记待遇，加强基层党组织活动阵地建设，提升保障水平。</t>
  </si>
  <si>
    <t>开展党员活动次数</t>
  </si>
  <si>
    <t>次</t>
  </si>
  <si>
    <t>反映年度开展党员活动次数</t>
  </si>
  <si>
    <t>到基层开展党史宣传活动</t>
  </si>
  <si>
    <t>反映年度开展党史宣传活动次数</t>
  </si>
  <si>
    <t>党务工作完成率</t>
  </si>
  <si>
    <t>反基层党务工作完成情况</t>
  </si>
  <si>
    <t>提升基层党建工作水平</t>
  </si>
  <si>
    <t>有效提升</t>
  </si>
  <si>
    <t>定性指标</t>
  </si>
  <si>
    <t>有效提升基层党组织建设</t>
  </si>
  <si>
    <t>反映党员干部对单位党支部的满意程度。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</si>
  <si>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</si>
  <si>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</si>
  <si>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</si>
  <si>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</si>
  <si>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</si>
  <si>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说明：中共盈江县委党史研究室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</si>
  <si>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</si>
  <si>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</si>
  <si>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</si>
  <si>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</si>
  <si>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</si>
  <si>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</si>
  <si>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</si>
  <si>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</si>
  <si>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</si>
  <si>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</si>
  <si>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</si>
  <si>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</si>
  <si>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</si>
  <si>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</si>
  <si>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</si>
  <si>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</si>
  <si>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</si>
  <si>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说明：中共盈江县委党史研究室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</si>
  <si>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</si>
  <si>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</si>
  <si>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</si>
  <si>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</si>
  <si>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</si>
  <si>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</si>
  <si>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</si>
  <si>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</si>
  <si>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</si>
  <si>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</si>
  <si>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</si>
  <si>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</si>
  <si>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</si>
  <si>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</si>
  <si>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</si>
  <si>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</si>
  <si>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</si>
  <si>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</si>
  <si>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</si>
  <si>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</si>
  <si>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</si>
  <si>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说明：中共盈江县委党史研究室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</si>
  <si>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</si>
  <si>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</si>
  <si>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</si>
  <si>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</si>
  <si>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</si>
  <si>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</si>
  <si>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</si>
  <si>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</si>
  <si>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</si>
  <si>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说明：中共盈江县委党史研究室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</si>
  <si>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</si>
  <si>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</si>
  <si>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说明：中共盈江县委党史研究室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</si>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</sst>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9" applyNumberFormat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7" fontId="1" fillId="0" borderId="7">
      <alignment horizontal="right" vertical="center"/>
    </xf>
  </cellStyleXfs>
  <cellXfs count="18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9" fontId="1" fillId="0" borderId="1" xfId="54" applyBorder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9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8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tabSelected="1" workbookViewId="0">
      <selection activeCell="A18" sqref="$A18:$XFD3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3"/>
      <c r="B1" s="183"/>
      <c r="C1" s="183"/>
      <c r="D1" s="184" t="s">
        <v>0</v>
      </c>
    </row>
    <row r="2" ht="42" customHeight="1" spans="1:4">
      <c r="A2" s="185" t="str">
        <f>"2026"&amp;"年部门财务收支预算总表"</f>
        <v>2026年部门财务收支预算总表</v>
      </c>
      <c r="B2" s="185"/>
      <c r="C2" s="185"/>
      <c r="D2" s="185"/>
    </row>
    <row r="3" ht="18.75" customHeight="1" spans="1:4">
      <c r="A3" s="183" t="str">
        <f>"单位名称："&amp;"中共盈江县委党史研究室"</f>
        <v>单位名称：中共盈江县委党史研究室</v>
      </c>
      <c r="B3" s="183"/>
      <c r="C3" s="186"/>
      <c r="D3" s="184" t="s">
        <v>1</v>
      </c>
    </row>
    <row r="4" ht="18.75" customHeight="1" spans="1:4">
      <c r="A4" s="142" t="s">
        <v>2</v>
      </c>
      <c r="B4" s="142"/>
      <c r="C4" s="142" t="s">
        <v>3</v>
      </c>
      <c r="D4" s="142"/>
    </row>
    <row r="5" ht="18.75" customHeight="1" spans="1:4">
      <c r="A5" s="142" t="s">
        <v>4</v>
      </c>
      <c r="B5" s="142" t="s">
        <v>5</v>
      </c>
      <c r="C5" s="142" t="s">
        <v>6</v>
      </c>
      <c r="D5" s="142" t="s">
        <v>5</v>
      </c>
    </row>
    <row r="6" ht="18.75" customHeight="1" spans="1:4">
      <c r="A6" s="141" t="s">
        <v>7</v>
      </c>
      <c r="B6" s="143">
        <v>2297338.48</v>
      </c>
      <c r="C6" s="141" t="str">
        <f>"一"&amp;"、"&amp;"一般公共服务支出"</f>
        <v>一、一般公共服务支出</v>
      </c>
      <c r="D6" s="143">
        <v>1440957.4</v>
      </c>
    </row>
    <row r="7" ht="18.75" customHeight="1" spans="1:4">
      <c r="A7" s="141" t="s">
        <v>8</v>
      </c>
      <c r="B7" s="143"/>
      <c r="C7" s="141" t="str">
        <f>"二"&amp;"、"&amp;"文化旅游体育与传媒支出"</f>
        <v>二、文化旅游体育与传媒支出</v>
      </c>
      <c r="D7" s="143">
        <v>249500</v>
      </c>
    </row>
    <row r="8" ht="18.75" customHeight="1" spans="1:4">
      <c r="A8" s="141" t="s">
        <v>9</v>
      </c>
      <c r="B8" s="143"/>
      <c r="C8" s="141" t="str">
        <f>"三"&amp;"、"&amp;"社会保障和就业支出"</f>
        <v>三、社会保障和就业支出</v>
      </c>
      <c r="D8" s="143">
        <v>413783.64</v>
      </c>
    </row>
    <row r="9" ht="18.75" customHeight="1" spans="1:4">
      <c r="A9" s="141" t="s">
        <v>10</v>
      </c>
      <c r="B9" s="143"/>
      <c r="C9" s="141" t="str">
        <f>"四"&amp;"、"&amp;"卫生健康支出"</f>
        <v>四、卫生健康支出</v>
      </c>
      <c r="D9" s="143">
        <v>77321.44</v>
      </c>
    </row>
    <row r="10" ht="18.75" customHeight="1" spans="1:4">
      <c r="A10" s="141" t="s">
        <v>11</v>
      </c>
      <c r="B10" s="143"/>
      <c r="C10" s="141" t="str">
        <f>"五"&amp;"、"&amp;"住房保障支出"</f>
        <v>五、住房保障支出</v>
      </c>
      <c r="D10" s="143">
        <v>115776</v>
      </c>
    </row>
    <row r="11" ht="18.75" customHeight="1" spans="1:4">
      <c r="A11" s="141" t="s">
        <v>12</v>
      </c>
      <c r="B11" s="143"/>
      <c r="C11" s="141"/>
      <c r="D11" s="143"/>
    </row>
    <row r="12" ht="18.75" customHeight="1" spans="1:4">
      <c r="A12" s="141" t="s">
        <v>13</v>
      </c>
      <c r="B12" s="143"/>
      <c r="C12" s="141"/>
      <c r="D12" s="143"/>
    </row>
    <row r="13" ht="18.75" customHeight="1" spans="1:4">
      <c r="A13" s="141" t="s">
        <v>14</v>
      </c>
      <c r="B13" s="143"/>
      <c r="C13" s="141"/>
      <c r="D13" s="143"/>
    </row>
    <row r="14" ht="18.75" customHeight="1" spans="1:4">
      <c r="A14" s="141" t="s">
        <v>15</v>
      </c>
      <c r="B14" s="143"/>
      <c r="C14" s="141"/>
      <c r="D14" s="143"/>
    </row>
    <row r="15" ht="18.75" customHeight="1" spans="1:4">
      <c r="A15" s="141" t="s">
        <v>16</v>
      </c>
      <c r="B15" s="143"/>
      <c r="C15" s="141"/>
      <c r="D15" s="143"/>
    </row>
    <row r="16" ht="18.75" customHeight="1" spans="1:4">
      <c r="A16" s="141"/>
      <c r="B16" s="143"/>
      <c r="C16" s="141"/>
      <c r="D16" s="143"/>
    </row>
    <row r="17" ht="18.75" customHeight="1" spans="1:4">
      <c r="A17" s="141"/>
      <c r="B17" s="143"/>
      <c r="C17" s="141"/>
      <c r="D17" s="143"/>
    </row>
    <row r="18" ht="18.75" customHeight="1" spans="1:4">
      <c r="A18" s="141" t="s">
        <v>17</v>
      </c>
      <c r="B18" s="143">
        <v>2297338.48</v>
      </c>
      <c r="C18" s="141" t="s">
        <v>18</v>
      </c>
      <c r="D18" s="143">
        <v>2297338.48</v>
      </c>
    </row>
    <row r="19" ht="18.75" customHeight="1" spans="1:4">
      <c r="A19" s="141" t="s">
        <v>19</v>
      </c>
      <c r="B19" s="143"/>
      <c r="C19" s="141" t="s">
        <v>20</v>
      </c>
      <c r="D19" s="143"/>
    </row>
    <row r="20" ht="18.75" customHeight="1" spans="1:4">
      <c r="A20" s="141" t="s">
        <v>21</v>
      </c>
      <c r="B20" s="143"/>
      <c r="C20" s="141" t="s">
        <v>21</v>
      </c>
      <c r="D20" s="143"/>
    </row>
    <row r="21" ht="18.75" customHeight="1" spans="1:4">
      <c r="A21" s="141" t="s">
        <v>22</v>
      </c>
      <c r="B21" s="143"/>
      <c r="C21" s="141" t="s">
        <v>23</v>
      </c>
      <c r="D21" s="143"/>
    </row>
    <row r="22" ht="18.75" customHeight="1" spans="1:4">
      <c r="A22" s="141" t="s">
        <v>24</v>
      </c>
      <c r="B22" s="143">
        <v>2297338.48</v>
      </c>
      <c r="C22" s="141" t="s">
        <v>25</v>
      </c>
      <c r="D22" s="143">
        <v>2297338.48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9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0">
        <v>1</v>
      </c>
      <c r="B1" s="121">
        <v>0</v>
      </c>
      <c r="C1" s="120">
        <v>1</v>
      </c>
      <c r="D1" s="98"/>
      <c r="E1" s="98"/>
      <c r="F1" s="119" t="s">
        <v>307</v>
      </c>
    </row>
    <row r="2" ht="26.25" customHeight="1" spans="1:6">
      <c r="A2" s="122" t="str">
        <f>"2026"&amp;"年部门政府性基金预算支出预算表"</f>
        <v>2026年部门政府性基金预算支出预算表</v>
      </c>
      <c r="B2" s="122" t="s">
        <v>308</v>
      </c>
      <c r="C2" s="123"/>
      <c r="D2" s="124"/>
      <c r="E2" s="124"/>
      <c r="F2" s="124"/>
    </row>
    <row r="3" ht="13.5" customHeight="1" spans="1:6">
      <c r="A3" s="125" t="str">
        <f>"单位名称："&amp;"中共盈江县委党史研究室"</f>
        <v>单位名称：中共盈江县委党史研究室</v>
      </c>
      <c r="B3" s="125" t="s">
        <v>309</v>
      </c>
      <c r="C3" s="126"/>
      <c r="D3" s="98"/>
      <c r="E3" s="98"/>
      <c r="F3" s="119" t="s">
        <v>1</v>
      </c>
    </row>
    <row r="4" ht="19.5" customHeight="1" spans="1:6">
      <c r="A4" s="62" t="s">
        <v>143</v>
      </c>
      <c r="B4" s="127" t="s">
        <v>48</v>
      </c>
      <c r="C4" s="62" t="s">
        <v>49</v>
      </c>
      <c r="D4" s="35" t="s">
        <v>310</v>
      </c>
      <c r="E4" s="35"/>
      <c r="F4" s="35"/>
    </row>
    <row r="5" ht="18.55" customHeight="1" spans="1:6">
      <c r="A5" s="62"/>
      <c r="B5" s="127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8" t="s">
        <v>60</v>
      </c>
      <c r="C6" s="128" t="s">
        <v>61</v>
      </c>
      <c r="D6" s="128" t="s">
        <v>62</v>
      </c>
      <c r="E6" s="128" t="s">
        <v>63</v>
      </c>
      <c r="F6" s="128" t="s">
        <v>64</v>
      </c>
    </row>
    <row r="7" ht="30" customHeight="1" spans="1:6">
      <c r="A7" s="33"/>
      <c r="B7" s="127"/>
      <c r="C7" s="33"/>
      <c r="D7" s="83"/>
      <c r="E7" s="129"/>
      <c r="F7" s="129"/>
    </row>
    <row r="8" ht="30" customHeight="1" spans="1:6">
      <c r="A8" s="22"/>
      <c r="B8" s="22"/>
      <c r="C8" s="22"/>
      <c r="D8" s="83"/>
      <c r="E8" s="129"/>
      <c r="F8" s="129"/>
    </row>
    <row r="9" ht="30" customHeight="1" spans="1:6">
      <c r="A9" s="130" t="s">
        <v>311</v>
      </c>
      <c r="B9" s="130" t="s">
        <v>311</v>
      </c>
      <c r="C9" s="130" t="s">
        <v>311</v>
      </c>
      <c r="D9" s="87"/>
      <c r="E9" s="131"/>
      <c r="F9" s="131"/>
    </row>
    <row r="10" ht="26" customHeight="1" spans="1:6">
      <c r="A10" s="40" t="s">
        <v>312</v>
      </c>
      <c r="B10" s="41"/>
      <c r="C10" s="41"/>
      <c r="D10" s="41"/>
      <c r="E10" s="41"/>
      <c r="F10" s="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B27" sqref="B2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46" t="s">
        <v>313</v>
      </c>
    </row>
    <row r="2" ht="27.75" customHeight="1" spans="1:17">
      <c r="A2" s="47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1"/>
      <c r="L2" s="29"/>
      <c r="M2" s="29"/>
      <c r="N2" s="29"/>
      <c r="O2" s="111"/>
      <c r="P2" s="111"/>
      <c r="Q2" s="29"/>
    </row>
    <row r="3" ht="18.75" customHeight="1" spans="1:17">
      <c r="A3" s="48" t="str">
        <f>"单位名称："&amp;"中共盈江县委党史研究室"</f>
        <v>单位名称：中共盈江县委党史研究室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2"/>
      <c r="P3" s="112"/>
      <c r="Q3" s="119" t="s">
        <v>27</v>
      </c>
    </row>
    <row r="4" ht="15.75" customHeight="1" spans="1:17">
      <c r="A4" s="11" t="s">
        <v>314</v>
      </c>
      <c r="B4" s="99" t="s">
        <v>315</v>
      </c>
      <c r="C4" s="99" t="s">
        <v>316</v>
      </c>
      <c r="D4" s="99" t="s">
        <v>317</v>
      </c>
      <c r="E4" s="99" t="s">
        <v>318</v>
      </c>
      <c r="F4" s="99" t="s">
        <v>319</v>
      </c>
      <c r="G4" s="51" t="s">
        <v>150</v>
      </c>
      <c r="H4" s="51"/>
      <c r="I4" s="51"/>
      <c r="J4" s="51"/>
      <c r="K4" s="113"/>
      <c r="L4" s="51"/>
      <c r="M4" s="51"/>
      <c r="N4" s="51"/>
      <c r="O4" s="76"/>
      <c r="P4" s="113"/>
      <c r="Q4" s="52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320</v>
      </c>
      <c r="J5" s="100" t="s">
        <v>321</v>
      </c>
      <c r="K5" s="114" t="s">
        <v>322</v>
      </c>
      <c r="L5" s="115" t="s">
        <v>323</v>
      </c>
      <c r="M5" s="115"/>
      <c r="N5" s="115"/>
      <c r="O5" s="116"/>
      <c r="P5" s="117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18"/>
      <c r="L6" s="101" t="s">
        <v>33</v>
      </c>
      <c r="M6" s="101" t="s">
        <v>40</v>
      </c>
      <c r="N6" s="101" t="s">
        <v>324</v>
      </c>
      <c r="O6" s="33" t="s">
        <v>42</v>
      </c>
      <c r="P6" s="118" t="s">
        <v>43</v>
      </c>
      <c r="Q6" s="101" t="s">
        <v>44</v>
      </c>
    </row>
    <row r="7" ht="15" customHeight="1" spans="1:17">
      <c r="A7" s="77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52.5" customHeight="1" spans="1:17">
      <c r="A8" s="104" t="s">
        <v>46</v>
      </c>
      <c r="B8" s="105"/>
      <c r="C8" s="105"/>
      <c r="D8" s="106"/>
      <c r="E8" s="107"/>
      <c r="F8" s="23">
        <v>3240</v>
      </c>
      <c r="G8" s="23">
        <v>3240</v>
      </c>
      <c r="H8" s="23">
        <v>3240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4" t="str">
        <f>"     "&amp;"一般公用经费"</f>
        <v>     一般公用经费</v>
      </c>
      <c r="B9" s="105" t="s">
        <v>325</v>
      </c>
      <c r="C9" s="105" t="s">
        <v>325</v>
      </c>
      <c r="D9" s="106" t="s">
        <v>326</v>
      </c>
      <c r="E9" s="107">
        <v>120</v>
      </c>
      <c r="F9" s="23">
        <v>3240</v>
      </c>
      <c r="G9" s="23">
        <v>3240</v>
      </c>
      <c r="H9" s="23">
        <v>3240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8" t="s">
        <v>311</v>
      </c>
      <c r="B10" s="109"/>
      <c r="C10" s="109"/>
      <c r="D10" s="109"/>
      <c r="E10" s="107"/>
      <c r="F10" s="23">
        <v>3240</v>
      </c>
      <c r="G10" s="23">
        <v>3240</v>
      </c>
      <c r="H10" s="23">
        <v>3240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2"/>
      <c r="I1" s="1"/>
      <c r="J1" s="1"/>
      <c r="K1" s="92"/>
      <c r="L1" s="1"/>
      <c r="M1" s="97"/>
      <c r="N1" s="97" t="s">
        <v>327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"单位名称："&amp;"中共盈江县委党史研究室"</f>
        <v>单位名称：中共盈江县委党史研究室</v>
      </c>
      <c r="B3" s="32"/>
      <c r="C3" s="32"/>
      <c r="D3" s="32"/>
      <c r="E3" s="32"/>
      <c r="F3" s="32"/>
      <c r="G3" s="32"/>
      <c r="H3" s="92"/>
      <c r="I3" s="1"/>
      <c r="J3" s="1"/>
      <c r="K3" s="92"/>
      <c r="L3" s="1"/>
      <c r="M3" s="98"/>
      <c r="N3" s="46" t="s">
        <v>27</v>
      </c>
    </row>
    <row r="4" ht="15.75" customHeight="1" spans="1:14">
      <c r="A4" s="11" t="s">
        <v>314</v>
      </c>
      <c r="B4" s="11" t="s">
        <v>328</v>
      </c>
      <c r="C4" s="11" t="s">
        <v>329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3"/>
      <c r="B8" s="93"/>
      <c r="C8" s="9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4"/>
      <c r="B9" s="94"/>
      <c r="C9" s="9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5" t="s">
        <v>30</v>
      </c>
      <c r="B10" s="96"/>
      <c r="C10" s="96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ht="27" customHeight="1" spans="1:14">
      <c r="A11" s="40" t="s">
        <v>330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:T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89" t="s">
        <v>331</v>
      </c>
    </row>
    <row r="2" ht="27.75" customHeight="1" spans="1:20">
      <c r="A2" s="70" t="str">
        <f>"2026"&amp;"年县对下转移支付预算表"</f>
        <v>2026年县对下转移支付预算表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"/>
    </row>
    <row r="3" customHeight="1" spans="1:20">
      <c r="A3" s="71" t="s">
        <v>1</v>
      </c>
      <c r="B3" s="72"/>
      <c r="C3" s="72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0"/>
    </row>
    <row r="4" ht="18" customHeight="1" spans="1:20">
      <c r="A4" s="73" t="str">
        <f>"单位名称："&amp;"中共盈江县委党史研究室"</f>
        <v>单位名称：中共盈江县委党史研究室</v>
      </c>
      <c r="B4" s="74"/>
      <c r="C4" s="74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1"/>
    </row>
    <row r="5" ht="19.5" customHeight="1" spans="1:20">
      <c r="A5" s="75" t="s">
        <v>332</v>
      </c>
      <c r="B5" s="12" t="s">
        <v>150</v>
      </c>
      <c r="C5" s="13"/>
      <c r="D5" s="76"/>
      <c r="E5" s="62" t="s">
        <v>333</v>
      </c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35"/>
    </row>
    <row r="6" ht="61.3" customHeight="1" spans="1:20">
      <c r="A6" s="77"/>
      <c r="B6" s="78" t="s">
        <v>30</v>
      </c>
      <c r="C6" s="11" t="s">
        <v>34</v>
      </c>
      <c r="D6" s="79" t="s">
        <v>334</v>
      </c>
      <c r="E6" s="33" t="s">
        <v>335</v>
      </c>
      <c r="F6" s="33" t="s">
        <v>336</v>
      </c>
      <c r="G6" s="33" t="s">
        <v>337</v>
      </c>
      <c r="H6" s="33" t="s">
        <v>338</v>
      </c>
      <c r="I6" s="33" t="s">
        <v>339</v>
      </c>
      <c r="J6" s="33" t="s">
        <v>340</v>
      </c>
      <c r="K6" s="33" t="s">
        <v>341</v>
      </c>
      <c r="L6" s="33" t="s">
        <v>342</v>
      </c>
      <c r="M6" s="33" t="s">
        <v>343</v>
      </c>
      <c r="N6" s="33" t="s">
        <v>344</v>
      </c>
      <c r="O6" s="33" t="s">
        <v>345</v>
      </c>
      <c r="P6" s="33" t="s">
        <v>346</v>
      </c>
      <c r="Q6" s="33" t="s">
        <v>347</v>
      </c>
      <c r="R6" s="33" t="s">
        <v>348</v>
      </c>
      <c r="S6" s="33" t="s">
        <v>349</v>
      </c>
      <c r="T6" s="34" t="s">
        <v>350</v>
      </c>
    </row>
    <row r="7" ht="19.5" customHeight="1" spans="1:20">
      <c r="A7" s="35">
        <v>1</v>
      </c>
      <c r="B7" s="35">
        <v>2</v>
      </c>
      <c r="C7" s="80">
        <v>3</v>
      </c>
      <c r="D7" s="81">
        <v>4</v>
      </c>
      <c r="E7" s="80">
        <v>5</v>
      </c>
      <c r="F7" s="82">
        <v>6</v>
      </c>
      <c r="G7" s="80">
        <v>7</v>
      </c>
      <c r="H7" s="82">
        <v>8</v>
      </c>
      <c r="I7" s="80">
        <v>9</v>
      </c>
      <c r="J7" s="82">
        <v>10</v>
      </c>
      <c r="K7" s="80">
        <v>11</v>
      </c>
      <c r="L7" s="82">
        <v>12</v>
      </c>
      <c r="M7" s="80">
        <v>13</v>
      </c>
      <c r="N7" s="82">
        <v>14</v>
      </c>
      <c r="O7" s="80">
        <v>15</v>
      </c>
      <c r="P7" s="82">
        <v>16</v>
      </c>
      <c r="Q7" s="80">
        <v>17</v>
      </c>
      <c r="R7" s="82">
        <v>18</v>
      </c>
      <c r="S7" s="80">
        <v>19</v>
      </c>
      <c r="T7" s="80">
        <v>20</v>
      </c>
    </row>
    <row r="8" ht="19.5" customHeight="1" spans="1:20">
      <c r="A8" s="36" t="s">
        <v>351</v>
      </c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19.5" customHeight="1" spans="1:20">
      <c r="A9" s="24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24"/>
    </row>
    <row r="10" ht="19.5" customHeight="1" spans="1:20">
      <c r="A10" s="55" t="s">
        <v>30</v>
      </c>
      <c r="B10" s="87"/>
      <c r="C10" s="87"/>
      <c r="D10" s="88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1" customHeight="1" spans="1:20">
      <c r="A11" s="40" t="s">
        <v>352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</sheetData>
  <mergeCells count="7">
    <mergeCell ref="A2:T2"/>
    <mergeCell ref="A3:T3"/>
    <mergeCell ref="A4:T4"/>
    <mergeCell ref="B5:D5"/>
    <mergeCell ref="E5:T5"/>
    <mergeCell ref="A11:T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7" t="s">
        <v>353</v>
      </c>
    </row>
    <row r="2" ht="28.5" customHeight="1" spans="1:10">
      <c r="A2" s="58" t="str">
        <f>"2026"&amp;"年县对下转移支付绩效目标表"</f>
        <v>2026年县对下转移支付绩效目标表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"单位名称："&amp;"中共盈江县委党史研究室"</f>
        <v>单位名称：中共盈江县委党史研究室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235</v>
      </c>
      <c r="B4" s="34" t="s">
        <v>236</v>
      </c>
      <c r="C4" s="34" t="s">
        <v>237</v>
      </c>
      <c r="D4" s="34" t="s">
        <v>238</v>
      </c>
      <c r="E4" s="34" t="s">
        <v>239</v>
      </c>
      <c r="F4" s="62" t="s">
        <v>240</v>
      </c>
      <c r="G4" s="34" t="s">
        <v>241</v>
      </c>
      <c r="H4" s="62" t="s">
        <v>242</v>
      </c>
      <c r="I4" s="62" t="s">
        <v>243</v>
      </c>
      <c r="J4" s="34" t="s">
        <v>244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32.7" customHeight="1" spans="1:10">
      <c r="A6" s="36"/>
      <c r="B6" s="53"/>
      <c r="C6" s="53"/>
      <c r="D6" s="53"/>
      <c r="E6" s="63"/>
      <c r="F6" s="64"/>
      <c r="G6" s="63"/>
      <c r="H6" s="64"/>
      <c r="I6" s="64"/>
      <c r="J6" s="63"/>
    </row>
    <row r="7" ht="32.7" customHeight="1" spans="1:10">
      <c r="A7" s="65"/>
      <c r="B7" s="66" t="s">
        <v>351</v>
      </c>
      <c r="C7" s="66" t="s">
        <v>351</v>
      </c>
      <c r="D7" s="66" t="s">
        <v>351</v>
      </c>
      <c r="E7" s="65" t="s">
        <v>351</v>
      </c>
      <c r="F7" s="66" t="s">
        <v>351</v>
      </c>
      <c r="G7" s="65" t="s">
        <v>351</v>
      </c>
      <c r="H7" s="66" t="s">
        <v>351</v>
      </c>
      <c r="I7" s="66" t="s">
        <v>351</v>
      </c>
      <c r="J7" s="65" t="s">
        <v>351</v>
      </c>
    </row>
    <row r="8" ht="19" customHeight="1" spans="1:10">
      <c r="A8" s="40" t="s">
        <v>352</v>
      </c>
      <c r="B8" s="41"/>
      <c r="C8" s="41"/>
      <c r="D8" s="41"/>
      <c r="E8" s="41"/>
      <c r="F8" s="41"/>
      <c r="G8" s="41"/>
      <c r="H8" s="41"/>
      <c r="I8" s="41"/>
      <c r="J8" s="41"/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H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354</v>
      </c>
    </row>
    <row r="2" ht="28.5" customHeight="1" spans="1:8">
      <c r="A2" s="47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tr">
        <f>"单位名称："&amp;"中共盈江县委党史研究室"</f>
        <v>单位名称：中共盈江县委党史研究室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355</v>
      </c>
      <c r="C4" s="11" t="s">
        <v>356</v>
      </c>
      <c r="D4" s="11" t="s">
        <v>357</v>
      </c>
      <c r="E4" s="11" t="s">
        <v>358</v>
      </c>
      <c r="F4" s="50" t="s">
        <v>359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318</v>
      </c>
      <c r="G5" s="34" t="s">
        <v>360</v>
      </c>
      <c r="H5" s="34" t="s">
        <v>361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30</v>
      </c>
      <c r="B8" s="56"/>
      <c r="C8" s="56"/>
      <c r="D8" s="56"/>
      <c r="E8" s="56"/>
      <c r="F8" s="45"/>
      <c r="G8" s="57"/>
      <c r="H8" s="57"/>
    </row>
    <row r="9" ht="29" customHeight="1" spans="1:8">
      <c r="A9" s="40" t="s">
        <v>362</v>
      </c>
      <c r="B9" s="41"/>
      <c r="C9" s="41"/>
      <c r="D9" s="41"/>
      <c r="E9" s="41"/>
      <c r="F9" s="41"/>
      <c r="G9" s="41"/>
      <c r="H9" s="41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"单位名称："&amp;"中共盈江县委党史研究室"</f>
        <v>单位名称：中共盈江县委党史研究室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27</v>
      </c>
    </row>
    <row r="4" ht="21.75" customHeight="1" spans="1:11">
      <c r="A4" s="33" t="s">
        <v>215</v>
      </c>
      <c r="B4" s="33" t="s">
        <v>145</v>
      </c>
      <c r="C4" s="33" t="s">
        <v>216</v>
      </c>
      <c r="D4" s="34" t="s">
        <v>146</v>
      </c>
      <c r="E4" s="34" t="s">
        <v>147</v>
      </c>
      <c r="F4" s="34" t="s">
        <v>217</v>
      </c>
      <c r="G4" s="34" t="s">
        <v>218</v>
      </c>
      <c r="H4" s="35" t="s">
        <v>30</v>
      </c>
      <c r="I4" s="35" t="s">
        <v>364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311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ht="20" customHeight="1" spans="1:11">
      <c r="A11" s="40" t="s">
        <v>365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"单位名称："&amp;"中共盈江县委党史研究室"</f>
        <v>单位名称：中共盈江县委党史研究室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216</v>
      </c>
      <c r="B4" s="10" t="s">
        <v>215</v>
      </c>
      <c r="C4" s="10" t="s">
        <v>145</v>
      </c>
      <c r="D4" s="11" t="s">
        <v>367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251900</v>
      </c>
      <c r="F8" s="23"/>
      <c r="G8" s="23"/>
    </row>
    <row r="9" ht="52.5" customHeight="1" spans="1:7">
      <c r="A9" s="24"/>
      <c r="B9" s="22" t="s">
        <v>368</v>
      </c>
      <c r="C9" s="22" t="s">
        <v>228</v>
      </c>
      <c r="D9" s="22" t="s">
        <v>369</v>
      </c>
      <c r="E9" s="23">
        <v>2400</v>
      </c>
      <c r="F9" s="23"/>
      <c r="G9" s="23"/>
    </row>
    <row r="10" ht="52.5" customHeight="1" spans="1:7">
      <c r="A10" s="25"/>
      <c r="B10" s="22" t="s">
        <v>368</v>
      </c>
      <c r="C10" s="22" t="s">
        <v>226</v>
      </c>
      <c r="D10" s="22" t="s">
        <v>369</v>
      </c>
      <c r="E10" s="23">
        <v>100000</v>
      </c>
      <c r="F10" s="23"/>
      <c r="G10" s="23"/>
    </row>
    <row r="11" ht="52.5" customHeight="1" spans="1:7">
      <c r="A11" s="25"/>
      <c r="B11" s="22" t="s">
        <v>368</v>
      </c>
      <c r="C11" s="22" t="s">
        <v>221</v>
      </c>
      <c r="D11" s="22" t="s">
        <v>369</v>
      </c>
      <c r="E11" s="23">
        <v>129500</v>
      </c>
      <c r="F11" s="23"/>
      <c r="G11" s="23"/>
    </row>
    <row r="12" ht="52.5" customHeight="1" spans="1:7">
      <c r="A12" s="25"/>
      <c r="B12" s="22" t="s">
        <v>368</v>
      </c>
      <c r="C12" s="22" t="s">
        <v>230</v>
      </c>
      <c r="D12" s="22" t="s">
        <v>369</v>
      </c>
      <c r="E12" s="23">
        <v>20000</v>
      </c>
      <c r="F12" s="23"/>
      <c r="G12" s="23"/>
    </row>
    <row r="13" ht="30" customHeight="1" spans="1:7">
      <c r="A13" s="26" t="s">
        <v>30</v>
      </c>
      <c r="B13" s="27" t="s">
        <v>351</v>
      </c>
      <c r="C13" s="27"/>
      <c r="D13" s="28"/>
      <c r="E13" s="23">
        <v>251900</v>
      </c>
      <c r="F13" s="23"/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1" width="11.9142857142857" customWidth="1"/>
    <col min="12" max="12" width="12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8"/>
      <c r="B1" s="1"/>
      <c r="C1" s="1"/>
      <c r="D1" s="1"/>
      <c r="E1" s="1"/>
      <c r="F1" s="1"/>
      <c r="G1" s="1"/>
      <c r="H1" s="1"/>
      <c r="I1" s="92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"单位名称："&amp;"中共盈江县委党史研究室"</f>
        <v>单位名称：中共盈江县委党史研究室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50" t="s">
        <v>31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32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2" t="s">
        <v>38</v>
      </c>
      <c r="J5" s="182"/>
      <c r="K5" s="182"/>
      <c r="L5" s="182"/>
      <c r="M5" s="182"/>
      <c r="N5" s="18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9" t="s">
        <v>45</v>
      </c>
      <c r="B8" s="179" t="s">
        <v>46</v>
      </c>
      <c r="C8" s="23">
        <v>2297338.48</v>
      </c>
      <c r="D8" s="23">
        <v>2297338.48</v>
      </c>
      <c r="E8" s="23">
        <v>2297338.48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81">
        <v>2297338.48</v>
      </c>
      <c r="D9" s="181">
        <v>2297338.48</v>
      </c>
      <c r="E9" s="181">
        <v>2297338.48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topLeftCell="A22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6" t="s">
        <v>47</v>
      </c>
      <c r="O1" s="46"/>
    </row>
    <row r="2" ht="36" customHeight="1" spans="1:15">
      <c r="A2" s="172" t="str">
        <f>"2026"&amp;"年部门支出预算表"</f>
        <v>2026年部门支出预算表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ht="18.75" customHeight="1" spans="1:15">
      <c r="A3" s="31" t="str">
        <f>"单位名称："&amp;"中共盈江县委党史研究室"</f>
        <v>单位名称：中共盈江县委党史研究室</v>
      </c>
      <c r="B3" s="31"/>
      <c r="C3" s="31"/>
      <c r="D3" s="31"/>
      <c r="E3" s="31"/>
      <c r="F3" s="31"/>
      <c r="G3" s="171"/>
      <c r="H3" s="171"/>
      <c r="I3" s="171"/>
      <c r="J3" s="171"/>
      <c r="K3" s="171"/>
      <c r="L3" s="171"/>
      <c r="M3" s="171"/>
      <c r="N3" s="46" t="s">
        <v>1</v>
      </c>
      <c r="O3" s="46"/>
    </row>
    <row r="4" ht="31.5" customHeight="1" spans="1:15">
      <c r="A4" s="173" t="s">
        <v>48</v>
      </c>
      <c r="B4" s="173" t="s">
        <v>49</v>
      </c>
      <c r="C4" s="173" t="s">
        <v>30</v>
      </c>
      <c r="D4" s="173" t="s">
        <v>34</v>
      </c>
      <c r="E4" s="173"/>
      <c r="F4" s="173"/>
      <c r="G4" s="173" t="s">
        <v>35</v>
      </c>
      <c r="H4" s="173" t="s">
        <v>36</v>
      </c>
      <c r="I4" s="173" t="s">
        <v>50</v>
      </c>
      <c r="J4" s="173" t="s">
        <v>51</v>
      </c>
      <c r="K4" s="173"/>
      <c r="L4" s="173"/>
      <c r="M4" s="173"/>
      <c r="N4" s="173"/>
      <c r="O4" s="173"/>
    </row>
    <row r="5" ht="37.3" customHeight="1" spans="1:15">
      <c r="A5" s="173"/>
      <c r="B5" s="173"/>
      <c r="C5" s="173"/>
      <c r="D5" s="173" t="s">
        <v>33</v>
      </c>
      <c r="E5" s="173" t="s">
        <v>52</v>
      </c>
      <c r="F5" s="173" t="s">
        <v>53</v>
      </c>
      <c r="G5" s="173"/>
      <c r="H5" s="173"/>
      <c r="I5" s="173"/>
      <c r="J5" s="173" t="s">
        <v>33</v>
      </c>
      <c r="K5" s="173" t="s">
        <v>54</v>
      </c>
      <c r="L5" s="173" t="s">
        <v>55</v>
      </c>
      <c r="M5" s="173" t="s">
        <v>56</v>
      </c>
      <c r="N5" s="173" t="s">
        <v>57</v>
      </c>
      <c r="O5" s="173" t="s">
        <v>58</v>
      </c>
    </row>
    <row r="6" ht="18.75" customHeight="1" spans="1:15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  <c r="H6" s="174" t="s">
        <v>66</v>
      </c>
      <c r="I6" s="174" t="s">
        <v>67</v>
      </c>
      <c r="J6" s="174" t="s">
        <v>68</v>
      </c>
      <c r="K6" s="174" t="s">
        <v>69</v>
      </c>
      <c r="L6" s="174" t="s">
        <v>70</v>
      </c>
      <c r="M6" s="174" t="s">
        <v>71</v>
      </c>
      <c r="N6" s="174" t="s">
        <v>72</v>
      </c>
      <c r="O6" s="174" t="s">
        <v>73</v>
      </c>
    </row>
    <row r="7" ht="52.5" customHeight="1" spans="1:15">
      <c r="A7" s="175" t="s">
        <v>74</v>
      </c>
      <c r="B7" s="175" t="s">
        <v>75</v>
      </c>
      <c r="C7" s="143">
        <v>1440957.4</v>
      </c>
      <c r="D7" s="143">
        <v>1440957.4</v>
      </c>
      <c r="E7" s="143">
        <v>1438557.4</v>
      </c>
      <c r="F7" s="143">
        <v>2400</v>
      </c>
      <c r="G7" s="143"/>
      <c r="H7" s="143"/>
      <c r="I7" s="143"/>
      <c r="J7" s="143"/>
      <c r="K7" s="143"/>
      <c r="L7" s="143"/>
      <c r="M7" s="143"/>
      <c r="N7" s="143"/>
      <c r="O7" s="143"/>
    </row>
    <row r="8" ht="52.5" customHeight="1" spans="1:15">
      <c r="A8" s="176" t="s">
        <v>76</v>
      </c>
      <c r="B8" s="176" t="s">
        <v>77</v>
      </c>
      <c r="C8" s="143">
        <v>1440957.4</v>
      </c>
      <c r="D8" s="143">
        <v>1440957.4</v>
      </c>
      <c r="E8" s="143">
        <v>1438557.4</v>
      </c>
      <c r="F8" s="143">
        <v>2400</v>
      </c>
      <c r="G8" s="143"/>
      <c r="H8" s="143"/>
      <c r="I8" s="143"/>
      <c r="J8" s="143"/>
      <c r="K8" s="143"/>
      <c r="L8" s="143"/>
      <c r="M8" s="143"/>
      <c r="N8" s="143"/>
      <c r="O8" s="143"/>
    </row>
    <row r="9" ht="52.5" customHeight="1" spans="1:15">
      <c r="A9" s="177" t="s">
        <v>78</v>
      </c>
      <c r="B9" s="177" t="s">
        <v>79</v>
      </c>
      <c r="C9" s="143">
        <v>1440957.4</v>
      </c>
      <c r="D9" s="143">
        <v>1440957.4</v>
      </c>
      <c r="E9" s="143">
        <v>1438557.4</v>
      </c>
      <c r="F9" s="143">
        <v>2400</v>
      </c>
      <c r="G9" s="143"/>
      <c r="H9" s="143"/>
      <c r="I9" s="143"/>
      <c r="J9" s="143"/>
      <c r="K9" s="143"/>
      <c r="L9" s="143"/>
      <c r="M9" s="143"/>
      <c r="N9" s="143"/>
      <c r="O9" s="143"/>
    </row>
    <row r="10" ht="52.5" customHeight="1" spans="1:15">
      <c r="A10" s="175" t="s">
        <v>80</v>
      </c>
      <c r="B10" s="175" t="s">
        <v>81</v>
      </c>
      <c r="C10" s="143">
        <v>249500</v>
      </c>
      <c r="D10" s="143">
        <v>249500</v>
      </c>
      <c r="E10" s="143"/>
      <c r="F10" s="143">
        <v>249500</v>
      </c>
      <c r="G10" s="143"/>
      <c r="H10" s="143"/>
      <c r="I10" s="143"/>
      <c r="J10" s="143"/>
      <c r="K10" s="143"/>
      <c r="L10" s="143"/>
      <c r="M10" s="143"/>
      <c r="N10" s="143"/>
      <c r="O10" s="143"/>
    </row>
    <row r="11" ht="52.5" customHeight="1" spans="1:15">
      <c r="A11" s="176" t="s">
        <v>82</v>
      </c>
      <c r="B11" s="176" t="s">
        <v>83</v>
      </c>
      <c r="C11" s="143">
        <v>20000</v>
      </c>
      <c r="D11" s="143">
        <v>20000</v>
      </c>
      <c r="E11" s="143"/>
      <c r="F11" s="143">
        <v>20000</v>
      </c>
      <c r="G11" s="143"/>
      <c r="H11" s="143"/>
      <c r="I11" s="143"/>
      <c r="J11" s="143"/>
      <c r="K11" s="143"/>
      <c r="L11" s="143"/>
      <c r="M11" s="143"/>
      <c r="N11" s="143"/>
      <c r="O11" s="143"/>
    </row>
    <row r="12" ht="52.5" customHeight="1" spans="1:15">
      <c r="A12" s="177" t="s">
        <v>84</v>
      </c>
      <c r="B12" s="177" t="s">
        <v>85</v>
      </c>
      <c r="C12" s="143">
        <v>20000</v>
      </c>
      <c r="D12" s="143">
        <v>20000</v>
      </c>
      <c r="E12" s="143"/>
      <c r="F12" s="143">
        <v>20000</v>
      </c>
      <c r="G12" s="143"/>
      <c r="H12" s="143"/>
      <c r="I12" s="143"/>
      <c r="J12" s="143"/>
      <c r="K12" s="143"/>
      <c r="L12" s="143"/>
      <c r="M12" s="143"/>
      <c r="N12" s="143"/>
      <c r="O12" s="143"/>
    </row>
    <row r="13" ht="52.5" customHeight="1" spans="1:15">
      <c r="A13" s="176" t="s">
        <v>86</v>
      </c>
      <c r="B13" s="176" t="s">
        <v>87</v>
      </c>
      <c r="C13" s="143">
        <v>229500</v>
      </c>
      <c r="D13" s="143">
        <v>229500</v>
      </c>
      <c r="E13" s="143"/>
      <c r="F13" s="143">
        <v>229500</v>
      </c>
      <c r="G13" s="143"/>
      <c r="H13" s="143"/>
      <c r="I13" s="143"/>
      <c r="J13" s="143"/>
      <c r="K13" s="143"/>
      <c r="L13" s="143"/>
      <c r="M13" s="143"/>
      <c r="N13" s="143"/>
      <c r="O13" s="143"/>
    </row>
    <row r="14" ht="52.5" customHeight="1" spans="1:15">
      <c r="A14" s="177" t="s">
        <v>88</v>
      </c>
      <c r="B14" s="177" t="s">
        <v>89</v>
      </c>
      <c r="C14" s="143">
        <v>229500</v>
      </c>
      <c r="D14" s="143">
        <v>229500</v>
      </c>
      <c r="E14" s="143"/>
      <c r="F14" s="143">
        <v>229500</v>
      </c>
      <c r="G14" s="143"/>
      <c r="H14" s="143"/>
      <c r="I14" s="143"/>
      <c r="J14" s="143"/>
      <c r="K14" s="143"/>
      <c r="L14" s="143"/>
      <c r="M14" s="143"/>
      <c r="N14" s="143"/>
      <c r="O14" s="143"/>
    </row>
    <row r="15" ht="52.5" customHeight="1" spans="1:15">
      <c r="A15" s="175" t="s">
        <v>90</v>
      </c>
      <c r="B15" s="175" t="s">
        <v>91</v>
      </c>
      <c r="C15" s="143">
        <v>413783.64</v>
      </c>
      <c r="D15" s="143">
        <v>413783.64</v>
      </c>
      <c r="E15" s="143">
        <v>413783.64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ht="52.5" customHeight="1" spans="1:15">
      <c r="A16" s="176" t="s">
        <v>92</v>
      </c>
      <c r="B16" s="176" t="s">
        <v>93</v>
      </c>
      <c r="C16" s="143">
        <v>412508.65</v>
      </c>
      <c r="D16" s="143">
        <v>412508.65</v>
      </c>
      <c r="E16" s="143">
        <v>412508.65</v>
      </c>
      <c r="F16" s="143"/>
      <c r="G16" s="143"/>
      <c r="H16" s="143"/>
      <c r="I16" s="143"/>
      <c r="J16" s="143"/>
      <c r="K16" s="143"/>
      <c r="L16" s="143"/>
      <c r="M16" s="143"/>
      <c r="N16" s="143"/>
      <c r="O16" s="143"/>
    </row>
    <row r="17" ht="52.5" customHeight="1" spans="1:15">
      <c r="A17" s="177" t="s">
        <v>94</v>
      </c>
      <c r="B17" s="177" t="s">
        <v>95</v>
      </c>
      <c r="C17" s="143">
        <v>5000</v>
      </c>
      <c r="D17" s="143">
        <v>5000</v>
      </c>
      <c r="E17" s="143">
        <v>5000</v>
      </c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52.5" customHeight="1" spans="1:15">
      <c r="A18" s="177" t="s">
        <v>96</v>
      </c>
      <c r="B18" s="177" t="s">
        <v>97</v>
      </c>
      <c r="C18" s="143">
        <v>182053.6</v>
      </c>
      <c r="D18" s="143">
        <v>182053.6</v>
      </c>
      <c r="E18" s="143">
        <v>182053.6</v>
      </c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ht="52.5" customHeight="1" spans="1:15">
      <c r="A19" s="177" t="s">
        <v>98</v>
      </c>
      <c r="B19" s="177" t="s">
        <v>99</v>
      </c>
      <c r="C19" s="143">
        <v>225455.05</v>
      </c>
      <c r="D19" s="143">
        <v>225455.05</v>
      </c>
      <c r="E19" s="143">
        <v>225455.05</v>
      </c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ht="52.5" customHeight="1" spans="1:15">
      <c r="A20" s="176" t="s">
        <v>100</v>
      </c>
      <c r="B20" s="176" t="s">
        <v>101</v>
      </c>
      <c r="C20" s="143">
        <v>1274.99</v>
      </c>
      <c r="D20" s="143">
        <v>1274.99</v>
      </c>
      <c r="E20" s="143">
        <v>1274.99</v>
      </c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ht="52.5" customHeight="1" spans="1:15">
      <c r="A21" s="177" t="s">
        <v>102</v>
      </c>
      <c r="B21" s="177" t="s">
        <v>101</v>
      </c>
      <c r="C21" s="143">
        <v>1274.99</v>
      </c>
      <c r="D21" s="143">
        <v>1274.99</v>
      </c>
      <c r="E21" s="143">
        <v>1274.99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</row>
    <row r="22" ht="52.5" customHeight="1" spans="1:15">
      <c r="A22" s="175" t="s">
        <v>103</v>
      </c>
      <c r="B22" s="175" t="s">
        <v>104</v>
      </c>
      <c r="C22" s="143">
        <v>77321.44</v>
      </c>
      <c r="D22" s="143">
        <v>77321.44</v>
      </c>
      <c r="E22" s="143">
        <v>77321.44</v>
      </c>
      <c r="F22" s="143"/>
      <c r="G22" s="143"/>
      <c r="H22" s="143"/>
      <c r="I22" s="143"/>
      <c r="J22" s="143"/>
      <c r="K22" s="143"/>
      <c r="L22" s="143"/>
      <c r="M22" s="143"/>
      <c r="N22" s="143"/>
      <c r="O22" s="143"/>
    </row>
    <row r="23" ht="52.5" customHeight="1" spans="1:15">
      <c r="A23" s="176" t="s">
        <v>105</v>
      </c>
      <c r="B23" s="176" t="s">
        <v>106</v>
      </c>
      <c r="C23" s="143">
        <v>77321.44</v>
      </c>
      <c r="D23" s="143">
        <v>77321.44</v>
      </c>
      <c r="E23" s="143">
        <v>77321.44</v>
      </c>
      <c r="F23" s="143"/>
      <c r="G23" s="143"/>
      <c r="H23" s="143"/>
      <c r="I23" s="143"/>
      <c r="J23" s="143"/>
      <c r="K23" s="143"/>
      <c r="L23" s="143"/>
      <c r="M23" s="143"/>
      <c r="N23" s="143"/>
      <c r="O23" s="143"/>
    </row>
    <row r="24" ht="52.5" customHeight="1" spans="1:15">
      <c r="A24" s="177" t="s">
        <v>107</v>
      </c>
      <c r="B24" s="177" t="s">
        <v>108</v>
      </c>
      <c r="C24" s="143">
        <v>70545.77</v>
      </c>
      <c r="D24" s="143">
        <v>70545.77</v>
      </c>
      <c r="E24" s="143">
        <v>70545.77</v>
      </c>
      <c r="F24" s="143"/>
      <c r="G24" s="143"/>
      <c r="H24" s="143"/>
      <c r="I24" s="143"/>
      <c r="J24" s="143"/>
      <c r="K24" s="143"/>
      <c r="L24" s="143"/>
      <c r="M24" s="143"/>
      <c r="N24" s="143"/>
      <c r="O24" s="143"/>
    </row>
    <row r="25" ht="52.5" customHeight="1" spans="1:15">
      <c r="A25" s="177" t="s">
        <v>109</v>
      </c>
      <c r="B25" s="177" t="s">
        <v>110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ht="52.5" customHeight="1" spans="1:15">
      <c r="A26" s="177" t="s">
        <v>111</v>
      </c>
      <c r="B26" s="177" t="s">
        <v>112</v>
      </c>
      <c r="C26" s="143">
        <v>6775.67</v>
      </c>
      <c r="D26" s="143">
        <v>6775.67</v>
      </c>
      <c r="E26" s="143">
        <v>6775.67</v>
      </c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ht="52.5" customHeight="1" spans="1:15">
      <c r="A27" s="175" t="s">
        <v>113</v>
      </c>
      <c r="B27" s="175" t="s">
        <v>114</v>
      </c>
      <c r="C27" s="143">
        <v>115776</v>
      </c>
      <c r="D27" s="143">
        <v>115776</v>
      </c>
      <c r="E27" s="143">
        <v>115776</v>
      </c>
      <c r="F27" s="143"/>
      <c r="G27" s="143"/>
      <c r="H27" s="143"/>
      <c r="I27" s="143"/>
      <c r="J27" s="143"/>
      <c r="K27" s="143"/>
      <c r="L27" s="143"/>
      <c r="M27" s="143"/>
      <c r="N27" s="143"/>
      <c r="O27" s="143"/>
    </row>
    <row r="28" ht="52.5" customHeight="1" spans="1:15">
      <c r="A28" s="176" t="s">
        <v>115</v>
      </c>
      <c r="B28" s="176" t="s">
        <v>116</v>
      </c>
      <c r="C28" s="143">
        <v>115776</v>
      </c>
      <c r="D28" s="143">
        <v>115776</v>
      </c>
      <c r="E28" s="143">
        <v>115776</v>
      </c>
      <c r="F28" s="143"/>
      <c r="G28" s="143"/>
      <c r="H28" s="143"/>
      <c r="I28" s="143"/>
      <c r="J28" s="143"/>
      <c r="K28" s="143"/>
      <c r="L28" s="143"/>
      <c r="M28" s="143"/>
      <c r="N28" s="143"/>
      <c r="O28" s="143"/>
    </row>
    <row r="29" ht="52.5" customHeight="1" spans="1:15">
      <c r="A29" s="177" t="s">
        <v>117</v>
      </c>
      <c r="B29" s="177" t="s">
        <v>118</v>
      </c>
      <c r="C29" s="143">
        <v>115776</v>
      </c>
      <c r="D29" s="143">
        <v>115776</v>
      </c>
      <c r="E29" s="143">
        <v>115776</v>
      </c>
      <c r="F29" s="143"/>
      <c r="G29" s="143"/>
      <c r="H29" s="143"/>
      <c r="I29" s="143"/>
      <c r="J29" s="143"/>
      <c r="K29" s="143"/>
      <c r="L29" s="143"/>
      <c r="M29" s="143"/>
      <c r="N29" s="143"/>
      <c r="O29" s="143"/>
    </row>
    <row r="30" ht="30" customHeight="1" spans="1:15">
      <c r="A30" s="174" t="s">
        <v>30</v>
      </c>
      <c r="B30" s="174"/>
      <c r="C30" s="143">
        <v>2297338.48</v>
      </c>
      <c r="D30" s="143">
        <v>2297338.48</v>
      </c>
      <c r="E30" s="143">
        <v>2045438.48</v>
      </c>
      <c r="F30" s="143">
        <v>251900</v>
      </c>
      <c r="G30" s="143"/>
      <c r="H30" s="143"/>
      <c r="I30" s="143"/>
      <c r="J30" s="143"/>
      <c r="K30" s="143"/>
      <c r="L30" s="143"/>
      <c r="M30" s="143"/>
      <c r="N30" s="143"/>
      <c r="O30" s="143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A21" sqref="$A21:$XFD3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9"/>
      <c r="B1" s="49"/>
      <c r="C1" s="49"/>
      <c r="D1" s="97" t="s">
        <v>119</v>
      </c>
    </row>
    <row r="2" ht="30.75" customHeight="1" spans="1:4">
      <c r="A2" s="165" t="str">
        <f>"2026"&amp;"年部门财政拨款收支预算总表"</f>
        <v>2026年部门财政拨款收支预算总表</v>
      </c>
      <c r="B2" s="165"/>
      <c r="C2" s="165"/>
      <c r="D2" s="165"/>
    </row>
    <row r="3" ht="18.75" customHeight="1" spans="1:4">
      <c r="A3" s="31" t="str">
        <f>"单位名称："&amp;"中共盈江县委党史研究室"</f>
        <v>单位名称：中共盈江县委党史研究室</v>
      </c>
      <c r="B3" s="166"/>
      <c r="C3" s="166"/>
      <c r="D3" s="98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5" t="s">
        <v>122</v>
      </c>
      <c r="B5" s="11" t="s">
        <v>5</v>
      </c>
      <c r="C5" s="75" t="s">
        <v>123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3" t="s">
        <v>124</v>
      </c>
      <c r="B7" s="23">
        <v>2297338.48</v>
      </c>
      <c r="C7" s="93" t="s">
        <v>125</v>
      </c>
      <c r="D7" s="23">
        <v>2297338.48</v>
      </c>
    </row>
    <row r="8" ht="19.5" customHeight="1" spans="1:4">
      <c r="A8" s="93" t="s">
        <v>126</v>
      </c>
      <c r="B8" s="23">
        <v>2297338.48</v>
      </c>
      <c r="C8" s="167" t="str">
        <f>"（"&amp;"一"&amp;"）"&amp;"一般公共服务支出"</f>
        <v>（一）一般公共服务支出</v>
      </c>
      <c r="D8" s="23">
        <v>1440957.4</v>
      </c>
    </row>
    <row r="9" ht="19.5" customHeight="1" spans="1:4">
      <c r="A9" s="168" t="s">
        <v>127</v>
      </c>
      <c r="B9" s="23"/>
      <c r="C9" s="167" t="str">
        <f>"（"&amp;"二"&amp;"）"&amp;"文化旅游体育与传媒支出"</f>
        <v>（二）文化旅游体育与传媒支出</v>
      </c>
      <c r="D9" s="23">
        <v>249500</v>
      </c>
    </row>
    <row r="10" ht="19.5" customHeight="1" spans="1:4">
      <c r="A10" s="168" t="s">
        <v>128</v>
      </c>
      <c r="B10" s="23"/>
      <c r="C10" s="167" t="str">
        <f>"（"&amp;"三"&amp;"）"&amp;"社会保障和就业支出"</f>
        <v>（三）社会保障和就业支出</v>
      </c>
      <c r="D10" s="23">
        <v>413783.64</v>
      </c>
    </row>
    <row r="11" ht="19.5" customHeight="1" spans="1:4">
      <c r="A11" s="168" t="s">
        <v>129</v>
      </c>
      <c r="B11" s="23"/>
      <c r="C11" s="167" t="str">
        <f>"（"&amp;"四"&amp;"）"&amp;"卫生健康支出"</f>
        <v>（四）卫生健康支出</v>
      </c>
      <c r="D11" s="23">
        <v>77321.44</v>
      </c>
    </row>
    <row r="12" ht="19.5" customHeight="1" spans="1:4">
      <c r="A12" s="168" t="s">
        <v>126</v>
      </c>
      <c r="B12" s="23"/>
      <c r="C12" s="167" t="str">
        <f>"（"&amp;"五"&amp;"）"&amp;"住房保障支出"</f>
        <v>（五）住房保障支出</v>
      </c>
      <c r="D12" s="23">
        <v>115776</v>
      </c>
    </row>
    <row r="13" ht="19.5" customHeight="1" spans="1:4">
      <c r="A13" s="168" t="s">
        <v>127</v>
      </c>
      <c r="B13" s="23"/>
      <c r="C13" s="167"/>
      <c r="D13" s="23"/>
    </row>
    <row r="14" ht="19.5" customHeight="1" spans="1:4">
      <c r="A14" s="168" t="s">
        <v>128</v>
      </c>
      <c r="B14" s="23"/>
      <c r="C14" s="167"/>
      <c r="D14" s="23"/>
    </row>
    <row r="15" ht="19.5" customHeight="1" spans="1:4">
      <c r="A15" s="169"/>
      <c r="B15" s="23"/>
      <c r="C15" s="167"/>
      <c r="D15" s="23"/>
    </row>
    <row r="16" ht="19.5" customHeight="1" spans="1:4">
      <c r="A16" s="169"/>
      <c r="B16" s="23"/>
      <c r="C16" s="167"/>
      <c r="D16" s="23"/>
    </row>
    <row r="17" ht="19.5" customHeight="1" spans="1:4">
      <c r="A17" s="169"/>
      <c r="B17" s="23"/>
      <c r="C17" s="167"/>
      <c r="D17" s="23"/>
    </row>
    <row r="18" ht="19.5" customHeight="1" spans="1:4">
      <c r="A18" s="169"/>
      <c r="B18" s="23"/>
      <c r="C18" s="167"/>
      <c r="D18" s="23"/>
    </row>
    <row r="19" ht="19.5" customHeight="1" spans="1:4">
      <c r="A19" s="169"/>
      <c r="B19" s="23"/>
      <c r="C19" s="167"/>
      <c r="D19" s="23"/>
    </row>
    <row r="20" ht="19.5" customHeight="1" spans="1:4">
      <c r="A20" s="93"/>
      <c r="B20" s="23"/>
      <c r="C20" s="167"/>
      <c r="D20" s="23"/>
    </row>
    <row r="21" ht="19.5" customHeight="1" spans="1:4">
      <c r="A21" s="167"/>
      <c r="B21" s="23"/>
      <c r="C21" s="93" t="s">
        <v>130</v>
      </c>
      <c r="D21" s="23"/>
    </row>
    <row r="22" ht="19.5" customHeight="1" spans="1:4">
      <c r="A22" s="170" t="s">
        <v>24</v>
      </c>
      <c r="B22" s="23">
        <v>2297338.48</v>
      </c>
      <c r="C22" s="170" t="s">
        <v>25</v>
      </c>
      <c r="D22" s="23">
        <v>2297338.48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showZeros="0" topLeftCell="A9" workbookViewId="0">
      <selection activeCell="C19" sqref="C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2"/>
      <c r="B1" s="132"/>
      <c r="C1" s="132"/>
      <c r="D1" s="132"/>
      <c r="E1" s="132"/>
      <c r="F1" s="132"/>
      <c r="G1" s="136" t="s">
        <v>131</v>
      </c>
    </row>
    <row r="2" ht="33" customHeight="1" spans="1:7">
      <c r="A2" s="158" t="str">
        <f>"2026"&amp;"年一般公共预算支出预算表（按功能科目分类）"</f>
        <v>2026年一般公共预算支出预算表（按功能科目分类）</v>
      </c>
      <c r="B2" s="158"/>
      <c r="C2" s="158"/>
      <c r="D2" s="158"/>
      <c r="E2" s="158"/>
      <c r="F2" s="158"/>
      <c r="G2" s="158"/>
    </row>
    <row r="3" ht="18.75" customHeight="1" spans="1:7">
      <c r="A3" s="159" t="str">
        <f>"单位名称："&amp;"中共盈江县委党史研究室"</f>
        <v>单位名称：中共盈江县委党史研究室</v>
      </c>
      <c r="B3" s="159"/>
      <c r="C3" s="132"/>
      <c r="D3" s="132"/>
      <c r="E3" s="132"/>
      <c r="F3" s="132"/>
      <c r="G3" s="136" t="s">
        <v>1</v>
      </c>
    </row>
    <row r="4" ht="18.75" customHeight="1" spans="1:7">
      <c r="A4" s="160" t="s">
        <v>132</v>
      </c>
      <c r="B4" s="160"/>
      <c r="C4" s="160" t="s">
        <v>30</v>
      </c>
      <c r="D4" s="160" t="s">
        <v>52</v>
      </c>
      <c r="E4" s="160"/>
      <c r="F4" s="160"/>
      <c r="G4" s="160" t="s">
        <v>53</v>
      </c>
    </row>
    <row r="5" ht="18.75" customHeight="1" spans="1:7">
      <c r="A5" s="160" t="s">
        <v>48</v>
      </c>
      <c r="B5" s="160" t="s">
        <v>49</v>
      </c>
      <c r="C5" s="160"/>
      <c r="D5" s="160" t="s">
        <v>33</v>
      </c>
      <c r="E5" s="160" t="s">
        <v>133</v>
      </c>
      <c r="F5" s="160" t="s">
        <v>134</v>
      </c>
      <c r="G5" s="160"/>
    </row>
    <row r="6" ht="18.75" customHeight="1" spans="1:7">
      <c r="A6" s="160" t="s">
        <v>59</v>
      </c>
      <c r="B6" s="160" t="s">
        <v>60</v>
      </c>
      <c r="C6" s="160" t="s">
        <v>61</v>
      </c>
      <c r="D6" s="160" t="s">
        <v>62</v>
      </c>
      <c r="E6" s="160" t="s">
        <v>63</v>
      </c>
      <c r="F6" s="160" t="s">
        <v>64</v>
      </c>
      <c r="G6" s="160" t="s">
        <v>65</v>
      </c>
    </row>
    <row r="7" ht="18.75" customHeight="1" spans="1:7">
      <c r="A7" s="161" t="s">
        <v>74</v>
      </c>
      <c r="B7" s="161" t="s">
        <v>75</v>
      </c>
      <c r="C7" s="162">
        <v>1440957.4</v>
      </c>
      <c r="D7" s="162">
        <v>1438557.4</v>
      </c>
      <c r="E7" s="162">
        <v>1270995</v>
      </c>
      <c r="F7" s="162">
        <v>167562.4</v>
      </c>
      <c r="G7" s="162">
        <v>2400</v>
      </c>
    </row>
    <row r="8" ht="25" customHeight="1" outlineLevel="1" spans="1:7">
      <c r="A8" s="163" t="s">
        <v>76</v>
      </c>
      <c r="B8" s="163" t="s">
        <v>77</v>
      </c>
      <c r="C8" s="162">
        <v>1440957.4</v>
      </c>
      <c r="D8" s="162">
        <v>1438557.4</v>
      </c>
      <c r="E8" s="162">
        <v>1270995</v>
      </c>
      <c r="F8" s="162">
        <v>167562.4</v>
      </c>
      <c r="G8" s="162">
        <v>2400</v>
      </c>
    </row>
    <row r="9" ht="18.75" customHeight="1" outlineLevel="2" spans="1:7">
      <c r="A9" s="164" t="s">
        <v>78</v>
      </c>
      <c r="B9" s="164" t="s">
        <v>79</v>
      </c>
      <c r="C9" s="162">
        <v>1440957.4</v>
      </c>
      <c r="D9" s="162">
        <v>1438557.4</v>
      </c>
      <c r="E9" s="162">
        <v>1270995</v>
      </c>
      <c r="F9" s="162">
        <v>167562.4</v>
      </c>
      <c r="G9" s="162">
        <v>2400</v>
      </c>
    </row>
    <row r="10" ht="18.75" customHeight="1" spans="1:7">
      <c r="A10" s="161" t="s">
        <v>80</v>
      </c>
      <c r="B10" s="161" t="s">
        <v>81</v>
      </c>
      <c r="C10" s="162">
        <v>249500</v>
      </c>
      <c r="D10" s="162"/>
      <c r="E10" s="162"/>
      <c r="F10" s="162"/>
      <c r="G10" s="162">
        <v>249500</v>
      </c>
    </row>
    <row r="11" ht="18.75" customHeight="1" outlineLevel="1" spans="1:7">
      <c r="A11" s="163" t="s">
        <v>82</v>
      </c>
      <c r="B11" s="163" t="s">
        <v>83</v>
      </c>
      <c r="C11" s="162">
        <v>20000</v>
      </c>
      <c r="D11" s="162"/>
      <c r="E11" s="162"/>
      <c r="F11" s="162"/>
      <c r="G11" s="162">
        <v>20000</v>
      </c>
    </row>
    <row r="12" ht="18.75" customHeight="1" outlineLevel="2" spans="1:7">
      <c r="A12" s="164" t="s">
        <v>84</v>
      </c>
      <c r="B12" s="164" t="s">
        <v>85</v>
      </c>
      <c r="C12" s="162">
        <v>20000</v>
      </c>
      <c r="D12" s="162"/>
      <c r="E12" s="162"/>
      <c r="F12" s="162"/>
      <c r="G12" s="162">
        <v>20000</v>
      </c>
    </row>
    <row r="13" ht="18.75" customHeight="1" outlineLevel="1" spans="1:7">
      <c r="A13" s="163" t="s">
        <v>86</v>
      </c>
      <c r="B13" s="163" t="s">
        <v>87</v>
      </c>
      <c r="C13" s="162">
        <v>229500</v>
      </c>
      <c r="D13" s="162"/>
      <c r="E13" s="162"/>
      <c r="F13" s="162"/>
      <c r="G13" s="162">
        <v>229500</v>
      </c>
    </row>
    <row r="14" ht="18.75" customHeight="1" outlineLevel="2" spans="1:7">
      <c r="A14" s="164" t="s">
        <v>88</v>
      </c>
      <c r="B14" s="164" t="s">
        <v>89</v>
      </c>
      <c r="C14" s="162">
        <v>229500</v>
      </c>
      <c r="D14" s="162"/>
      <c r="E14" s="162"/>
      <c r="F14" s="162"/>
      <c r="G14" s="162">
        <v>229500</v>
      </c>
    </row>
    <row r="15" ht="18.75" customHeight="1" spans="1:7">
      <c r="A15" s="161" t="s">
        <v>90</v>
      </c>
      <c r="B15" s="161" t="s">
        <v>91</v>
      </c>
      <c r="C15" s="162">
        <v>413783.64</v>
      </c>
      <c r="D15" s="162">
        <v>413783.64</v>
      </c>
      <c r="E15" s="162">
        <v>408783.64</v>
      </c>
      <c r="F15" s="162">
        <v>5000</v>
      </c>
      <c r="G15" s="162"/>
    </row>
    <row r="16" ht="18.75" customHeight="1" outlineLevel="1" spans="1:7">
      <c r="A16" s="163" t="s">
        <v>92</v>
      </c>
      <c r="B16" s="163" t="s">
        <v>93</v>
      </c>
      <c r="C16" s="162">
        <v>412508.65</v>
      </c>
      <c r="D16" s="162">
        <v>412508.65</v>
      </c>
      <c r="E16" s="162">
        <v>407508.65</v>
      </c>
      <c r="F16" s="162">
        <v>5000</v>
      </c>
      <c r="G16" s="162"/>
    </row>
    <row r="17" ht="18.75" customHeight="1" outlineLevel="2" spans="1:7">
      <c r="A17" s="164" t="s">
        <v>94</v>
      </c>
      <c r="B17" s="164" t="s">
        <v>95</v>
      </c>
      <c r="C17" s="162">
        <v>5000</v>
      </c>
      <c r="D17" s="162">
        <v>5000</v>
      </c>
      <c r="E17" s="162"/>
      <c r="F17" s="162">
        <v>5000</v>
      </c>
      <c r="G17" s="162"/>
    </row>
    <row r="18" ht="27" customHeight="1" outlineLevel="2" spans="1:7">
      <c r="A18" s="164" t="s">
        <v>96</v>
      </c>
      <c r="B18" s="164" t="s">
        <v>97</v>
      </c>
      <c r="C18" s="162">
        <v>182053.6</v>
      </c>
      <c r="D18" s="162">
        <v>182053.6</v>
      </c>
      <c r="E18" s="162">
        <v>182053.6</v>
      </c>
      <c r="F18" s="162"/>
      <c r="G18" s="162"/>
    </row>
    <row r="19" ht="25" customHeight="1" outlineLevel="2" spans="1:7">
      <c r="A19" s="164" t="s">
        <v>98</v>
      </c>
      <c r="B19" s="164" t="s">
        <v>99</v>
      </c>
      <c r="C19" s="162">
        <v>225455.05</v>
      </c>
      <c r="D19" s="162">
        <v>225455.05</v>
      </c>
      <c r="E19" s="162">
        <v>225455.05</v>
      </c>
      <c r="F19" s="162"/>
      <c r="G19" s="162"/>
    </row>
    <row r="20" ht="18.75" customHeight="1" outlineLevel="1" spans="1:7">
      <c r="A20" s="163" t="s">
        <v>100</v>
      </c>
      <c r="B20" s="163" t="s">
        <v>101</v>
      </c>
      <c r="C20" s="162">
        <v>1274.99</v>
      </c>
      <c r="D20" s="162">
        <v>1274.99</v>
      </c>
      <c r="E20" s="162">
        <v>1274.99</v>
      </c>
      <c r="F20" s="162"/>
      <c r="G20" s="162"/>
    </row>
    <row r="21" ht="25" customHeight="1" outlineLevel="2" spans="1:7">
      <c r="A21" s="164" t="s">
        <v>102</v>
      </c>
      <c r="B21" s="164" t="s">
        <v>101</v>
      </c>
      <c r="C21" s="162">
        <v>1274.99</v>
      </c>
      <c r="D21" s="162">
        <v>1274.99</v>
      </c>
      <c r="E21" s="162">
        <v>1274.99</v>
      </c>
      <c r="F21" s="162"/>
      <c r="G21" s="162"/>
    </row>
    <row r="22" ht="18.75" customHeight="1" spans="1:7">
      <c r="A22" s="161" t="s">
        <v>103</v>
      </c>
      <c r="B22" s="161" t="s">
        <v>104</v>
      </c>
      <c r="C22" s="162">
        <v>77321.44</v>
      </c>
      <c r="D22" s="162">
        <v>77321.44</v>
      </c>
      <c r="E22" s="162">
        <v>77321.44</v>
      </c>
      <c r="F22" s="162"/>
      <c r="G22" s="162"/>
    </row>
    <row r="23" ht="18.75" customHeight="1" outlineLevel="1" spans="1:7">
      <c r="A23" s="163" t="s">
        <v>105</v>
      </c>
      <c r="B23" s="163" t="s">
        <v>106</v>
      </c>
      <c r="C23" s="162">
        <v>77321.44</v>
      </c>
      <c r="D23" s="162">
        <v>77321.44</v>
      </c>
      <c r="E23" s="162">
        <v>77321.44</v>
      </c>
      <c r="F23" s="162"/>
      <c r="G23" s="162"/>
    </row>
    <row r="24" ht="18.75" customHeight="1" outlineLevel="2" spans="1:7">
      <c r="A24" s="164" t="s">
        <v>107</v>
      </c>
      <c r="B24" s="164" t="s">
        <v>108</v>
      </c>
      <c r="C24" s="162">
        <v>70545.77</v>
      </c>
      <c r="D24" s="162">
        <v>70545.77</v>
      </c>
      <c r="E24" s="162">
        <v>70545.77</v>
      </c>
      <c r="F24" s="162"/>
      <c r="G24" s="162"/>
    </row>
    <row r="25" ht="26" customHeight="1" outlineLevel="2" spans="1:7">
      <c r="A25" s="164" t="s">
        <v>111</v>
      </c>
      <c r="B25" s="164" t="s">
        <v>112</v>
      </c>
      <c r="C25" s="162">
        <v>6775.67</v>
      </c>
      <c r="D25" s="162">
        <v>6775.67</v>
      </c>
      <c r="E25" s="162">
        <v>6775.67</v>
      </c>
      <c r="F25" s="162"/>
      <c r="G25" s="162"/>
    </row>
    <row r="26" ht="18.75" customHeight="1" spans="1:7">
      <c r="A26" s="161" t="s">
        <v>113</v>
      </c>
      <c r="B26" s="161" t="s">
        <v>114</v>
      </c>
      <c r="C26" s="162">
        <v>115776</v>
      </c>
      <c r="D26" s="162">
        <v>115776</v>
      </c>
      <c r="E26" s="162">
        <v>115776</v>
      </c>
      <c r="F26" s="162"/>
      <c r="G26" s="162"/>
    </row>
    <row r="27" ht="18.75" customHeight="1" outlineLevel="1" spans="1:7">
      <c r="A27" s="163" t="s">
        <v>115</v>
      </c>
      <c r="B27" s="163" t="s">
        <v>116</v>
      </c>
      <c r="C27" s="162">
        <v>115776</v>
      </c>
      <c r="D27" s="162">
        <v>115776</v>
      </c>
      <c r="E27" s="162">
        <v>115776</v>
      </c>
      <c r="F27" s="162"/>
      <c r="G27" s="162"/>
    </row>
    <row r="28" ht="18.75" customHeight="1" outlineLevel="2" spans="1:7">
      <c r="A28" s="164" t="s">
        <v>117</v>
      </c>
      <c r="B28" s="164" t="s">
        <v>118</v>
      </c>
      <c r="C28" s="162">
        <v>115776</v>
      </c>
      <c r="D28" s="162">
        <v>115776</v>
      </c>
      <c r="E28" s="162">
        <v>115776</v>
      </c>
      <c r="F28" s="162"/>
      <c r="G28" s="162"/>
    </row>
    <row r="29" ht="18.75" customHeight="1" spans="1:7">
      <c r="A29" s="160" t="s">
        <v>30</v>
      </c>
      <c r="B29" s="160"/>
      <c r="C29" s="162">
        <v>2297338.48</v>
      </c>
      <c r="D29" s="162">
        <v>2045438.48</v>
      </c>
      <c r="E29" s="162">
        <v>1872876.08</v>
      </c>
      <c r="F29" s="162">
        <v>172562.4</v>
      </c>
      <c r="G29" s="162">
        <v>251900</v>
      </c>
    </row>
  </sheetData>
  <mergeCells count="7">
    <mergeCell ref="A2:G2"/>
    <mergeCell ref="A3:C3"/>
    <mergeCell ref="A4:B4"/>
    <mergeCell ref="D4:F4"/>
    <mergeCell ref="A29:B29"/>
    <mergeCell ref="C4:C5"/>
    <mergeCell ref="G4:G5"/>
  </mergeCells>
  <pageMargins left="0.75" right="0.75" top="1" bottom="1" header="0.511805555555556" footer="0.511805555555556"/>
  <pageSetup paperSize="9" scale="5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11" sqref="B1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9"/>
      <c r="B1" s="149"/>
      <c r="C1" s="150"/>
      <c r="D1" s="1"/>
      <c r="E1" s="1"/>
      <c r="F1" s="151" t="s">
        <v>135</v>
      </c>
    </row>
    <row r="2" ht="33.75" customHeight="1" spans="1:6">
      <c r="A2" s="152" t="str">
        <f>"2026"&amp;"年一般公共预算“三公”经费支出预算表"</f>
        <v>2026年一般公共预算“三公”经费支出预算表</v>
      </c>
      <c r="B2" s="152"/>
      <c r="C2" s="152"/>
      <c r="D2" s="152"/>
      <c r="E2" s="152"/>
      <c r="F2" s="152"/>
    </row>
    <row r="3" ht="21.75" customHeight="1" spans="1:6">
      <c r="A3" s="153" t="str">
        <f>"单位名称："&amp;"中共盈江县委党史研究室"</f>
        <v>单位名称：中共盈江县委党史研究室</v>
      </c>
      <c r="B3" s="149"/>
      <c r="C3" s="150"/>
      <c r="D3" s="3"/>
      <c r="E3" s="1"/>
      <c r="F3" s="151" t="s">
        <v>27</v>
      </c>
    </row>
    <row r="4" ht="19.5" customHeight="1" spans="1:6">
      <c r="A4" s="11" t="s">
        <v>136</v>
      </c>
      <c r="B4" s="75" t="s">
        <v>137</v>
      </c>
      <c r="C4" s="12" t="s">
        <v>138</v>
      </c>
      <c r="D4" s="13"/>
      <c r="E4" s="14"/>
      <c r="F4" s="75" t="s">
        <v>139</v>
      </c>
    </row>
    <row r="5" ht="19.5" customHeight="1" spans="1:6">
      <c r="A5" s="18"/>
      <c r="B5" s="77"/>
      <c r="C5" s="35" t="s">
        <v>33</v>
      </c>
      <c r="D5" s="35" t="s">
        <v>140</v>
      </c>
      <c r="E5" s="35" t="s">
        <v>141</v>
      </c>
      <c r="F5" s="77"/>
    </row>
    <row r="6" ht="18.75" customHeight="1" spans="1:6">
      <c r="A6" s="154">
        <v>1</v>
      </c>
      <c r="B6" s="154">
        <v>2</v>
      </c>
      <c r="C6" s="155">
        <v>3</v>
      </c>
      <c r="D6" s="154">
        <v>4</v>
      </c>
      <c r="E6" s="154">
        <v>5</v>
      </c>
      <c r="F6" s="154">
        <v>6</v>
      </c>
    </row>
    <row r="7" ht="24.75" customHeight="1" spans="1:6">
      <c r="A7" s="156">
        <v>3000</v>
      </c>
      <c r="B7" s="156"/>
      <c r="C7" s="157"/>
      <c r="D7" s="156"/>
      <c r="E7" s="156"/>
      <c r="F7" s="156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topLeftCell="A25" workbookViewId="0">
      <selection activeCell="N29" sqref="N2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8" t="s">
        <v>142</v>
      </c>
      <c r="U1" s="148"/>
      <c r="V1" s="148"/>
      <c r="W1" s="148"/>
    </row>
    <row r="2" ht="45.75" customHeight="1" spans="1:23">
      <c r="A2" s="145" t="str">
        <f>"2026"&amp;"年部门基本支出预算表"</f>
        <v>2026年部门基本支出预算表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44" t="str">
        <f>"单位名称："&amp;"中共盈江县委党史研究室"</f>
        <v>单位名称：中共盈江县委党史研究室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8" t="s">
        <v>27</v>
      </c>
      <c r="U3" s="148"/>
      <c r="V3" s="148"/>
      <c r="W3" s="148"/>
    </row>
    <row r="4" ht="18.75" customHeight="1" spans="1:23">
      <c r="A4" s="146" t="s">
        <v>143</v>
      </c>
      <c r="B4" s="146" t="s">
        <v>144</v>
      </c>
      <c r="C4" s="146" t="s">
        <v>145</v>
      </c>
      <c r="D4" s="146" t="s">
        <v>146</v>
      </c>
      <c r="E4" s="146" t="s">
        <v>147</v>
      </c>
      <c r="F4" s="146" t="s">
        <v>148</v>
      </c>
      <c r="G4" s="146" t="s">
        <v>149</v>
      </c>
      <c r="H4" s="146" t="s">
        <v>150</v>
      </c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ht="28.3" customHeight="1" spans="1:23">
      <c r="A5" s="146"/>
      <c r="B5" s="146"/>
      <c r="C5" s="146"/>
      <c r="D5" s="146"/>
      <c r="E5" s="146"/>
      <c r="F5" s="146"/>
      <c r="G5" s="146"/>
      <c r="H5" s="146" t="s">
        <v>151</v>
      </c>
      <c r="I5" s="146" t="s">
        <v>34</v>
      </c>
      <c r="J5" s="146" t="s">
        <v>152</v>
      </c>
      <c r="K5" s="146" t="s">
        <v>153</v>
      </c>
      <c r="L5" s="146" t="s">
        <v>154</v>
      </c>
      <c r="M5" s="146" t="s">
        <v>155</v>
      </c>
      <c r="N5" s="146" t="s">
        <v>156</v>
      </c>
      <c r="O5" s="146" t="s">
        <v>35</v>
      </c>
      <c r="P5" s="146" t="s">
        <v>36</v>
      </c>
      <c r="Q5" s="146" t="s">
        <v>37</v>
      </c>
      <c r="R5" s="146" t="s">
        <v>51</v>
      </c>
      <c r="S5" s="146"/>
      <c r="T5" s="146"/>
      <c r="U5" s="146"/>
      <c r="V5" s="146"/>
      <c r="W5" s="146"/>
    </row>
    <row r="6" ht="24" customHeight="1" spans="1:23">
      <c r="A6" s="146"/>
      <c r="B6" s="146"/>
      <c r="C6" s="146"/>
      <c r="D6" s="146"/>
      <c r="E6" s="146"/>
      <c r="F6" s="146"/>
      <c r="G6" s="146"/>
      <c r="H6" s="146"/>
      <c r="I6" s="146" t="s">
        <v>157</v>
      </c>
      <c r="J6" s="146" t="s">
        <v>152</v>
      </c>
      <c r="K6" s="146" t="s">
        <v>153</v>
      </c>
      <c r="L6" s="146" t="s">
        <v>154</v>
      </c>
      <c r="M6" s="146" t="s">
        <v>155</v>
      </c>
      <c r="N6" s="146" t="s">
        <v>34</v>
      </c>
      <c r="O6" s="146" t="s">
        <v>35</v>
      </c>
      <c r="P6" s="146" t="s">
        <v>36</v>
      </c>
      <c r="Q6" s="146"/>
      <c r="R6" s="146" t="s">
        <v>33</v>
      </c>
      <c r="S6" s="146" t="s">
        <v>40</v>
      </c>
      <c r="T6" s="146" t="s">
        <v>41</v>
      </c>
      <c r="U6" s="146" t="s">
        <v>42</v>
      </c>
      <c r="V6" s="146" t="s">
        <v>43</v>
      </c>
      <c r="W6" s="146" t="s">
        <v>44</v>
      </c>
    </row>
    <row r="7" ht="32.05" customHeight="1" spans="1:23">
      <c r="A7" s="146"/>
      <c r="B7" s="146"/>
      <c r="C7" s="146"/>
      <c r="D7" s="146"/>
      <c r="E7" s="146"/>
      <c r="F7" s="146"/>
      <c r="G7" s="146"/>
      <c r="H7" s="146"/>
      <c r="I7" s="146" t="s">
        <v>33</v>
      </c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ht="18.75" customHeight="1" spans="1:23">
      <c r="A8" s="146" t="s">
        <v>59</v>
      </c>
      <c r="B8" s="146" t="s">
        <v>60</v>
      </c>
      <c r="C8" s="146" t="s">
        <v>61</v>
      </c>
      <c r="D8" s="146" t="s">
        <v>62</v>
      </c>
      <c r="E8" s="146" t="s">
        <v>63</v>
      </c>
      <c r="F8" s="146" t="s">
        <v>64</v>
      </c>
      <c r="G8" s="146" t="s">
        <v>65</v>
      </c>
      <c r="H8" s="146" t="s">
        <v>66</v>
      </c>
      <c r="I8" s="146" t="s">
        <v>67</v>
      </c>
      <c r="J8" s="146" t="s">
        <v>68</v>
      </c>
      <c r="K8" s="146" t="s">
        <v>69</v>
      </c>
      <c r="L8" s="146" t="s">
        <v>70</v>
      </c>
      <c r="M8" s="146" t="s">
        <v>71</v>
      </c>
      <c r="N8" s="146" t="s">
        <v>72</v>
      </c>
      <c r="O8" s="146" t="s">
        <v>73</v>
      </c>
      <c r="P8" s="146" t="s">
        <v>158</v>
      </c>
      <c r="Q8" s="146" t="s">
        <v>159</v>
      </c>
      <c r="R8" s="146" t="s">
        <v>160</v>
      </c>
      <c r="S8" s="146" t="s">
        <v>161</v>
      </c>
      <c r="T8" s="146" t="s">
        <v>162</v>
      </c>
      <c r="U8" s="146" t="s">
        <v>163</v>
      </c>
      <c r="V8" s="146" t="s">
        <v>164</v>
      </c>
      <c r="W8" s="146" t="s">
        <v>165</v>
      </c>
    </row>
    <row r="9" ht="53.25" customHeight="1" spans="1:23">
      <c r="A9" s="141" t="s">
        <v>46</v>
      </c>
      <c r="B9" s="141"/>
      <c r="C9" s="141"/>
      <c r="D9" s="141"/>
      <c r="E9" s="141"/>
      <c r="F9" s="141"/>
      <c r="G9" s="141"/>
      <c r="H9" s="143">
        <v>2045438.48</v>
      </c>
      <c r="I9" s="143">
        <v>2045438.48</v>
      </c>
      <c r="J9" s="143"/>
      <c r="K9" s="143"/>
      <c r="L9" s="143">
        <v>2045438.48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53.25" customHeight="1" outlineLevel="1" spans="1:23">
      <c r="A10" s="141" t="s">
        <v>46</v>
      </c>
      <c r="B10" s="141" t="s">
        <v>166</v>
      </c>
      <c r="C10" s="141" t="s">
        <v>167</v>
      </c>
      <c r="D10" s="141" t="s">
        <v>78</v>
      </c>
      <c r="E10" s="141" t="s">
        <v>79</v>
      </c>
      <c r="F10" s="141" t="s">
        <v>168</v>
      </c>
      <c r="G10" s="141" t="s">
        <v>169</v>
      </c>
      <c r="H10" s="143">
        <v>514020</v>
      </c>
      <c r="I10" s="143">
        <v>514020</v>
      </c>
      <c r="J10" s="143"/>
      <c r="K10" s="143"/>
      <c r="L10" s="143">
        <v>514020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53.25" customHeight="1" outlineLevel="1" spans="1:23">
      <c r="A11" s="141" t="s">
        <v>46</v>
      </c>
      <c r="B11" s="141" t="s">
        <v>166</v>
      </c>
      <c r="C11" s="141" t="s">
        <v>167</v>
      </c>
      <c r="D11" s="141" t="s">
        <v>78</v>
      </c>
      <c r="E11" s="141" t="s">
        <v>79</v>
      </c>
      <c r="F11" s="141" t="s">
        <v>170</v>
      </c>
      <c r="G11" s="141" t="s">
        <v>171</v>
      </c>
      <c r="H11" s="143">
        <v>521100</v>
      </c>
      <c r="I11" s="143">
        <v>521100</v>
      </c>
      <c r="J11" s="143"/>
      <c r="K11" s="143"/>
      <c r="L11" s="143">
        <v>521100</v>
      </c>
      <c r="M11" s="141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ht="53.25" customHeight="1" outlineLevel="1" spans="1:23">
      <c r="A12" s="141" t="s">
        <v>46</v>
      </c>
      <c r="B12" s="141" t="s">
        <v>166</v>
      </c>
      <c r="C12" s="141" t="s">
        <v>167</v>
      </c>
      <c r="D12" s="141" t="s">
        <v>78</v>
      </c>
      <c r="E12" s="141" t="s">
        <v>79</v>
      </c>
      <c r="F12" s="141" t="s">
        <v>172</v>
      </c>
      <c r="G12" s="141" t="s">
        <v>173</v>
      </c>
      <c r="H12" s="143">
        <v>42835</v>
      </c>
      <c r="I12" s="143">
        <v>42835</v>
      </c>
      <c r="J12" s="143"/>
      <c r="K12" s="143"/>
      <c r="L12" s="143">
        <v>42835</v>
      </c>
      <c r="M12" s="141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53.25" customHeight="1" outlineLevel="1" spans="1:23">
      <c r="A13" s="141" t="s">
        <v>46</v>
      </c>
      <c r="B13" s="141" t="s">
        <v>174</v>
      </c>
      <c r="C13" s="141" t="s">
        <v>175</v>
      </c>
      <c r="D13" s="141" t="s">
        <v>78</v>
      </c>
      <c r="E13" s="141" t="s">
        <v>79</v>
      </c>
      <c r="F13" s="141" t="s">
        <v>172</v>
      </c>
      <c r="G13" s="141" t="s">
        <v>173</v>
      </c>
      <c r="H13" s="143">
        <v>173040</v>
      </c>
      <c r="I13" s="143">
        <v>173040</v>
      </c>
      <c r="J13" s="143"/>
      <c r="K13" s="143"/>
      <c r="L13" s="143">
        <v>173040</v>
      </c>
      <c r="M13" s="141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ht="53.25" customHeight="1" outlineLevel="1" spans="1:23">
      <c r="A14" s="141" t="s">
        <v>46</v>
      </c>
      <c r="B14" s="141" t="s">
        <v>176</v>
      </c>
      <c r="C14" s="141" t="s">
        <v>177</v>
      </c>
      <c r="D14" s="141" t="s">
        <v>96</v>
      </c>
      <c r="E14" s="141" t="s">
        <v>97</v>
      </c>
      <c r="F14" s="141" t="s">
        <v>178</v>
      </c>
      <c r="G14" s="141" t="s">
        <v>179</v>
      </c>
      <c r="H14" s="143">
        <v>182053.6</v>
      </c>
      <c r="I14" s="143">
        <v>182053.6</v>
      </c>
      <c r="J14" s="143"/>
      <c r="K14" s="143"/>
      <c r="L14" s="143">
        <v>182053.6</v>
      </c>
      <c r="M14" s="141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ht="53.25" customHeight="1" outlineLevel="1" spans="1:23">
      <c r="A15" s="141" t="s">
        <v>46</v>
      </c>
      <c r="B15" s="141" t="s">
        <v>176</v>
      </c>
      <c r="C15" s="141" t="s">
        <v>177</v>
      </c>
      <c r="D15" s="141" t="s">
        <v>96</v>
      </c>
      <c r="E15" s="141" t="s">
        <v>97</v>
      </c>
      <c r="F15" s="141" t="s">
        <v>178</v>
      </c>
      <c r="G15" s="141" t="s">
        <v>179</v>
      </c>
      <c r="H15" s="143"/>
      <c r="I15" s="143"/>
      <c r="J15" s="143"/>
      <c r="K15" s="143"/>
      <c r="L15" s="143"/>
      <c r="M15" s="141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ht="53.25" customHeight="1" outlineLevel="1" spans="1:23">
      <c r="A16" s="141" t="s">
        <v>46</v>
      </c>
      <c r="B16" s="141" t="s">
        <v>176</v>
      </c>
      <c r="C16" s="141" t="s">
        <v>177</v>
      </c>
      <c r="D16" s="141" t="s">
        <v>98</v>
      </c>
      <c r="E16" s="141" t="s">
        <v>99</v>
      </c>
      <c r="F16" s="141" t="s">
        <v>180</v>
      </c>
      <c r="G16" s="141" t="s">
        <v>181</v>
      </c>
      <c r="H16" s="143">
        <v>225455.05</v>
      </c>
      <c r="I16" s="143">
        <v>225455.05</v>
      </c>
      <c r="J16" s="143"/>
      <c r="K16" s="143"/>
      <c r="L16" s="143">
        <v>225455.05</v>
      </c>
      <c r="M16" s="141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ht="53.25" customHeight="1" outlineLevel="1" spans="1:23">
      <c r="A17" s="141" t="s">
        <v>46</v>
      </c>
      <c r="B17" s="141" t="s">
        <v>176</v>
      </c>
      <c r="C17" s="141" t="s">
        <v>177</v>
      </c>
      <c r="D17" s="141" t="s">
        <v>107</v>
      </c>
      <c r="E17" s="141" t="s">
        <v>108</v>
      </c>
      <c r="F17" s="141" t="s">
        <v>182</v>
      </c>
      <c r="G17" s="141" t="s">
        <v>183</v>
      </c>
      <c r="H17" s="143">
        <v>68270.1</v>
      </c>
      <c r="I17" s="143">
        <v>68270.1</v>
      </c>
      <c r="J17" s="143"/>
      <c r="K17" s="143"/>
      <c r="L17" s="143">
        <v>68270.1</v>
      </c>
      <c r="M17" s="141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ht="53.25" customHeight="1" outlineLevel="1" spans="1:23">
      <c r="A18" s="141" t="s">
        <v>46</v>
      </c>
      <c r="B18" s="141" t="s">
        <v>176</v>
      </c>
      <c r="C18" s="141" t="s">
        <v>177</v>
      </c>
      <c r="D18" s="141" t="s">
        <v>109</v>
      </c>
      <c r="E18" s="141" t="s">
        <v>110</v>
      </c>
      <c r="F18" s="141" t="s">
        <v>182</v>
      </c>
      <c r="G18" s="141" t="s">
        <v>183</v>
      </c>
      <c r="H18" s="143"/>
      <c r="I18" s="143"/>
      <c r="J18" s="143"/>
      <c r="K18" s="143"/>
      <c r="L18" s="143"/>
      <c r="M18" s="141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ht="53.25" customHeight="1" outlineLevel="1" spans="1:23">
      <c r="A19" s="141" t="s">
        <v>46</v>
      </c>
      <c r="B19" s="141" t="s">
        <v>176</v>
      </c>
      <c r="C19" s="141" t="s">
        <v>177</v>
      </c>
      <c r="D19" s="141" t="s">
        <v>107</v>
      </c>
      <c r="E19" s="141" t="s">
        <v>108</v>
      </c>
      <c r="F19" s="141" t="s">
        <v>182</v>
      </c>
      <c r="G19" s="141" t="s">
        <v>183</v>
      </c>
      <c r="H19" s="143">
        <v>2275.67</v>
      </c>
      <c r="I19" s="143">
        <v>2275.67</v>
      </c>
      <c r="J19" s="143"/>
      <c r="K19" s="143"/>
      <c r="L19" s="143">
        <v>2275.67</v>
      </c>
      <c r="M19" s="141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53.25" customHeight="1" outlineLevel="1" spans="1:23">
      <c r="A20" s="141" t="s">
        <v>46</v>
      </c>
      <c r="B20" s="141" t="s">
        <v>176</v>
      </c>
      <c r="C20" s="141" t="s">
        <v>177</v>
      </c>
      <c r="D20" s="141" t="s">
        <v>111</v>
      </c>
      <c r="E20" s="141" t="s">
        <v>112</v>
      </c>
      <c r="F20" s="141" t="s">
        <v>184</v>
      </c>
      <c r="G20" s="141" t="s">
        <v>185</v>
      </c>
      <c r="H20" s="143"/>
      <c r="I20" s="143"/>
      <c r="J20" s="143"/>
      <c r="K20" s="143"/>
      <c r="L20" s="143"/>
      <c r="M20" s="141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ht="53.25" customHeight="1" outlineLevel="1" spans="1:23">
      <c r="A21" s="141" t="s">
        <v>46</v>
      </c>
      <c r="B21" s="141" t="s">
        <v>176</v>
      </c>
      <c r="C21" s="141" t="s">
        <v>177</v>
      </c>
      <c r="D21" s="141" t="s">
        <v>102</v>
      </c>
      <c r="E21" s="141" t="s">
        <v>101</v>
      </c>
      <c r="F21" s="141" t="s">
        <v>184</v>
      </c>
      <c r="G21" s="141" t="s">
        <v>185</v>
      </c>
      <c r="H21" s="143"/>
      <c r="I21" s="143"/>
      <c r="J21" s="143"/>
      <c r="K21" s="143"/>
      <c r="L21" s="143"/>
      <c r="M21" s="141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ht="53.25" customHeight="1" outlineLevel="1" spans="1:23">
      <c r="A22" s="141" t="s">
        <v>46</v>
      </c>
      <c r="B22" s="141" t="s">
        <v>176</v>
      </c>
      <c r="C22" s="141" t="s">
        <v>177</v>
      </c>
      <c r="D22" s="141" t="s">
        <v>111</v>
      </c>
      <c r="E22" s="141" t="s">
        <v>112</v>
      </c>
      <c r="F22" s="141" t="s">
        <v>184</v>
      </c>
      <c r="G22" s="141" t="s">
        <v>185</v>
      </c>
      <c r="H22" s="143"/>
      <c r="I22" s="143"/>
      <c r="J22" s="143"/>
      <c r="K22" s="143"/>
      <c r="L22" s="143"/>
      <c r="M22" s="141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ht="53.25" customHeight="1" outlineLevel="1" spans="1:23">
      <c r="A23" s="141" t="s">
        <v>46</v>
      </c>
      <c r="B23" s="141" t="s">
        <v>176</v>
      </c>
      <c r="C23" s="141" t="s">
        <v>177</v>
      </c>
      <c r="D23" s="141" t="s">
        <v>111</v>
      </c>
      <c r="E23" s="141" t="s">
        <v>112</v>
      </c>
      <c r="F23" s="141" t="s">
        <v>184</v>
      </c>
      <c r="G23" s="141" t="s">
        <v>185</v>
      </c>
      <c r="H23" s="143">
        <v>4500</v>
      </c>
      <c r="I23" s="143">
        <v>4500</v>
      </c>
      <c r="J23" s="143"/>
      <c r="K23" s="143"/>
      <c r="L23" s="143">
        <v>4500</v>
      </c>
      <c r="M23" s="141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ht="53.25" customHeight="1" outlineLevel="1" spans="1:23">
      <c r="A24" s="141" t="s">
        <v>46</v>
      </c>
      <c r="B24" s="141" t="s">
        <v>176</v>
      </c>
      <c r="C24" s="141" t="s">
        <v>177</v>
      </c>
      <c r="D24" s="141" t="s">
        <v>102</v>
      </c>
      <c r="E24" s="141" t="s">
        <v>101</v>
      </c>
      <c r="F24" s="141" t="s">
        <v>184</v>
      </c>
      <c r="G24" s="141" t="s">
        <v>185</v>
      </c>
      <c r="H24" s="143">
        <v>1274.99</v>
      </c>
      <c r="I24" s="143">
        <v>1274.99</v>
      </c>
      <c r="J24" s="143"/>
      <c r="K24" s="143"/>
      <c r="L24" s="143">
        <v>1274.99</v>
      </c>
      <c r="M24" s="141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ht="53.25" customHeight="1" outlineLevel="1" spans="1:23">
      <c r="A25" s="141" t="s">
        <v>46</v>
      </c>
      <c r="B25" s="141" t="s">
        <v>176</v>
      </c>
      <c r="C25" s="141" t="s">
        <v>177</v>
      </c>
      <c r="D25" s="141" t="s">
        <v>111</v>
      </c>
      <c r="E25" s="141" t="s">
        <v>112</v>
      </c>
      <c r="F25" s="141" t="s">
        <v>184</v>
      </c>
      <c r="G25" s="141" t="s">
        <v>185</v>
      </c>
      <c r="H25" s="143">
        <v>2275.67</v>
      </c>
      <c r="I25" s="143">
        <v>2275.67</v>
      </c>
      <c r="J25" s="143"/>
      <c r="K25" s="143"/>
      <c r="L25" s="143">
        <v>2275.67</v>
      </c>
      <c r="M25" s="141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ht="53.25" customHeight="1" outlineLevel="1" spans="1:23">
      <c r="A26" s="141" t="s">
        <v>46</v>
      </c>
      <c r="B26" s="141" t="s">
        <v>186</v>
      </c>
      <c r="C26" s="141" t="s">
        <v>118</v>
      </c>
      <c r="D26" s="141" t="s">
        <v>117</v>
      </c>
      <c r="E26" s="141" t="s">
        <v>118</v>
      </c>
      <c r="F26" s="141" t="s">
        <v>187</v>
      </c>
      <c r="G26" s="141" t="s">
        <v>118</v>
      </c>
      <c r="H26" s="143">
        <v>115776</v>
      </c>
      <c r="I26" s="143">
        <v>115776</v>
      </c>
      <c r="J26" s="143"/>
      <c r="K26" s="143"/>
      <c r="L26" s="143">
        <v>115776</v>
      </c>
      <c r="M26" s="141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ht="53.25" customHeight="1" outlineLevel="1" spans="1:23">
      <c r="A27" s="141" t="s">
        <v>46</v>
      </c>
      <c r="B27" s="141" t="s">
        <v>188</v>
      </c>
      <c r="C27" s="141" t="s">
        <v>189</v>
      </c>
      <c r="D27" s="141" t="s">
        <v>78</v>
      </c>
      <c r="E27" s="141" t="s">
        <v>79</v>
      </c>
      <c r="F27" s="141" t="s">
        <v>190</v>
      </c>
      <c r="G27" s="141" t="s">
        <v>191</v>
      </c>
      <c r="H27" s="143">
        <v>22500</v>
      </c>
      <c r="I27" s="143">
        <v>22500</v>
      </c>
      <c r="J27" s="143"/>
      <c r="K27" s="143"/>
      <c r="L27" s="143">
        <v>22500</v>
      </c>
      <c r="M27" s="141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ht="53.25" customHeight="1" outlineLevel="1" spans="1:23">
      <c r="A28" s="141" t="s">
        <v>46</v>
      </c>
      <c r="B28" s="141" t="s">
        <v>188</v>
      </c>
      <c r="C28" s="141" t="s">
        <v>189</v>
      </c>
      <c r="D28" s="141" t="s">
        <v>78</v>
      </c>
      <c r="E28" s="141" t="s">
        <v>79</v>
      </c>
      <c r="F28" s="141" t="s">
        <v>192</v>
      </c>
      <c r="G28" s="141" t="s">
        <v>193</v>
      </c>
      <c r="H28" s="143">
        <v>5000</v>
      </c>
      <c r="I28" s="143">
        <v>5000</v>
      </c>
      <c r="J28" s="143"/>
      <c r="K28" s="143"/>
      <c r="L28" s="143">
        <v>5000</v>
      </c>
      <c r="M28" s="141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ht="53.25" customHeight="1" outlineLevel="1" spans="1:23">
      <c r="A29" s="141" t="s">
        <v>46</v>
      </c>
      <c r="B29" s="141" t="s">
        <v>194</v>
      </c>
      <c r="C29" s="141" t="s">
        <v>195</v>
      </c>
      <c r="D29" s="141" t="s">
        <v>78</v>
      </c>
      <c r="E29" s="141" t="s">
        <v>79</v>
      </c>
      <c r="F29" s="141" t="s">
        <v>196</v>
      </c>
      <c r="G29" s="141" t="s">
        <v>139</v>
      </c>
      <c r="H29" s="143">
        <v>2500</v>
      </c>
      <c r="I29" s="143">
        <v>2500</v>
      </c>
      <c r="J29" s="143"/>
      <c r="K29" s="143"/>
      <c r="L29" s="143">
        <v>2500</v>
      </c>
      <c r="M29" s="141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ht="53.25" customHeight="1" outlineLevel="1" spans="1:23">
      <c r="A30" s="141" t="s">
        <v>46</v>
      </c>
      <c r="B30" s="141" t="s">
        <v>188</v>
      </c>
      <c r="C30" s="141" t="s">
        <v>189</v>
      </c>
      <c r="D30" s="141" t="s">
        <v>78</v>
      </c>
      <c r="E30" s="141" t="s">
        <v>79</v>
      </c>
      <c r="F30" s="141" t="s">
        <v>197</v>
      </c>
      <c r="G30" s="141" t="s">
        <v>198</v>
      </c>
      <c r="H30" s="143">
        <v>10000</v>
      </c>
      <c r="I30" s="143">
        <v>10000</v>
      </c>
      <c r="J30" s="143"/>
      <c r="K30" s="143"/>
      <c r="L30" s="143">
        <v>10000</v>
      </c>
      <c r="M30" s="141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ht="53.25" customHeight="1" outlineLevel="1" spans="1:23">
      <c r="A31" s="141" t="s">
        <v>46</v>
      </c>
      <c r="B31" s="141" t="s">
        <v>199</v>
      </c>
      <c r="C31" s="141" t="s">
        <v>200</v>
      </c>
      <c r="D31" s="141" t="s">
        <v>78</v>
      </c>
      <c r="E31" s="141" t="s">
        <v>79</v>
      </c>
      <c r="F31" s="141" t="s">
        <v>201</v>
      </c>
      <c r="G31" s="141" t="s">
        <v>202</v>
      </c>
      <c r="H31" s="143">
        <v>12000</v>
      </c>
      <c r="I31" s="143">
        <v>12000</v>
      </c>
      <c r="J31" s="143"/>
      <c r="K31" s="143"/>
      <c r="L31" s="143">
        <v>12000</v>
      </c>
      <c r="M31" s="141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ht="53.25" customHeight="1" outlineLevel="1" spans="1:23">
      <c r="A32" s="141" t="s">
        <v>46</v>
      </c>
      <c r="B32" s="141" t="s">
        <v>203</v>
      </c>
      <c r="C32" s="141" t="s">
        <v>204</v>
      </c>
      <c r="D32" s="141" t="s">
        <v>78</v>
      </c>
      <c r="E32" s="141" t="s">
        <v>79</v>
      </c>
      <c r="F32" s="141" t="s">
        <v>205</v>
      </c>
      <c r="G32" s="141" t="s">
        <v>206</v>
      </c>
      <c r="H32" s="143">
        <v>20000</v>
      </c>
      <c r="I32" s="143">
        <v>20000</v>
      </c>
      <c r="J32" s="143"/>
      <c r="K32" s="143"/>
      <c r="L32" s="143">
        <v>20000</v>
      </c>
      <c r="M32" s="141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ht="53.25" customHeight="1" outlineLevel="1" spans="1:23">
      <c r="A33" s="141" t="s">
        <v>46</v>
      </c>
      <c r="B33" s="141" t="s">
        <v>207</v>
      </c>
      <c r="C33" s="141" t="s">
        <v>208</v>
      </c>
      <c r="D33" s="141" t="s">
        <v>94</v>
      </c>
      <c r="E33" s="141" t="s">
        <v>95</v>
      </c>
      <c r="F33" s="141" t="s">
        <v>190</v>
      </c>
      <c r="G33" s="141" t="s">
        <v>191</v>
      </c>
      <c r="H33" s="143">
        <v>5000</v>
      </c>
      <c r="I33" s="143">
        <v>5000</v>
      </c>
      <c r="J33" s="143"/>
      <c r="K33" s="143"/>
      <c r="L33" s="143">
        <v>5000</v>
      </c>
      <c r="M33" s="141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ht="53.25" customHeight="1" outlineLevel="1" spans="1:23">
      <c r="A34" s="141" t="s">
        <v>46</v>
      </c>
      <c r="B34" s="141" t="s">
        <v>209</v>
      </c>
      <c r="C34" s="141" t="s">
        <v>202</v>
      </c>
      <c r="D34" s="141" t="s">
        <v>78</v>
      </c>
      <c r="E34" s="141" t="s">
        <v>79</v>
      </c>
      <c r="F34" s="141" t="s">
        <v>201</v>
      </c>
      <c r="G34" s="141" t="s">
        <v>202</v>
      </c>
      <c r="H34" s="143">
        <v>22562.4</v>
      </c>
      <c r="I34" s="143">
        <v>22562.4</v>
      </c>
      <c r="J34" s="143"/>
      <c r="K34" s="143"/>
      <c r="L34" s="143">
        <v>22562.4</v>
      </c>
      <c r="M34" s="141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ht="53.25" customHeight="1" outlineLevel="1" spans="1:23">
      <c r="A35" s="141" t="s">
        <v>46</v>
      </c>
      <c r="B35" s="141" t="s">
        <v>210</v>
      </c>
      <c r="C35" s="141" t="s">
        <v>211</v>
      </c>
      <c r="D35" s="141" t="s">
        <v>78</v>
      </c>
      <c r="E35" s="141" t="s">
        <v>79</v>
      </c>
      <c r="F35" s="141" t="s">
        <v>212</v>
      </c>
      <c r="G35" s="141" t="s">
        <v>213</v>
      </c>
      <c r="H35" s="143">
        <v>93000</v>
      </c>
      <c r="I35" s="143">
        <v>93000</v>
      </c>
      <c r="J35" s="143"/>
      <c r="K35" s="143"/>
      <c r="L35" s="143">
        <v>93000</v>
      </c>
      <c r="M35" s="141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ht="30.75" customHeight="1" spans="1:23">
      <c r="A36" s="147" t="s">
        <v>30</v>
      </c>
      <c r="B36" s="147"/>
      <c r="C36" s="147"/>
      <c r="D36" s="147"/>
      <c r="E36" s="147"/>
      <c r="F36" s="147"/>
      <c r="G36" s="147"/>
      <c r="H36" s="143">
        <v>2045438.48</v>
      </c>
      <c r="I36" s="143">
        <v>2045438.48</v>
      </c>
      <c r="J36" s="143"/>
      <c r="K36" s="143"/>
      <c r="L36" s="143">
        <v>2045438.48</v>
      </c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7" t="s">
        <v>214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</row>
    <row r="2" ht="26.25" customHeight="1" spans="1:23">
      <c r="A2" s="133" t="str">
        <f>"2026"&amp;"年部门项目支出预算表"</f>
        <v>2026年部门项目支出预算表</v>
      </c>
      <c r="B2" s="133"/>
      <c r="C2" s="133" t="s">
        <v>59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.75" customHeight="1" spans="1:23">
      <c r="A3" s="138" t="str">
        <f>"单位名称："&amp;"中共盈江县委党史研究室"</f>
        <v>单位名称：中共盈江县委党史研究室</v>
      </c>
      <c r="B3" s="138"/>
      <c r="C3" s="138"/>
      <c r="D3" s="138"/>
      <c r="E3" s="138"/>
      <c r="F3" s="138"/>
      <c r="G3" s="138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7" t="s">
        <v>27</v>
      </c>
      <c r="W3" s="137"/>
    </row>
    <row r="4" ht="26.25" customHeight="1" spans="1:23">
      <c r="A4" s="140" t="s">
        <v>215</v>
      </c>
      <c r="B4" s="140" t="s">
        <v>144</v>
      </c>
      <c r="C4" s="140" t="s">
        <v>145</v>
      </c>
      <c r="D4" s="140" t="s">
        <v>216</v>
      </c>
      <c r="E4" s="140" t="s">
        <v>146</v>
      </c>
      <c r="F4" s="140" t="s">
        <v>147</v>
      </c>
      <c r="G4" s="140" t="s">
        <v>217</v>
      </c>
      <c r="H4" s="140" t="s">
        <v>218</v>
      </c>
      <c r="I4" s="140" t="s">
        <v>30</v>
      </c>
      <c r="J4" s="140" t="s">
        <v>219</v>
      </c>
      <c r="K4" s="140"/>
      <c r="L4" s="140"/>
      <c r="M4" s="140"/>
      <c r="N4" s="140" t="s">
        <v>156</v>
      </c>
      <c r="O4" s="140"/>
      <c r="P4" s="140"/>
      <c r="Q4" s="140" t="s">
        <v>37</v>
      </c>
      <c r="R4" s="140" t="s">
        <v>51</v>
      </c>
      <c r="S4" s="140"/>
      <c r="T4" s="140"/>
      <c r="U4" s="140"/>
      <c r="V4" s="140"/>
      <c r="W4" s="140"/>
    </row>
    <row r="5" ht="26.25" customHeight="1" spans="1:23">
      <c r="A5" s="140"/>
      <c r="B5" s="140"/>
      <c r="C5" s="140"/>
      <c r="D5" s="140"/>
      <c r="E5" s="140"/>
      <c r="F5" s="140"/>
      <c r="G5" s="140"/>
      <c r="H5" s="140"/>
      <c r="I5" s="140"/>
      <c r="J5" s="140" t="s">
        <v>34</v>
      </c>
      <c r="K5" s="140"/>
      <c r="L5" s="140" t="s">
        <v>35</v>
      </c>
      <c r="M5" s="140" t="s">
        <v>36</v>
      </c>
      <c r="N5" s="140" t="s">
        <v>34</v>
      </c>
      <c r="O5" s="140" t="s">
        <v>35</v>
      </c>
      <c r="P5" s="140" t="s">
        <v>36</v>
      </c>
      <c r="Q5" s="140"/>
      <c r="R5" s="140" t="s">
        <v>33</v>
      </c>
      <c r="S5" s="140" t="s">
        <v>40</v>
      </c>
      <c r="T5" s="140" t="s">
        <v>41</v>
      </c>
      <c r="U5" s="140" t="s">
        <v>42</v>
      </c>
      <c r="V5" s="140" t="s">
        <v>43</v>
      </c>
      <c r="W5" s="140" t="s">
        <v>44</v>
      </c>
    </row>
    <row r="6" ht="26.25" customHeight="1" spans="1:23">
      <c r="A6" s="140"/>
      <c r="B6" s="140"/>
      <c r="C6" s="140"/>
      <c r="D6" s="140"/>
      <c r="E6" s="140"/>
      <c r="F6" s="140"/>
      <c r="G6" s="140"/>
      <c r="H6" s="140"/>
      <c r="I6" s="140"/>
      <c r="J6" s="140" t="s">
        <v>33</v>
      </c>
      <c r="K6" s="140" t="s">
        <v>220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</row>
    <row r="7" ht="18.75" customHeight="1" spans="1:23">
      <c r="A7" s="140" t="s">
        <v>59</v>
      </c>
      <c r="B7" s="140" t="s">
        <v>60</v>
      </c>
      <c r="C7" s="140" t="s">
        <v>61</v>
      </c>
      <c r="D7" s="140" t="s">
        <v>62</v>
      </c>
      <c r="E7" s="140" t="s">
        <v>63</v>
      </c>
      <c r="F7" s="140" t="s">
        <v>64</v>
      </c>
      <c r="G7" s="140" t="s">
        <v>65</v>
      </c>
      <c r="H7" s="140" t="s">
        <v>66</v>
      </c>
      <c r="I7" s="140" t="s">
        <v>67</v>
      </c>
      <c r="J7" s="140" t="s">
        <v>68</v>
      </c>
      <c r="K7" s="140" t="s">
        <v>69</v>
      </c>
      <c r="L7" s="140" t="s">
        <v>70</v>
      </c>
      <c r="M7" s="140" t="s">
        <v>71</v>
      </c>
      <c r="N7" s="140" t="s">
        <v>72</v>
      </c>
      <c r="O7" s="140" t="s">
        <v>73</v>
      </c>
      <c r="P7" s="140" t="s">
        <v>158</v>
      </c>
      <c r="Q7" s="140" t="s">
        <v>159</v>
      </c>
      <c r="R7" s="140" t="s">
        <v>160</v>
      </c>
      <c r="S7" s="140" t="s">
        <v>161</v>
      </c>
      <c r="T7" s="140" t="s">
        <v>162</v>
      </c>
      <c r="U7" s="140" t="s">
        <v>163</v>
      </c>
      <c r="V7" s="140" t="s">
        <v>164</v>
      </c>
      <c r="W7" s="140" t="s">
        <v>165</v>
      </c>
    </row>
    <row r="8" ht="52.5" customHeight="1" spans="1:23">
      <c r="A8" s="141"/>
      <c r="B8" s="141"/>
      <c r="C8" s="141" t="s">
        <v>221</v>
      </c>
      <c r="D8" s="141"/>
      <c r="E8" s="141"/>
      <c r="F8" s="141"/>
      <c r="G8" s="141"/>
      <c r="H8" s="141"/>
      <c r="I8" s="143">
        <v>129500</v>
      </c>
      <c r="J8" s="143">
        <v>129500</v>
      </c>
      <c r="K8" s="143">
        <v>129500</v>
      </c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</row>
    <row r="9" ht="52.5" customHeight="1" outlineLevel="1" spans="1:23">
      <c r="A9" s="141" t="s">
        <v>222</v>
      </c>
      <c r="B9" s="141" t="s">
        <v>223</v>
      </c>
      <c r="C9" s="141" t="s">
        <v>221</v>
      </c>
      <c r="D9" s="141" t="s">
        <v>46</v>
      </c>
      <c r="E9" s="141" t="s">
        <v>88</v>
      </c>
      <c r="F9" s="141" t="s">
        <v>89</v>
      </c>
      <c r="G9" s="141" t="s">
        <v>224</v>
      </c>
      <c r="H9" s="141" t="s">
        <v>225</v>
      </c>
      <c r="I9" s="143">
        <v>120800</v>
      </c>
      <c r="J9" s="143">
        <v>120800</v>
      </c>
      <c r="K9" s="143">
        <v>120800</v>
      </c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52.5" customHeight="1" outlineLevel="1" spans="1:23">
      <c r="A10" s="141" t="s">
        <v>222</v>
      </c>
      <c r="B10" s="141" t="s">
        <v>223</v>
      </c>
      <c r="C10" s="141" t="s">
        <v>221</v>
      </c>
      <c r="D10" s="141" t="s">
        <v>46</v>
      </c>
      <c r="E10" s="141" t="s">
        <v>88</v>
      </c>
      <c r="F10" s="141" t="s">
        <v>89</v>
      </c>
      <c r="G10" s="141" t="s">
        <v>192</v>
      </c>
      <c r="H10" s="141" t="s">
        <v>193</v>
      </c>
      <c r="I10" s="143">
        <v>8700</v>
      </c>
      <c r="J10" s="143">
        <v>8700</v>
      </c>
      <c r="K10" s="143">
        <v>8700</v>
      </c>
      <c r="L10" s="143"/>
      <c r="M10" s="143"/>
      <c r="N10" s="141"/>
      <c r="O10" s="141"/>
      <c r="P10" s="141"/>
      <c r="Q10" s="143"/>
      <c r="R10" s="143"/>
      <c r="S10" s="143"/>
      <c r="T10" s="143"/>
      <c r="U10" s="143"/>
      <c r="V10" s="143"/>
      <c r="W10" s="143"/>
    </row>
    <row r="11" ht="52.5" customHeight="1" spans="1:23">
      <c r="A11" s="141"/>
      <c r="B11" s="141"/>
      <c r="C11" s="141" t="s">
        <v>226</v>
      </c>
      <c r="D11" s="141"/>
      <c r="E11" s="141"/>
      <c r="F11" s="141"/>
      <c r="G11" s="141"/>
      <c r="H11" s="141"/>
      <c r="I11" s="143">
        <v>100000</v>
      </c>
      <c r="J11" s="143">
        <v>100000</v>
      </c>
      <c r="K11" s="143">
        <v>100000</v>
      </c>
      <c r="L11" s="143"/>
      <c r="M11" s="143"/>
      <c r="N11" s="141"/>
      <c r="O11" s="141"/>
      <c r="P11" s="141"/>
      <c r="Q11" s="143"/>
      <c r="R11" s="143"/>
      <c r="S11" s="143"/>
      <c r="T11" s="143"/>
      <c r="U11" s="143"/>
      <c r="V11" s="143"/>
      <c r="W11" s="143"/>
    </row>
    <row r="12" ht="52.5" customHeight="1" outlineLevel="1" spans="1:23">
      <c r="A12" s="141" t="s">
        <v>222</v>
      </c>
      <c r="B12" s="141" t="s">
        <v>227</v>
      </c>
      <c r="C12" s="141" t="s">
        <v>226</v>
      </c>
      <c r="D12" s="141" t="s">
        <v>46</v>
      </c>
      <c r="E12" s="141" t="s">
        <v>88</v>
      </c>
      <c r="F12" s="141" t="s">
        <v>89</v>
      </c>
      <c r="G12" s="141" t="s">
        <v>224</v>
      </c>
      <c r="H12" s="141" t="s">
        <v>225</v>
      </c>
      <c r="I12" s="143">
        <v>100000</v>
      </c>
      <c r="J12" s="143">
        <v>100000</v>
      </c>
      <c r="K12" s="143">
        <v>100000</v>
      </c>
      <c r="L12" s="143"/>
      <c r="M12" s="143"/>
      <c r="N12" s="141"/>
      <c r="O12" s="141"/>
      <c r="P12" s="141"/>
      <c r="Q12" s="143"/>
      <c r="R12" s="143"/>
      <c r="S12" s="143"/>
      <c r="T12" s="143"/>
      <c r="U12" s="143"/>
      <c r="V12" s="143"/>
      <c r="W12" s="143"/>
    </row>
    <row r="13" ht="52.5" customHeight="1" spans="1:23">
      <c r="A13" s="141"/>
      <c r="B13" s="141"/>
      <c r="C13" s="141" t="s">
        <v>228</v>
      </c>
      <c r="D13" s="141"/>
      <c r="E13" s="141"/>
      <c r="F13" s="141"/>
      <c r="G13" s="141"/>
      <c r="H13" s="141"/>
      <c r="I13" s="143">
        <v>2400</v>
      </c>
      <c r="J13" s="143">
        <v>2400</v>
      </c>
      <c r="K13" s="143">
        <v>2400</v>
      </c>
      <c r="L13" s="143"/>
      <c r="M13" s="143"/>
      <c r="N13" s="141"/>
      <c r="O13" s="141"/>
      <c r="P13" s="141"/>
      <c r="Q13" s="143"/>
      <c r="R13" s="143"/>
      <c r="S13" s="143"/>
      <c r="T13" s="143"/>
      <c r="U13" s="143"/>
      <c r="V13" s="143"/>
      <c r="W13" s="143"/>
    </row>
    <row r="14" ht="52.5" customHeight="1" outlineLevel="1" spans="1:23">
      <c r="A14" s="141" t="s">
        <v>222</v>
      </c>
      <c r="B14" s="141" t="s">
        <v>229</v>
      </c>
      <c r="C14" s="141" t="s">
        <v>228</v>
      </c>
      <c r="D14" s="141" t="s">
        <v>46</v>
      </c>
      <c r="E14" s="141" t="s">
        <v>78</v>
      </c>
      <c r="F14" s="141" t="s">
        <v>79</v>
      </c>
      <c r="G14" s="141" t="s">
        <v>190</v>
      </c>
      <c r="H14" s="141" t="s">
        <v>191</v>
      </c>
      <c r="I14" s="143">
        <v>2400</v>
      </c>
      <c r="J14" s="143">
        <v>2400</v>
      </c>
      <c r="K14" s="143">
        <v>2400</v>
      </c>
      <c r="L14" s="143"/>
      <c r="M14" s="143"/>
      <c r="N14" s="141"/>
      <c r="O14" s="141"/>
      <c r="P14" s="141"/>
      <c r="Q14" s="143"/>
      <c r="R14" s="143"/>
      <c r="S14" s="143"/>
      <c r="T14" s="143"/>
      <c r="U14" s="143"/>
      <c r="V14" s="143"/>
      <c r="W14" s="143"/>
    </row>
    <row r="15" ht="52.5" customHeight="1" spans="1:23">
      <c r="A15" s="141"/>
      <c r="B15" s="141"/>
      <c r="C15" s="141" t="s">
        <v>230</v>
      </c>
      <c r="D15" s="141"/>
      <c r="E15" s="141"/>
      <c r="F15" s="141"/>
      <c r="G15" s="141"/>
      <c r="H15" s="141"/>
      <c r="I15" s="143">
        <v>20000</v>
      </c>
      <c r="J15" s="143">
        <v>20000</v>
      </c>
      <c r="K15" s="143">
        <v>20000</v>
      </c>
      <c r="L15" s="143"/>
      <c r="M15" s="143"/>
      <c r="N15" s="141"/>
      <c r="O15" s="141"/>
      <c r="P15" s="141"/>
      <c r="Q15" s="143"/>
      <c r="R15" s="143"/>
      <c r="S15" s="143"/>
      <c r="T15" s="143"/>
      <c r="U15" s="143"/>
      <c r="V15" s="143"/>
      <c r="W15" s="143"/>
    </row>
    <row r="16" ht="52.5" customHeight="1" outlineLevel="1" spans="1:23">
      <c r="A16" s="141" t="s">
        <v>222</v>
      </c>
      <c r="B16" s="141" t="s">
        <v>231</v>
      </c>
      <c r="C16" s="141" t="s">
        <v>230</v>
      </c>
      <c r="D16" s="141" t="s">
        <v>46</v>
      </c>
      <c r="E16" s="141" t="s">
        <v>84</v>
      </c>
      <c r="F16" s="141" t="s">
        <v>85</v>
      </c>
      <c r="G16" s="141" t="s">
        <v>190</v>
      </c>
      <c r="H16" s="141" t="s">
        <v>191</v>
      </c>
      <c r="I16" s="143">
        <v>5000</v>
      </c>
      <c r="J16" s="143">
        <v>5000</v>
      </c>
      <c r="K16" s="143">
        <v>5000</v>
      </c>
      <c r="L16" s="143"/>
      <c r="M16" s="143"/>
      <c r="N16" s="141"/>
      <c r="O16" s="141"/>
      <c r="P16" s="141"/>
      <c r="Q16" s="143"/>
      <c r="R16" s="143"/>
      <c r="S16" s="143"/>
      <c r="T16" s="143"/>
      <c r="U16" s="143"/>
      <c r="V16" s="143"/>
      <c r="W16" s="143"/>
    </row>
    <row r="17" ht="52.5" customHeight="1" outlineLevel="1" spans="1:23">
      <c r="A17" s="141" t="s">
        <v>222</v>
      </c>
      <c r="B17" s="141" t="s">
        <v>231</v>
      </c>
      <c r="C17" s="141" t="s">
        <v>230</v>
      </c>
      <c r="D17" s="141" t="s">
        <v>46</v>
      </c>
      <c r="E17" s="141" t="s">
        <v>84</v>
      </c>
      <c r="F17" s="141" t="s">
        <v>85</v>
      </c>
      <c r="G17" s="141" t="s">
        <v>224</v>
      </c>
      <c r="H17" s="141" t="s">
        <v>225</v>
      </c>
      <c r="I17" s="143">
        <v>5000</v>
      </c>
      <c r="J17" s="143">
        <v>5000</v>
      </c>
      <c r="K17" s="143">
        <v>5000</v>
      </c>
      <c r="L17" s="143"/>
      <c r="M17" s="143"/>
      <c r="N17" s="141"/>
      <c r="O17" s="141"/>
      <c r="P17" s="141"/>
      <c r="Q17" s="143"/>
      <c r="R17" s="143"/>
      <c r="S17" s="143"/>
      <c r="T17" s="143"/>
      <c r="U17" s="143"/>
      <c r="V17" s="143"/>
      <c r="W17" s="143"/>
    </row>
    <row r="18" ht="52.5" customHeight="1" outlineLevel="1" spans="1:23">
      <c r="A18" s="141" t="s">
        <v>222</v>
      </c>
      <c r="B18" s="141" t="s">
        <v>231</v>
      </c>
      <c r="C18" s="141" t="s">
        <v>230</v>
      </c>
      <c r="D18" s="141" t="s">
        <v>46</v>
      </c>
      <c r="E18" s="141" t="s">
        <v>84</v>
      </c>
      <c r="F18" s="141" t="s">
        <v>85</v>
      </c>
      <c r="G18" s="141" t="s">
        <v>192</v>
      </c>
      <c r="H18" s="141" t="s">
        <v>193</v>
      </c>
      <c r="I18" s="143">
        <v>5000</v>
      </c>
      <c r="J18" s="143">
        <v>5000</v>
      </c>
      <c r="K18" s="143">
        <v>5000</v>
      </c>
      <c r="L18" s="143"/>
      <c r="M18" s="143"/>
      <c r="N18" s="141"/>
      <c r="O18" s="141"/>
      <c r="P18" s="141"/>
      <c r="Q18" s="143"/>
      <c r="R18" s="143"/>
      <c r="S18" s="143"/>
      <c r="T18" s="143"/>
      <c r="U18" s="143"/>
      <c r="V18" s="143"/>
      <c r="W18" s="143"/>
    </row>
    <row r="19" ht="52.5" customHeight="1" outlineLevel="1" spans="1:23">
      <c r="A19" s="141" t="s">
        <v>222</v>
      </c>
      <c r="B19" s="141" t="s">
        <v>231</v>
      </c>
      <c r="C19" s="141" t="s">
        <v>230</v>
      </c>
      <c r="D19" s="141" t="s">
        <v>46</v>
      </c>
      <c r="E19" s="141" t="s">
        <v>84</v>
      </c>
      <c r="F19" s="141" t="s">
        <v>85</v>
      </c>
      <c r="G19" s="141" t="s">
        <v>232</v>
      </c>
      <c r="H19" s="141" t="s">
        <v>233</v>
      </c>
      <c r="I19" s="143">
        <v>5000</v>
      </c>
      <c r="J19" s="143">
        <v>5000</v>
      </c>
      <c r="K19" s="143">
        <v>5000</v>
      </c>
      <c r="L19" s="143"/>
      <c r="M19" s="143"/>
      <c r="N19" s="141"/>
      <c r="O19" s="141"/>
      <c r="P19" s="141"/>
      <c r="Q19" s="143"/>
      <c r="R19" s="143"/>
      <c r="S19" s="143"/>
      <c r="T19" s="143"/>
      <c r="U19" s="143"/>
      <c r="V19" s="143"/>
      <c r="W19" s="143"/>
    </row>
    <row r="20" ht="30" customHeight="1" spans="1:23">
      <c r="A20" s="142" t="s">
        <v>30</v>
      </c>
      <c r="B20" s="142"/>
      <c r="C20" s="142"/>
      <c r="D20" s="142"/>
      <c r="E20" s="142"/>
      <c r="F20" s="142"/>
      <c r="G20" s="142"/>
      <c r="H20" s="142"/>
      <c r="I20" s="143">
        <v>251900</v>
      </c>
      <c r="J20" s="143">
        <v>251900</v>
      </c>
      <c r="K20" s="143">
        <v>251900</v>
      </c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topLeftCell="A14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2"/>
      <c r="B1" s="132"/>
      <c r="C1" s="132"/>
      <c r="D1" s="132"/>
      <c r="E1" s="132"/>
      <c r="F1" s="132"/>
      <c r="G1" s="132"/>
      <c r="H1" s="132"/>
      <c r="I1" s="132"/>
      <c r="J1" s="136" t="s">
        <v>234</v>
      </c>
    </row>
    <row r="2" ht="34.5" customHeight="1" spans="1:10">
      <c r="A2" s="133" t="str">
        <f>"2026"&amp;"年部门项目支出绩效目标表"</f>
        <v>2026年部门项目支出绩效目标表</v>
      </c>
      <c r="B2" s="133"/>
      <c r="C2" s="133"/>
      <c r="D2" s="133"/>
      <c r="E2" s="133"/>
      <c r="F2" s="133"/>
      <c r="G2" s="133"/>
      <c r="H2" s="133"/>
      <c r="I2" s="133"/>
      <c r="J2" s="133"/>
    </row>
    <row r="3" ht="18.75" customHeight="1" spans="1:10">
      <c r="A3" s="132" t="str">
        <f>"单位名称："&amp;"中共盈江县委党史研究室"</f>
        <v>单位名称：中共盈江县委党史研究室</v>
      </c>
      <c r="B3" s="132"/>
      <c r="C3" s="132"/>
      <c r="D3" s="132"/>
      <c r="E3" s="132"/>
      <c r="F3" s="132"/>
      <c r="G3" s="132"/>
      <c r="H3" s="132"/>
      <c r="I3" s="132"/>
      <c r="J3" s="132"/>
    </row>
    <row r="4" ht="22.5" customHeight="1" spans="1:10">
      <c r="A4" s="134" t="s">
        <v>235</v>
      </c>
      <c r="B4" s="134" t="s">
        <v>236</v>
      </c>
      <c r="C4" s="134" t="s">
        <v>237</v>
      </c>
      <c r="D4" s="134" t="s">
        <v>238</v>
      </c>
      <c r="E4" s="134" t="s">
        <v>239</v>
      </c>
      <c r="F4" s="134" t="s">
        <v>240</v>
      </c>
      <c r="G4" s="134" t="s">
        <v>241</v>
      </c>
      <c r="H4" s="134" t="s">
        <v>242</v>
      </c>
      <c r="I4" s="134" t="s">
        <v>243</v>
      </c>
      <c r="J4" s="134" t="s">
        <v>244</v>
      </c>
    </row>
    <row r="5" ht="22.5" customHeight="1" spans="1:10">
      <c r="A5" s="134" t="s">
        <v>59</v>
      </c>
      <c r="B5" s="134" t="s">
        <v>60</v>
      </c>
      <c r="C5" s="134" t="s">
        <v>61</v>
      </c>
      <c r="D5" s="134" t="s">
        <v>62</v>
      </c>
      <c r="E5" s="134" t="s">
        <v>63</v>
      </c>
      <c r="F5" s="134" t="s">
        <v>64</v>
      </c>
      <c r="G5" s="134" t="s">
        <v>65</v>
      </c>
      <c r="H5" s="134" t="s">
        <v>66</v>
      </c>
      <c r="I5" s="134" t="s">
        <v>67</v>
      </c>
      <c r="J5" s="134" t="s">
        <v>68</v>
      </c>
    </row>
    <row r="6" ht="52.5" customHeight="1" spans="1:10">
      <c r="A6" s="134" t="s">
        <v>46</v>
      </c>
      <c r="B6" s="134"/>
      <c r="C6" s="134"/>
      <c r="D6" s="134"/>
      <c r="E6" s="134"/>
      <c r="F6" s="134"/>
      <c r="G6" s="134"/>
      <c r="H6" s="134"/>
      <c r="I6" s="134"/>
      <c r="J6" s="134"/>
    </row>
    <row r="7" ht="52.5" customHeight="1" outlineLevel="1" spans="1:10">
      <c r="A7" s="135" t="s">
        <v>230</v>
      </c>
      <c r="B7" s="135" t="s">
        <v>245</v>
      </c>
      <c r="C7" s="135" t="s">
        <v>246</v>
      </c>
      <c r="D7" s="135" t="s">
        <v>247</v>
      </c>
      <c r="E7" s="135" t="s">
        <v>248</v>
      </c>
      <c r="F7" s="135" t="s">
        <v>249</v>
      </c>
      <c r="G7" s="134" t="s">
        <v>250</v>
      </c>
      <c r="H7" s="134" t="s">
        <v>251</v>
      </c>
      <c r="I7" s="135" t="s">
        <v>252</v>
      </c>
      <c r="J7" s="135" t="s">
        <v>253</v>
      </c>
    </row>
    <row r="8" ht="52.5" customHeight="1" outlineLevel="1" spans="1:10">
      <c r="A8" s="135" t="s">
        <v>230</v>
      </c>
      <c r="B8" s="135" t="s">
        <v>245</v>
      </c>
      <c r="C8" s="135" t="s">
        <v>246</v>
      </c>
      <c r="D8" s="135" t="s">
        <v>247</v>
      </c>
      <c r="E8" s="135" t="s">
        <v>254</v>
      </c>
      <c r="F8" s="135" t="s">
        <v>249</v>
      </c>
      <c r="G8" s="134" t="s">
        <v>60</v>
      </c>
      <c r="H8" s="134" t="s">
        <v>255</v>
      </c>
      <c r="I8" s="135" t="s">
        <v>252</v>
      </c>
      <c r="J8" s="135" t="s">
        <v>253</v>
      </c>
    </row>
    <row r="9" ht="52.5" customHeight="1" outlineLevel="1" spans="1:10">
      <c r="A9" s="135" t="s">
        <v>230</v>
      </c>
      <c r="B9" s="135" t="s">
        <v>245</v>
      </c>
      <c r="C9" s="135" t="s">
        <v>246</v>
      </c>
      <c r="D9" s="135" t="s">
        <v>256</v>
      </c>
      <c r="E9" s="135" t="s">
        <v>257</v>
      </c>
      <c r="F9" s="135" t="s">
        <v>258</v>
      </c>
      <c r="G9" s="134" t="s">
        <v>259</v>
      </c>
      <c r="H9" s="134" t="s">
        <v>260</v>
      </c>
      <c r="I9" s="135" t="s">
        <v>252</v>
      </c>
      <c r="J9" s="135" t="s">
        <v>253</v>
      </c>
    </row>
    <row r="10" ht="52.5" customHeight="1" outlineLevel="1" spans="1:10">
      <c r="A10" s="135" t="s">
        <v>230</v>
      </c>
      <c r="B10" s="135" t="s">
        <v>245</v>
      </c>
      <c r="C10" s="135" t="s">
        <v>261</v>
      </c>
      <c r="D10" s="135" t="s">
        <v>262</v>
      </c>
      <c r="E10" s="135" t="s">
        <v>263</v>
      </c>
      <c r="F10" s="135" t="s">
        <v>249</v>
      </c>
      <c r="G10" s="134" t="s">
        <v>250</v>
      </c>
      <c r="H10" s="134" t="s">
        <v>260</v>
      </c>
      <c r="I10" s="135" t="s">
        <v>252</v>
      </c>
      <c r="J10" s="135" t="s">
        <v>253</v>
      </c>
    </row>
    <row r="11" ht="52.5" customHeight="1" outlineLevel="1" spans="1:10">
      <c r="A11" s="135" t="s">
        <v>230</v>
      </c>
      <c r="B11" s="135" t="s">
        <v>245</v>
      </c>
      <c r="C11" s="135" t="s">
        <v>264</v>
      </c>
      <c r="D11" s="135" t="s">
        <v>265</v>
      </c>
      <c r="E11" s="135" t="s">
        <v>266</v>
      </c>
      <c r="F11" s="135" t="s">
        <v>249</v>
      </c>
      <c r="G11" s="134" t="s">
        <v>267</v>
      </c>
      <c r="H11" s="134" t="s">
        <v>260</v>
      </c>
      <c r="I11" s="135" t="s">
        <v>252</v>
      </c>
      <c r="J11" s="135" t="s">
        <v>253</v>
      </c>
    </row>
    <row r="12" ht="52.5" customHeight="1" outlineLevel="1" spans="1:10">
      <c r="A12" s="135" t="s">
        <v>230</v>
      </c>
      <c r="B12" s="135" t="s">
        <v>245</v>
      </c>
      <c r="C12" s="135" t="s">
        <v>268</v>
      </c>
      <c r="D12" s="135" t="s">
        <v>269</v>
      </c>
      <c r="E12" s="135" t="s">
        <v>270</v>
      </c>
      <c r="F12" s="135" t="s">
        <v>271</v>
      </c>
      <c r="G12" s="134" t="s">
        <v>259</v>
      </c>
      <c r="H12" s="134" t="s">
        <v>260</v>
      </c>
      <c r="I12" s="135" t="s">
        <v>252</v>
      </c>
      <c r="J12" s="135" t="s">
        <v>253</v>
      </c>
    </row>
    <row r="13" ht="52.5" customHeight="1" outlineLevel="1" spans="1:10">
      <c r="A13" s="135" t="s">
        <v>221</v>
      </c>
      <c r="B13" s="135" t="s">
        <v>272</v>
      </c>
      <c r="C13" s="135" t="s">
        <v>246</v>
      </c>
      <c r="D13" s="135" t="s">
        <v>247</v>
      </c>
      <c r="E13" s="135" t="s">
        <v>273</v>
      </c>
      <c r="F13" s="135" t="s">
        <v>258</v>
      </c>
      <c r="G13" s="134" t="s">
        <v>274</v>
      </c>
      <c r="H13" s="134" t="s">
        <v>251</v>
      </c>
      <c r="I13" s="135" t="s">
        <v>252</v>
      </c>
      <c r="J13" s="135" t="s">
        <v>275</v>
      </c>
    </row>
    <row r="14" ht="52.5" customHeight="1" outlineLevel="1" spans="1:10">
      <c r="A14" s="135" t="s">
        <v>221</v>
      </c>
      <c r="B14" s="135" t="s">
        <v>272</v>
      </c>
      <c r="C14" s="135" t="s">
        <v>246</v>
      </c>
      <c r="D14" s="135" t="s">
        <v>276</v>
      </c>
      <c r="E14" s="135" t="s">
        <v>277</v>
      </c>
      <c r="F14" s="135" t="s">
        <v>258</v>
      </c>
      <c r="G14" s="134" t="s">
        <v>259</v>
      </c>
      <c r="H14" s="134" t="s">
        <v>260</v>
      </c>
      <c r="I14" s="135" t="s">
        <v>252</v>
      </c>
      <c r="J14" s="135" t="s">
        <v>278</v>
      </c>
    </row>
    <row r="15" ht="52.5" customHeight="1" outlineLevel="1" spans="1:10">
      <c r="A15" s="135" t="s">
        <v>221</v>
      </c>
      <c r="B15" s="135" t="s">
        <v>272</v>
      </c>
      <c r="C15" s="135" t="s">
        <v>246</v>
      </c>
      <c r="D15" s="135" t="s">
        <v>256</v>
      </c>
      <c r="E15" s="135" t="s">
        <v>279</v>
      </c>
      <c r="F15" s="135" t="s">
        <v>258</v>
      </c>
      <c r="G15" s="134" t="s">
        <v>259</v>
      </c>
      <c r="H15" s="134" t="s">
        <v>260</v>
      </c>
      <c r="I15" s="135" t="s">
        <v>252</v>
      </c>
      <c r="J15" s="135" t="s">
        <v>280</v>
      </c>
    </row>
    <row r="16" ht="52.5" customHeight="1" outlineLevel="1" spans="1:10">
      <c r="A16" s="135" t="s">
        <v>221</v>
      </c>
      <c r="B16" s="135" t="s">
        <v>272</v>
      </c>
      <c r="C16" s="135" t="s">
        <v>261</v>
      </c>
      <c r="D16" s="135" t="s">
        <v>262</v>
      </c>
      <c r="E16" s="135" t="s">
        <v>281</v>
      </c>
      <c r="F16" s="135" t="s">
        <v>249</v>
      </c>
      <c r="G16" s="134" t="s">
        <v>282</v>
      </c>
      <c r="H16" s="134" t="s">
        <v>260</v>
      </c>
      <c r="I16" s="135" t="s">
        <v>252</v>
      </c>
      <c r="J16" s="135" t="s">
        <v>283</v>
      </c>
    </row>
    <row r="17" ht="52.5" customHeight="1" outlineLevel="1" spans="1:10">
      <c r="A17" s="135" t="s">
        <v>221</v>
      </c>
      <c r="B17" s="135" t="s">
        <v>272</v>
      </c>
      <c r="C17" s="135" t="s">
        <v>264</v>
      </c>
      <c r="D17" s="135" t="s">
        <v>265</v>
      </c>
      <c r="E17" s="135" t="s">
        <v>284</v>
      </c>
      <c r="F17" s="135" t="s">
        <v>249</v>
      </c>
      <c r="G17" s="134" t="s">
        <v>267</v>
      </c>
      <c r="H17" s="134" t="s">
        <v>260</v>
      </c>
      <c r="I17" s="135" t="s">
        <v>252</v>
      </c>
      <c r="J17" s="135" t="s">
        <v>285</v>
      </c>
    </row>
    <row r="18" ht="52.5" customHeight="1" outlineLevel="1" spans="1:10">
      <c r="A18" s="135" t="s">
        <v>226</v>
      </c>
      <c r="B18" s="135" t="s">
        <v>286</v>
      </c>
      <c r="C18" s="135" t="s">
        <v>246</v>
      </c>
      <c r="D18" s="135" t="s">
        <v>247</v>
      </c>
      <c r="E18" s="135" t="s">
        <v>287</v>
      </c>
      <c r="F18" s="135" t="s">
        <v>258</v>
      </c>
      <c r="G18" s="134" t="s">
        <v>288</v>
      </c>
      <c r="H18" s="134" t="s">
        <v>251</v>
      </c>
      <c r="I18" s="135" t="s">
        <v>252</v>
      </c>
      <c r="J18" s="135" t="s">
        <v>289</v>
      </c>
    </row>
    <row r="19" ht="52.5" customHeight="1" outlineLevel="1" spans="1:10">
      <c r="A19" s="135" t="s">
        <v>226</v>
      </c>
      <c r="B19" s="135" t="s">
        <v>286</v>
      </c>
      <c r="C19" s="135" t="s">
        <v>246</v>
      </c>
      <c r="D19" s="135" t="s">
        <v>276</v>
      </c>
      <c r="E19" s="135" t="s">
        <v>290</v>
      </c>
      <c r="F19" s="135" t="s">
        <v>258</v>
      </c>
      <c r="G19" s="134" t="s">
        <v>259</v>
      </c>
      <c r="H19" s="134" t="s">
        <v>260</v>
      </c>
      <c r="I19" s="135" t="s">
        <v>252</v>
      </c>
      <c r="J19" s="135" t="s">
        <v>278</v>
      </c>
    </row>
    <row r="20" ht="52.5" customHeight="1" outlineLevel="1" spans="1:10">
      <c r="A20" s="135" t="s">
        <v>226</v>
      </c>
      <c r="B20" s="135" t="s">
        <v>286</v>
      </c>
      <c r="C20" s="135" t="s">
        <v>246</v>
      </c>
      <c r="D20" s="135" t="s">
        <v>256</v>
      </c>
      <c r="E20" s="135" t="s">
        <v>279</v>
      </c>
      <c r="F20" s="135" t="s">
        <v>258</v>
      </c>
      <c r="G20" s="134" t="s">
        <v>259</v>
      </c>
      <c r="H20" s="134" t="s">
        <v>260</v>
      </c>
      <c r="I20" s="135" t="s">
        <v>252</v>
      </c>
      <c r="J20" s="135" t="s">
        <v>291</v>
      </c>
    </row>
    <row r="21" ht="52.5" customHeight="1" outlineLevel="1" spans="1:10">
      <c r="A21" s="135" t="s">
        <v>226</v>
      </c>
      <c r="B21" s="135" t="s">
        <v>286</v>
      </c>
      <c r="C21" s="135" t="s">
        <v>261</v>
      </c>
      <c r="D21" s="135" t="s">
        <v>262</v>
      </c>
      <c r="E21" s="135" t="s">
        <v>292</v>
      </c>
      <c r="F21" s="135" t="s">
        <v>249</v>
      </c>
      <c r="G21" s="134" t="s">
        <v>282</v>
      </c>
      <c r="H21" s="134" t="s">
        <v>260</v>
      </c>
      <c r="I21" s="135" t="s">
        <v>252</v>
      </c>
      <c r="J21" s="135" t="s">
        <v>283</v>
      </c>
    </row>
    <row r="22" ht="52.5" customHeight="1" outlineLevel="1" spans="1:10">
      <c r="A22" s="135" t="s">
        <v>226</v>
      </c>
      <c r="B22" s="135" t="s">
        <v>286</v>
      </c>
      <c r="C22" s="135" t="s">
        <v>264</v>
      </c>
      <c r="D22" s="135" t="s">
        <v>265</v>
      </c>
      <c r="E22" s="135" t="s">
        <v>293</v>
      </c>
      <c r="F22" s="135" t="s">
        <v>249</v>
      </c>
      <c r="G22" s="134" t="s">
        <v>267</v>
      </c>
      <c r="H22" s="134" t="s">
        <v>260</v>
      </c>
      <c r="I22" s="135" t="s">
        <v>252</v>
      </c>
      <c r="J22" s="135" t="s">
        <v>285</v>
      </c>
    </row>
    <row r="23" ht="52.5" customHeight="1" outlineLevel="1" spans="1:10">
      <c r="A23" s="135" t="s">
        <v>228</v>
      </c>
      <c r="B23" s="135" t="s">
        <v>294</v>
      </c>
      <c r="C23" s="135" t="s">
        <v>246</v>
      </c>
      <c r="D23" s="135" t="s">
        <v>247</v>
      </c>
      <c r="E23" s="135" t="s">
        <v>295</v>
      </c>
      <c r="F23" s="135" t="s">
        <v>249</v>
      </c>
      <c r="G23" s="134" t="s">
        <v>62</v>
      </c>
      <c r="H23" s="134" t="s">
        <v>296</v>
      </c>
      <c r="I23" s="135" t="s">
        <v>252</v>
      </c>
      <c r="J23" s="135" t="s">
        <v>297</v>
      </c>
    </row>
    <row r="24" ht="52.5" customHeight="1" outlineLevel="1" spans="1:10">
      <c r="A24" s="135" t="s">
        <v>228</v>
      </c>
      <c r="B24" s="135" t="s">
        <v>294</v>
      </c>
      <c r="C24" s="135" t="s">
        <v>246</v>
      </c>
      <c r="D24" s="135" t="s">
        <v>247</v>
      </c>
      <c r="E24" s="135" t="s">
        <v>298</v>
      </c>
      <c r="F24" s="135" t="s">
        <v>249</v>
      </c>
      <c r="G24" s="134" t="s">
        <v>60</v>
      </c>
      <c r="H24" s="134" t="s">
        <v>296</v>
      </c>
      <c r="I24" s="135" t="s">
        <v>252</v>
      </c>
      <c r="J24" s="135" t="s">
        <v>299</v>
      </c>
    </row>
    <row r="25" ht="52.5" customHeight="1" outlineLevel="1" spans="1:10">
      <c r="A25" s="135" t="s">
        <v>228</v>
      </c>
      <c r="B25" s="135" t="s">
        <v>294</v>
      </c>
      <c r="C25" s="135" t="s">
        <v>246</v>
      </c>
      <c r="D25" s="135" t="s">
        <v>276</v>
      </c>
      <c r="E25" s="135" t="s">
        <v>300</v>
      </c>
      <c r="F25" s="135" t="s">
        <v>258</v>
      </c>
      <c r="G25" s="134" t="s">
        <v>259</v>
      </c>
      <c r="H25" s="134" t="s">
        <v>260</v>
      </c>
      <c r="I25" s="135" t="s">
        <v>252</v>
      </c>
      <c r="J25" s="135" t="s">
        <v>301</v>
      </c>
    </row>
    <row r="26" ht="52.5" customHeight="1" outlineLevel="1" spans="1:10">
      <c r="A26" s="135" t="s">
        <v>228</v>
      </c>
      <c r="B26" s="135" t="s">
        <v>294</v>
      </c>
      <c r="C26" s="135" t="s">
        <v>261</v>
      </c>
      <c r="D26" s="135" t="s">
        <v>262</v>
      </c>
      <c r="E26" s="135" t="s">
        <v>302</v>
      </c>
      <c r="F26" s="135" t="s">
        <v>258</v>
      </c>
      <c r="G26" s="134" t="s">
        <v>303</v>
      </c>
      <c r="H26" s="134"/>
      <c r="I26" s="135" t="s">
        <v>304</v>
      </c>
      <c r="J26" s="135" t="s">
        <v>305</v>
      </c>
    </row>
    <row r="27" ht="52.5" customHeight="1" outlineLevel="1" spans="1:10">
      <c r="A27" s="135" t="s">
        <v>228</v>
      </c>
      <c r="B27" s="135" t="s">
        <v>294</v>
      </c>
      <c r="C27" s="135" t="s">
        <v>264</v>
      </c>
      <c r="D27" s="135" t="s">
        <v>265</v>
      </c>
      <c r="E27" s="135" t="s">
        <v>265</v>
      </c>
      <c r="F27" s="135" t="s">
        <v>249</v>
      </c>
      <c r="G27" s="134" t="s">
        <v>267</v>
      </c>
      <c r="H27" s="134" t="s">
        <v>260</v>
      </c>
      <c r="I27" s="135" t="s">
        <v>252</v>
      </c>
      <c r="J27" s="135" t="s">
        <v>306</v>
      </c>
    </row>
  </sheetData>
  <mergeCells count="10">
    <mergeCell ref="A2:J2"/>
    <mergeCell ref="A3:E3"/>
    <mergeCell ref="A7:A12"/>
    <mergeCell ref="A13:A17"/>
    <mergeCell ref="A18:A22"/>
    <mergeCell ref="A23:A27"/>
    <mergeCell ref="B7:B12"/>
    <mergeCell ref="B13:B17"/>
    <mergeCell ref="B18:B22"/>
    <mergeCell ref="B23:B2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2026-01-26T08:40:00Z</dcterms:created>
  <dcterms:modified xsi:type="dcterms:W3CDTF">2026-02-06T01:51:16Z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6EB4E5C262284452A66D3CD31CE508F2</vt:lpwstr>
  </property>
  <property fmtid="{D5CDD505-2E9C-101B-9397-08002B2CF9AE}" pid="4" name="CalculationRule">
    <vt:i4>0</vt:i4>
  </property>
</Properties>
</file>