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部门基本支出预算表04!$A$4:$W$161</definedName>
    <definedName name="_xlnm._FilterDatabase" localSheetId="7" hidden="1">'部门项目支出预算表05-1'!$A$4:$W$60</definedName>
  </definedNames>
  <calcPr calcId="144525"/>
</workbook>
</file>

<file path=xl/sharedStrings.xml><?xml version="1.0" encoding="utf-8"?>
<sst xmlns="http://schemas.openxmlformats.org/spreadsheetml/2006/main" count="2770" uniqueCount="641">
  <si>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</si>
  <si>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</si>
  <si>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</si>
  <si>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</si>
  <si>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</si>
  <si>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</si>
  <si>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</si>
  <si>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</si>
  <si>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</si>
  <si>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</si>
  <si>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</si>
  <si>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</si>
  <si>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</si>
  <si>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</si>
  <si>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</si>
  <si>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</si>
  <si>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</si>
  <si>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</si>
  <si>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</si>
  <si>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</si>
  <si>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</si>
  <si>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</si>
  <si>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</si>
  <si>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</si>
  <si>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</si>
  <si>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</si>
  <si>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</si>
  <si>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</si>
  <si>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</si>
  <si>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</si>
  <si>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</si>
  <si>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</si>
  <si>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</si>
  <si>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</si>
  <si>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</si>
  <si>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</si>
  <si>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</si>
  <si>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</si>
  <si>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</si>
  <si>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</si>
  <si>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</si>
  <si>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</si>
  <si>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</si>
  <si>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</si>
  <si>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</si>
  <si>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571001</t>
  </si>
  <si>
    <t>盈江县平原镇人民政府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</si>
  <si>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</si>
  <si>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</si>
  <si>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</si>
  <si>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</si>
  <si>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</si>
  <si>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</si>
  <si>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</si>
  <si>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</si>
  <si>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</si>
  <si>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</si>
  <si>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</si>
  <si>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</si>
  <si>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</si>
  <si>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</si>
  <si>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</si>
  <si>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</si>
  <si>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</si>
  <si>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</si>
  <si>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</si>
  <si>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</si>
  <si>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</si>
  <si>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</si>
  <si>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</si>
  <si>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</si>
  <si>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</si>
  <si>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</si>
  <si>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</si>
  <si>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</si>
  <si>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</si>
  <si>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</si>
  <si>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</si>
  <si>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</si>
  <si>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</si>
  <si>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</si>
  <si>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</si>
  <si>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</si>
  <si>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</si>
  <si>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</si>
  <si>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</si>
  <si>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</si>
  <si>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20105</t>
  </si>
  <si>
    <t>统计信息事务</t>
  </si>
  <si>
    <t>2010501</t>
  </si>
  <si>
    <t>20111</t>
  </si>
  <si>
    <t>纪检监察事务</t>
  </si>
  <si>
    <t>2011101</t>
  </si>
  <si>
    <t>20129</t>
  </si>
  <si>
    <t>群众团体事务</t>
  </si>
  <si>
    <t>2012901</t>
  </si>
  <si>
    <t>2012902</t>
  </si>
  <si>
    <t>一般行政管理事务</t>
  </si>
  <si>
    <t>20131</t>
  </si>
  <si>
    <t>党委办公厅（室）及相关机构事务</t>
  </si>
  <si>
    <t>2013101</t>
  </si>
  <si>
    <t>2013199</t>
  </si>
  <si>
    <t>其他党委办公厅（室）及相关机构事务支出</t>
  </si>
  <si>
    <t>20132</t>
  </si>
  <si>
    <t>组织事务</t>
  </si>
  <si>
    <t>2013201</t>
  </si>
  <si>
    <t>20136</t>
  </si>
  <si>
    <t>其他共产党事务支出</t>
  </si>
  <si>
    <t>2013601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</si>
  <si>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</si>
  <si>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</si>
  <si>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</si>
  <si>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</si>
  <si>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</si>
  <si>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</si>
  <si>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</si>
  <si>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</si>
  <si>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</si>
  <si>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</si>
  <si>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</si>
  <si>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204</t>
  </si>
  <si>
    <t>公共安全支出</t>
  </si>
  <si>
    <t>20406</t>
  </si>
  <si>
    <t>司法</t>
  </si>
  <si>
    <t>2040601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</si>
  <si>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</si>
  <si>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</si>
  <si>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</si>
  <si>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</si>
  <si>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</si>
  <si>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</si>
  <si>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</si>
  <si>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</si>
  <si>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</si>
  <si>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</si>
  <si>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</si>
  <si>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</si>
  <si>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</si>
  <si>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</si>
  <si>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</si>
  <si>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</si>
  <si>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</si>
  <si>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</si>
  <si>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</si>
  <si>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</si>
  <si>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</si>
  <si>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</si>
  <si>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</si>
  <si>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</si>
  <si>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</si>
  <si>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</si>
  <si>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</si>
  <si>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</si>
  <si>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</si>
  <si>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</si>
  <si>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</si>
  <si>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</si>
  <si>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</si>
  <si>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</si>
  <si>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</si>
  <si>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</si>
  <si>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</si>
  <si>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</si>
  <si>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</si>
  <si>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</si>
  <si>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</si>
  <si>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</si>
  <si>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</si>
  <si>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</si>
  <si>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</si>
  <si>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</si>
  <si>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</si>
  <si>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</si>
  <si>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21202</t>
  </si>
  <si>
    <t>城乡社区规划与管理</t>
  </si>
  <si>
    <t>2120201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</si>
  <si>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</si>
  <si>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</si>
  <si>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</si>
  <si>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</si>
  <si>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</si>
  <si>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</si>
  <si>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</si>
  <si>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</si>
  <si>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</si>
  <si>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</si>
  <si>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214</t>
  </si>
  <si>
    <t>交通运输支出</t>
  </si>
  <si>
    <t>21401</t>
  </si>
  <si>
    <t>公路水路运输</t>
  </si>
  <si>
    <t>2140106</t>
  </si>
  <si>
    <t>公路养护</t>
  </si>
  <si>
    <t>220</t>
  </si>
  <si>
    <t>自然资源海洋气象等支出</t>
  </si>
  <si>
    <t>22001</t>
  </si>
  <si>
    <t>自然资源事务</t>
  </si>
  <si>
    <t>2200106</t>
  </si>
  <si>
    <t>自然资源利用与保护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</si>
  <si>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</si>
  <si>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</si>
  <si>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</si>
  <si>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</si>
  <si>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</si>
  <si>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</si>
  <si>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</si>
  <si>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</si>
  <si>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</si>
  <si>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</si>
  <si>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</si>
  <si>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</si>
  <si>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</si>
  <si>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</si>
  <si>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</si>
  <si>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</si>
  <si>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</si>
  <si>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</si>
  <si>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</si>
  <si>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</si>
  <si>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</si>
  <si>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</si>
  <si>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</si>
  <si>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</si>
  <si>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</si>
  <si>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</si>
  <si>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</si>
  <si>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</si>
  <si>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</si>
  <si>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</si>
  <si>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</si>
  <si>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</si>
  <si>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</si>
  <si>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</si>
  <si>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</si>
  <si>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</si>
  <si>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</si>
  <si>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</si>
  <si>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</si>
  <si>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</si>
  <si>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</si>
  <si>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</si>
  <si>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</si>
  <si>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</si>
  <si>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</si>
  <si>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</si>
  <si>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</si>
  <si>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</si>
  <si>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</si>
  <si>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</si>
  <si>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</si>
  <si>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</si>
  <si>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</si>
  <si>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533123210000000002705</t>
  </si>
  <si>
    <t>行政人员支出工资</t>
  </si>
  <si>
    <t>30101</t>
  </si>
  <si>
    <t>基本工资</t>
  </si>
  <si>
    <t>533123210000000002706</t>
  </si>
  <si>
    <t>事业人员支出工资</t>
  </si>
  <si>
    <t>30102</t>
  </si>
  <si>
    <t>津贴补贴</t>
  </si>
  <si>
    <t>30103</t>
  </si>
  <si>
    <t>奖金</t>
  </si>
  <si>
    <t>533123261100005130155</t>
  </si>
  <si>
    <t>行政绩效奖励</t>
  </si>
  <si>
    <t>30107</t>
  </si>
  <si>
    <t>绩效工资</t>
  </si>
  <si>
    <t>533123231100001393843</t>
  </si>
  <si>
    <t>事业绩效奖励</t>
  </si>
  <si>
    <t>533123231100001393844</t>
  </si>
  <si>
    <t>事业人员奖励性绩效改革性补贴</t>
  </si>
  <si>
    <t>533123210000000002707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</si>
  <si>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</si>
  <si>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</si>
  <si>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</si>
  <si>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</si>
  <si>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</si>
  <si>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</si>
  <si>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</si>
  <si>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</si>
  <si>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</si>
  <si>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533123210000000002708</t>
  </si>
  <si>
    <t>30113</t>
  </si>
  <si>
    <t>533123210000000002733</t>
  </si>
  <si>
    <t>一般公用经费</t>
  </si>
  <si>
    <t>30201</t>
  </si>
  <si>
    <t>办公费</t>
  </si>
  <si>
    <t>533123231100001164993</t>
  </si>
  <si>
    <t>公用经费安排的生活补助</t>
  </si>
  <si>
    <t>30305</t>
  </si>
  <si>
    <t>生活补助</t>
  </si>
  <si>
    <t>533123241100002402905</t>
  </si>
  <si>
    <t>公用经费安排的公车购置及运维费</t>
  </si>
  <si>
    <t>30231</t>
  </si>
  <si>
    <t>公务用车运行维护费</t>
  </si>
  <si>
    <t>30207</t>
  </si>
  <si>
    <t>邮电费</t>
  </si>
  <si>
    <t>30211</t>
  </si>
  <si>
    <t>差旅费</t>
  </si>
  <si>
    <t>533123221100000327943</t>
  </si>
  <si>
    <t>公用经费安排的公务接待费</t>
  </si>
  <si>
    <t>30217</t>
  </si>
  <si>
    <t>533123210000000002732</t>
  </si>
  <si>
    <t>退休公用经费</t>
  </si>
  <si>
    <t>533123221100000359265</t>
  </si>
  <si>
    <t>工会经费</t>
  </si>
  <si>
    <t>30228</t>
  </si>
  <si>
    <t>533123210000000002730</t>
  </si>
  <si>
    <t>公务交通补贴</t>
  </si>
  <si>
    <t>30239</t>
  </si>
  <si>
    <t>其他交通费用</t>
  </si>
  <si>
    <t>533123231100001164995</t>
  </si>
  <si>
    <t>离退休干部党组织书记工作补贴</t>
  </si>
  <si>
    <t>533123231100001537735</t>
  </si>
  <si>
    <t>离退休干部党组织副书记、委员工作补贴</t>
  </si>
  <si>
    <t>533123241100002426570</t>
  </si>
  <si>
    <t>社区事务管理员</t>
  </si>
  <si>
    <t>533123210000000002735</t>
  </si>
  <si>
    <t>村庄土地规划建设专管员</t>
  </si>
  <si>
    <t>533123210000000002723</t>
  </si>
  <si>
    <t>计划生育服务员</t>
  </si>
  <si>
    <t>533123210000000002724</t>
  </si>
  <si>
    <t>计划生育信息员</t>
  </si>
  <si>
    <t>533123210000000002716</t>
  </si>
  <si>
    <t>村（社区）团支部书记</t>
  </si>
  <si>
    <t>533123210000000002720</t>
  </si>
  <si>
    <t>村级纪检监督员</t>
  </si>
  <si>
    <t>533123241100002402903</t>
  </si>
  <si>
    <t>村（社区）宣传员</t>
  </si>
  <si>
    <t>533123210000000002721</t>
  </si>
  <si>
    <t>村民小组纪检监督代办员</t>
  </si>
  <si>
    <t>533123210000000002726</t>
  </si>
  <si>
    <t>落选聘用村干部</t>
  </si>
  <si>
    <t>533123221100000445667</t>
  </si>
  <si>
    <t>工会主席补助</t>
  </si>
  <si>
    <t>533123210000000002711</t>
  </si>
  <si>
    <t>村（居）民小组副组长</t>
  </si>
  <si>
    <t>533123210000000002728</t>
  </si>
  <si>
    <t>原村公所（办事处）干部</t>
  </si>
  <si>
    <t>533123210000000004201</t>
  </si>
  <si>
    <t>社区戒毒康复专职工作人员</t>
  </si>
  <si>
    <t>533123241100002402901</t>
  </si>
  <si>
    <t>残疾人联络员</t>
  </si>
  <si>
    <t>533123210000000002725</t>
  </si>
  <si>
    <t>计划生育宣传员</t>
  </si>
  <si>
    <t>533123210000000002714</t>
  </si>
  <si>
    <t>村（社区）妇女主任</t>
  </si>
  <si>
    <t>533123261100005009518</t>
  </si>
  <si>
    <t>土地监管巡查员补助资金</t>
  </si>
  <si>
    <t>533123261100005031440</t>
  </si>
  <si>
    <t>机关事业单位职工遗属生活补助资金</t>
  </si>
  <si>
    <t>30304</t>
  </si>
  <si>
    <t>抚恤金</t>
  </si>
  <si>
    <t>533123261100005031954</t>
  </si>
  <si>
    <t>村委会干部岗位补贴经费</t>
  </si>
  <si>
    <t>533123261100005032104</t>
  </si>
  <si>
    <t>社区干部岗位补贴经费</t>
  </si>
  <si>
    <t>533123261100005032142</t>
  </si>
  <si>
    <t>社区人员五险经费</t>
  </si>
  <si>
    <t>533123261100005032170</t>
  </si>
  <si>
    <t>村（居）民小组长补助经费</t>
  </si>
  <si>
    <t>533123261100005032176</t>
  </si>
  <si>
    <t>村（居）民小组党支部书记经费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</si>
  <si>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</si>
  <si>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</si>
  <si>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</si>
  <si>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</si>
  <si>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</si>
  <si>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</si>
  <si>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</si>
  <si>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</si>
  <si>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民生类</t>
  </si>
  <si>
    <t>533123261100005032195</t>
  </si>
  <si>
    <t>村级组织运转经费</t>
  </si>
  <si>
    <t>533123261100005032184</t>
  </si>
  <si>
    <t>30215</t>
  </si>
  <si>
    <t>会议费</t>
  </si>
  <si>
    <t>单位资金安排村集体公益林补助资金</t>
  </si>
  <si>
    <t>事业发展类</t>
  </si>
  <si>
    <t>533123221100000734018</t>
  </si>
  <si>
    <t>单位资金安排各项工作经费</t>
  </si>
  <si>
    <t>533123221100000734036</t>
  </si>
  <si>
    <t>单位资金安排红会捐赠收入补助资金</t>
  </si>
  <si>
    <t>533123221100000734149</t>
  </si>
  <si>
    <t>单位资金安排以前年度项目结转资金</t>
  </si>
  <si>
    <t>专项业务类</t>
  </si>
  <si>
    <t>533123241100002271232</t>
  </si>
  <si>
    <t>30213</t>
  </si>
  <si>
    <t>维修（护）费</t>
  </si>
  <si>
    <t>单位资金安排中央耕地地力保护补助资金</t>
  </si>
  <si>
    <t>533123221100000734171</t>
  </si>
  <si>
    <t>30310</t>
  </si>
  <si>
    <t>个人农业生产补贴</t>
  </si>
  <si>
    <t>工会、妇联工作经费</t>
  </si>
  <si>
    <t>533123210000000002500</t>
  </si>
  <si>
    <t>关工委工作经费</t>
  </si>
  <si>
    <t>533123210000000002502</t>
  </si>
  <si>
    <t>基层武装部工作和业务经费</t>
  </si>
  <si>
    <t>533123251100003740300</t>
  </si>
  <si>
    <t>机关事业单位党组织工作经费</t>
  </si>
  <si>
    <t>533123221100000357395</t>
  </si>
  <si>
    <t>离退休干部党组织工作经费</t>
  </si>
  <si>
    <t>533123231100001121851</t>
  </si>
  <si>
    <t>两次人代会会议经费</t>
  </si>
  <si>
    <t>533123210000000002448</t>
  </si>
  <si>
    <t>农村公路养护县级拼配资金</t>
  </si>
  <si>
    <t>533123251100003751704</t>
  </si>
  <si>
    <t>青年人才党支部工作经费</t>
  </si>
  <si>
    <t>533123221100000357153</t>
  </si>
  <si>
    <t>人大代表工作经费</t>
  </si>
  <si>
    <t>533123210000000002503</t>
  </si>
  <si>
    <t>社区党组织服务群众专项经费</t>
  </si>
  <si>
    <t>533123221100000357275</t>
  </si>
  <si>
    <t>社区组织运转经费</t>
  </si>
  <si>
    <t>533123261100005032198</t>
  </si>
  <si>
    <t>30206</t>
  </si>
  <si>
    <t>电费</t>
  </si>
  <si>
    <t>31002</t>
  </si>
  <si>
    <t>办公设备购置</t>
  </si>
  <si>
    <t>团委工作经费</t>
  </si>
  <si>
    <t>533123210000000002496</t>
  </si>
  <si>
    <t>县乡村三级综治中心规范化建设经费</t>
  </si>
  <si>
    <t>533123241100002363094</t>
  </si>
  <si>
    <t>乡镇党校专项经费</t>
  </si>
  <si>
    <t>533123221100000356897</t>
  </si>
  <si>
    <t>乡镇党组织建设经费</t>
  </si>
  <si>
    <t>533123210000000002497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</si>
  <si>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</si>
  <si>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</si>
  <si>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</si>
  <si>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</si>
  <si>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</si>
  <si>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</si>
  <si>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</si>
  <si>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</si>
  <si>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</si>
  <si>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</si>
  <si>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</si>
  <si>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用于乡镇人大代表活动经费</t>
  </si>
  <si>
    <t>产出指标</t>
  </si>
  <si>
    <t>数量指标</t>
  </si>
  <si>
    <t>镇人大代表</t>
  </si>
  <si>
    <t>=</t>
  </si>
  <si>
    <t>100</t>
  </si>
  <si>
    <t>%</t>
  </si>
  <si>
    <t>定量指标</t>
  </si>
  <si>
    <t>用于乡镇人大代表活动经费，确保乡镇年度代表活动顺利实施。</t>
  </si>
  <si>
    <t>效益指标</t>
  </si>
  <si>
    <t>社会效益</t>
  </si>
  <si>
    <t>乡镇人大代表活动经费</t>
  </si>
  <si>
    <t>&gt;=</t>
  </si>
  <si>
    <t>96</t>
  </si>
  <si>
    <t>确保乡镇年度代表活动顺利实施。</t>
  </si>
  <si>
    <t>满意度指标</t>
  </si>
  <si>
    <t>服务对象满意度</t>
  </si>
  <si>
    <t>代表满意度</t>
  </si>
  <si>
    <t>代表满意度极高。</t>
  </si>
  <si>
    <t>村级组织运转</t>
  </si>
  <si>
    <t>村委会开展各项工作</t>
  </si>
  <si>
    <t>人次</t>
  </si>
  <si>
    <t>村级组织运转。</t>
  </si>
  <si>
    <t>工作开展成效</t>
  </si>
  <si>
    <t>群众满意度</t>
  </si>
  <si>
    <t>村民满意度极高。</t>
  </si>
  <si>
    <t>开展武装工作和业务</t>
  </si>
  <si>
    <t>武装工作开展次数</t>
  </si>
  <si>
    <t>武装工作和业务经费。</t>
  </si>
  <si>
    <t>征兵工作成效</t>
  </si>
  <si>
    <t>平原镇自有资金红会捐赠收入补助资金</t>
  </si>
  <si>
    <t>工作开展人次</t>
  </si>
  <si>
    <t>自有资金红会捐赠收入补助资金。</t>
  </si>
  <si>
    <t>工作成效</t>
  </si>
  <si>
    <t>保障各项工作顺利完成。</t>
  </si>
  <si>
    <t>群众满意度极高。</t>
  </si>
  <si>
    <t>党校工作经费</t>
  </si>
  <si>
    <t>培训次数</t>
  </si>
  <si>
    <t>乡镇党校工作经费。</t>
  </si>
  <si>
    <t>培训效果</t>
  </si>
  <si>
    <t>为党员教育培训提供全要素保。</t>
  </si>
  <si>
    <t>党员满意度极高。</t>
  </si>
  <si>
    <t>社区党组织服务群众经费</t>
  </si>
  <si>
    <t>服务人数</t>
  </si>
  <si>
    <t>人</t>
  </si>
  <si>
    <t>社区党组织服务群众专项经费。</t>
  </si>
  <si>
    <t>服务效果</t>
  </si>
  <si>
    <t>为党员教育培训提供全要素保障。</t>
  </si>
  <si>
    <t>党员满意度</t>
  </si>
  <si>
    <t>农村公路养护</t>
  </si>
  <si>
    <t>道路养护条数</t>
  </si>
  <si>
    <t>条</t>
  </si>
  <si>
    <t>农村公路养护县级拼配资金。</t>
  </si>
  <si>
    <t>养护效果</t>
  </si>
  <si>
    <t>确保乡镇年度内两次人民代表大会顺利召开。</t>
  </si>
  <si>
    <t>年度内两次人民代表大会会议经费</t>
  </si>
  <si>
    <t>年度内两次人民代表大会会议经费。</t>
  </si>
  <si>
    <t>两次人民代表大会顺利召开</t>
  </si>
  <si>
    <t>两次人民代表大会顺利召开。</t>
  </si>
  <si>
    <t>代表及群众满意度</t>
  </si>
  <si>
    <t>各位代表及群众满意度极高。</t>
  </si>
  <si>
    <t>党建工作及党员活动室、附属设施建设。</t>
  </si>
  <si>
    <t>完善平原镇19村社区党建工作</t>
  </si>
  <si>
    <t>完善平原镇19村社区党建工作。</t>
  </si>
  <si>
    <t>提高农村公共服务水平</t>
  </si>
  <si>
    <t>提升农村人居环境、扶持村级集体经济发展、提高农村公共服务水平、支持农村基层组织建设。</t>
  </si>
  <si>
    <t>村居满意度</t>
  </si>
  <si>
    <t>开展服务职工活动。</t>
  </si>
  <si>
    <t>镇干部村社区工会青年妇女</t>
  </si>
  <si>
    <t>保障工青妇组织开展工作，结合实际组织好五一劳动节、五四青年节、三八妇女节等活动。</t>
  </si>
  <si>
    <t>保障工青妇组织开展工作</t>
  </si>
  <si>
    <t>传递正能量积极探索基于信息化的区域、行业、志趣职工、青年和妇女组织建设。</t>
  </si>
  <si>
    <t>妇女群众满意度</t>
  </si>
  <si>
    <t>工会妇女群众满意度极高。</t>
  </si>
  <si>
    <t>镇机关事业单位党组织开展工作</t>
  </si>
  <si>
    <t>活动人次</t>
  </si>
  <si>
    <t>镇机关事业单位党组织工作经费。</t>
  </si>
  <si>
    <t>开展效果</t>
  </si>
  <si>
    <t>加强基层党组织活动阵地建设，提升保障水平。</t>
  </si>
  <si>
    <t>社区组织运转</t>
  </si>
  <si>
    <t>社区工作开展次数</t>
  </si>
  <si>
    <t>社区运转经费。</t>
  </si>
  <si>
    <t>村民满意度</t>
  </si>
  <si>
    <t>村（居）民小组党支部活动</t>
  </si>
  <si>
    <t>村民小组党支部活动村次数</t>
  </si>
  <si>
    <t>村（居）民小组党支部活动。</t>
  </si>
  <si>
    <t>党组织活动成效</t>
  </si>
  <si>
    <t>村社区党小组活动。</t>
  </si>
  <si>
    <t>群众满意度。</t>
  </si>
  <si>
    <t>平原镇自有资金各项工作经费</t>
  </si>
  <si>
    <t>各项工作开展人次</t>
  </si>
  <si>
    <t>自有资金各项工作经费。</t>
  </si>
  <si>
    <t>青年人才党支部开展活动经费</t>
  </si>
  <si>
    <t>支部活动</t>
  </si>
  <si>
    <t>青年人才党支部经费。</t>
  </si>
  <si>
    <t>活动效果</t>
  </si>
  <si>
    <t>储备入党积极分子,做好从农村优秀青年中发展党员工作。</t>
  </si>
  <si>
    <t>平原镇县乡村三级综治中心规范化建设经费</t>
  </si>
  <si>
    <t>规范化建设个数</t>
  </si>
  <si>
    <t>平原镇县乡村三级综治中心规范化建设经费。</t>
  </si>
  <si>
    <t>规范化建设效果</t>
  </si>
  <si>
    <t>维护综治维稳，群众安居乐业。</t>
  </si>
  <si>
    <t>离退休党组织开展工作</t>
  </si>
  <si>
    <t>开展次数</t>
  </si>
  <si>
    <t>离退休党组织工作经费。</t>
  </si>
  <si>
    <t>工作效果</t>
  </si>
  <si>
    <t>丰富退休党组织生活。</t>
  </si>
  <si>
    <t>老干部满意度</t>
  </si>
  <si>
    <t>退休老干部满意度极高。</t>
  </si>
  <si>
    <t>重视和支持关心下一代工作，形成强大的工作合力和氛围。</t>
  </si>
  <si>
    <t>平原镇辖区内的各族青少年</t>
  </si>
  <si>
    <t>重视和支持关心下一代工作</t>
  </si>
  <si>
    <t>高度重视关心下一代工作，是加强社会主义精神文明建设和构建和谐社会的基础工程，是我们党的优良传统，是党和国家事业后继有人的重要保证。</t>
  </si>
  <si>
    <t>平原镇自有资金村集体公益林补助资金</t>
  </si>
  <si>
    <t>公益林补助面积</t>
  </si>
  <si>
    <t>元/亩</t>
  </si>
  <si>
    <t>自有资金村集体公益林补助资金。</t>
  </si>
  <si>
    <t>森林覆盖率</t>
  </si>
  <si>
    <t>保护自然环境耕地，种植林木。</t>
  </si>
  <si>
    <t>以前年度自有资金结转结余专项经费</t>
  </si>
  <si>
    <t>工作开展次数</t>
  </si>
  <si>
    <t>次</t>
  </si>
  <si>
    <t>平原镇以前年度自有资金结转结余专项经费。</t>
  </si>
  <si>
    <t>经济效益</t>
  </si>
  <si>
    <t>各项团务工作、文体活动开展所需。</t>
  </si>
  <si>
    <t>基层团组织成立后各项团务工作</t>
  </si>
  <si>
    <t>丰富团委工作</t>
  </si>
  <si>
    <t>培养传递正能量的舆论引领者。</t>
  </si>
  <si>
    <t>青年人满意度</t>
  </si>
  <si>
    <t>青年人满意度极高。</t>
  </si>
  <si>
    <t>平原镇自有资金中央耕地地力保护补助资金</t>
  </si>
  <si>
    <t>补助面积</t>
  </si>
  <si>
    <t>自有资金中央耕地地力保护补助资金。</t>
  </si>
  <si>
    <t>补助成效</t>
  </si>
  <si>
    <t>保障农民耕地种植。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</si>
  <si>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</si>
  <si>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</si>
  <si>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</si>
  <si>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</si>
  <si>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</si>
  <si>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备注：盈江县平原镇人民政府2026年无政府性基金预算支出，故公开空表。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</si>
  <si>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</si>
  <si>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</si>
  <si>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</si>
  <si>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</si>
  <si>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</si>
  <si>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</si>
  <si>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</si>
  <si>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</si>
  <si>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</si>
  <si>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</si>
  <si>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</si>
  <si>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</si>
  <si>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</t>
  </si>
  <si>
    <t>车辆加油、添加燃料服务</t>
  </si>
  <si>
    <t>辆</t>
  </si>
  <si>
    <t>车辆保险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</si>
  <si>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</si>
  <si>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</si>
  <si>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</si>
  <si>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</si>
  <si>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备注：盈江县平原镇人民政府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</si>
  <si>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</si>
  <si>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</si>
  <si>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</si>
  <si>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</si>
  <si>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</si>
  <si>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</si>
  <si>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</si>
  <si>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</si>
  <si>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</si>
  <si>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</si>
  <si>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</si>
  <si>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</si>
  <si>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</si>
  <si>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</si>
  <si>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</si>
  <si>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</si>
  <si>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</si>
  <si>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</si>
  <si>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</si>
  <si>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</si>
  <si>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</si>
  <si>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备注：盈江县平原镇人民政府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</si>
  <si>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</si>
  <si>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备注：盈江县平原镇人民政府2026年无县对下转移支付绩效，故公开空表。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</si>
  <si>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</si>
  <si>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</si>
  <si>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</si>
  <si>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</si>
  <si>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</si>
  <si>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</si>
  <si>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</si>
  <si>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</si>
  <si>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备注：盈江县平原镇人民政府2026年无新增资产配置，故公开空表。</t>
  </si>
  <si>
    <t>预算11表</t>
  </si>
  <si>
    <t>上级补助</t>
  </si>
  <si>
    <r>
      <rPr>
        <sz val="11"/>
        <color rgb="FF000000"/>
        <rFont val="宋体"/>
        <charset val="134"/>
      </rPr>
      <t>备注：盈江县平原镇人民政府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年无上级转移支付项目支出预算，故公开空表。</t>
    </r>
  </si>
  <si>
    <t>预算12表</t>
  </si>
  <si>
    <t>项目级次</t>
  </si>
  <si>
    <t>114 对个人和家庭的补助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</si>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</sst>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6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9" applyNumberFormat="0" applyAlignment="0" applyProtection="0">
      <alignment vertical="center"/>
    </xf>
    <xf numFmtId="0" fontId="34" fillId="11" borderId="15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1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8" fontId="1" fillId="0" borderId="4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/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1" xfId="0" applyBorder="1" applyAlignment="1">
      <alignment vertical="center" wrapText="1"/>
    </xf>
    <xf numFmtId="178" fontId="1" fillId="0" borderId="1" xfId="54" applyBorder="1" applyProtection="1">
      <alignment horizontal="right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178" fontId="1" fillId="0" borderId="8" xfId="54" applyBorder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0" fontId="0" fillId="0" borderId="0" xfId="0" applyFill="1" applyBorder="1">
      <alignment vertical="top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Fill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178" fontId="4" fillId="0" borderId="1" xfId="54" applyFont="1" applyBorder="1">
      <alignment horizontal="right" vertical="center"/>
    </xf>
    <xf numFmtId="178" fontId="4" fillId="0" borderId="2" xfId="54" applyFont="1" applyBorder="1">
      <alignment horizontal="right" vertical="center"/>
    </xf>
    <xf numFmtId="0" fontId="0" fillId="0" borderId="8" xfId="0" applyBorder="1">
      <alignment vertical="top"/>
    </xf>
    <xf numFmtId="178" fontId="4" fillId="0" borderId="8" xfId="54" applyFont="1" applyBorder="1">
      <alignment horizontal="right" vertical="center"/>
    </xf>
    <xf numFmtId="178" fontId="4" fillId="0" borderId="4" xfId="54" applyFont="1" applyBorder="1">
      <alignment horizontal="right" vertical="center"/>
    </xf>
    <xf numFmtId="178" fontId="4" fillId="0" borderId="7" xfId="54" applyFont="1" applyFill="1">
      <alignment horizontal="right" vertical="center"/>
    </xf>
    <xf numFmtId="178" fontId="4" fillId="0" borderId="2" xfId="54" applyFont="1" applyFill="1" applyBorder="1">
      <alignment horizontal="right" vertical="center"/>
    </xf>
    <xf numFmtId="0" fontId="0" fillId="0" borderId="8" xfId="0" applyFill="1" applyBorder="1">
      <alignment vertical="top"/>
    </xf>
    <xf numFmtId="178" fontId="4" fillId="0" borderId="8" xfId="54" applyFont="1" applyFill="1" applyBorder="1">
      <alignment horizontal="right" vertical="center"/>
    </xf>
    <xf numFmtId="178" fontId="4" fillId="0" borderId="4" xfId="54" applyFont="1" applyFill="1" applyBorder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49" fontId="1" fillId="0" borderId="7" xfId="53" applyFont="1" applyFill="1">
      <alignment horizontal="left" vertical="center" wrapText="1"/>
    </xf>
    <xf numFmtId="178" fontId="1" fillId="0" borderId="7" xfId="54" applyFont="1" applyFill="1">
      <alignment horizontal="right" vertical="center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49" fontId="16" fillId="0" borderId="7" xfId="53" applyFont="1" applyFill="1" applyAlignment="1">
      <alignment horizontal="left" vertical="center" wrapText="1" indent="2"/>
    </xf>
    <xf numFmtId="178" fontId="16" fillId="0" borderId="7" xfId="54" applyFont="1" applyFill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C27" sqref="C27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211"/>
      <c r="B1" s="211"/>
      <c r="C1" s="211"/>
      <c r="D1" s="212" t="s">
        <v>0</v>
      </c>
    </row>
    <row r="2" ht="42" customHeight="1" spans="1:4">
      <c r="A2" s="213" t="str">
        <f>"2026"&amp;"年部门财务收支预算总表"</f>
        <v>2026年部门财务收支预算总表</v>
      </c>
      <c r="B2" s="213"/>
      <c r="C2" s="213"/>
      <c r="D2" s="213"/>
    </row>
    <row r="3" ht="18.75" customHeight="1" spans="1:4">
      <c r="A3" s="211" t="str">
        <f>"单位名称："&amp;"盈江县平原镇人民政府"</f>
        <v>单位名称：盈江县平原镇人民政府</v>
      </c>
      <c r="B3" s="211"/>
      <c r="C3" s="214"/>
      <c r="D3" s="212" t="s">
        <v>1</v>
      </c>
    </row>
    <row r="4" ht="18.75" customHeight="1" spans="1:4">
      <c r="A4" s="156" t="s">
        <v>2</v>
      </c>
      <c r="B4" s="156"/>
      <c r="C4" s="156" t="s">
        <v>3</v>
      </c>
      <c r="D4" s="156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4" t="s">
        <v>7</v>
      </c>
      <c r="B6" s="157">
        <v>29598369.22</v>
      </c>
      <c r="C6" s="154" t="str">
        <f>"一"&amp;"、"&amp;"一般公共服务支出"</f>
        <v>一、一般公共服务支出</v>
      </c>
      <c r="D6" s="157">
        <v>31149332.28</v>
      </c>
    </row>
    <row r="7" ht="18.75" customHeight="1" spans="1:4">
      <c r="A7" s="154" t="s">
        <v>8</v>
      </c>
      <c r="B7" s="157"/>
      <c r="C7" s="154" t="str">
        <f>"二"&amp;"、"&amp;"国防支出"</f>
        <v>二、国防支出</v>
      </c>
      <c r="D7" s="157">
        <v>20000</v>
      </c>
    </row>
    <row r="8" ht="18.75" customHeight="1" spans="1:4">
      <c r="A8" s="154" t="s">
        <v>9</v>
      </c>
      <c r="B8" s="157"/>
      <c r="C8" s="154" t="str">
        <f>"三"&amp;"、"&amp;"公共安全支出"</f>
        <v>三、公共安全支出</v>
      </c>
      <c r="D8" s="157">
        <v>330000</v>
      </c>
    </row>
    <row r="9" ht="18.75" customHeight="1" spans="1:4">
      <c r="A9" s="154" t="s">
        <v>10</v>
      </c>
      <c r="B9" s="157"/>
      <c r="C9" s="154" t="str">
        <f>"四"&amp;"、"&amp;"文化旅游体育与传媒支出"</f>
        <v>四、文化旅游体育与传媒支出</v>
      </c>
      <c r="D9" s="157">
        <v>222102</v>
      </c>
    </row>
    <row r="10" ht="18.75" customHeight="1" spans="1:4">
      <c r="A10" s="154" t="s">
        <v>11</v>
      </c>
      <c r="B10" s="157">
        <v>12821600</v>
      </c>
      <c r="C10" s="154" t="str">
        <f>"五"&amp;"、"&amp;"社会保障和就业支出"</f>
        <v>五、社会保障和就业支出</v>
      </c>
      <c r="D10" s="157">
        <v>2927784.88</v>
      </c>
    </row>
    <row r="11" ht="18.75" customHeight="1" spans="1:4">
      <c r="A11" s="154" t="s">
        <v>12</v>
      </c>
      <c r="B11" s="157"/>
      <c r="C11" s="154" t="str">
        <f>"六"&amp;"、"&amp;"卫生健康支出"</f>
        <v>六、卫生健康支出</v>
      </c>
      <c r="D11" s="157">
        <v>1157948.06</v>
      </c>
    </row>
    <row r="12" ht="18.75" customHeight="1" spans="1:4">
      <c r="A12" s="154" t="s">
        <v>13</v>
      </c>
      <c r="B12" s="157"/>
      <c r="C12" s="154" t="str">
        <f>"七"&amp;"、"&amp;"城乡社区支出"</f>
        <v>七、城乡社区支出</v>
      </c>
      <c r="D12" s="157">
        <v>766231</v>
      </c>
    </row>
    <row r="13" ht="18.75" customHeight="1" spans="1:4">
      <c r="A13" s="154" t="s">
        <v>14</v>
      </c>
      <c r="B13" s="157"/>
      <c r="C13" s="154" t="str">
        <f>"八"&amp;"、"&amp;"农林水支出"</f>
        <v>八、农林水支出</v>
      </c>
      <c r="D13" s="157">
        <v>3932130</v>
      </c>
    </row>
    <row r="14" ht="18.75" customHeight="1" spans="1:4">
      <c r="A14" s="154" t="s">
        <v>15</v>
      </c>
      <c r="B14" s="157"/>
      <c r="C14" s="154" t="str">
        <f>"九"&amp;"、"&amp;"交通运输支出"</f>
        <v>九、交通运输支出</v>
      </c>
      <c r="D14" s="157">
        <v>346672</v>
      </c>
    </row>
    <row r="15" ht="18.75" customHeight="1" spans="1:4">
      <c r="A15" s="154" t="s">
        <v>16</v>
      </c>
      <c r="B15" s="157">
        <v>12821600</v>
      </c>
      <c r="C15" s="154" t="str">
        <f>"十"&amp;"、"&amp;"自然资源海洋气象等支出"</f>
        <v>十、自然资源海洋气象等支出</v>
      </c>
      <c r="D15" s="157">
        <v>360000</v>
      </c>
    </row>
    <row r="16" ht="18.75" customHeight="1" spans="1:4">
      <c r="A16" s="154"/>
      <c r="B16" s="157"/>
      <c r="C16" s="154" t="str">
        <f>"十一"&amp;"、"&amp;"住房保障支出"</f>
        <v>十一、住房保障支出</v>
      </c>
      <c r="D16" s="157">
        <v>1207769</v>
      </c>
    </row>
    <row r="17" ht="18.75" customHeight="1" spans="1:4">
      <c r="A17" s="154"/>
      <c r="B17" s="157"/>
      <c r="C17" s="154"/>
      <c r="D17" s="157"/>
    </row>
    <row r="18" ht="18.75" customHeight="1" spans="1:4">
      <c r="A18" s="154"/>
      <c r="B18" s="157"/>
      <c r="C18" s="154"/>
      <c r="D18" s="157"/>
    </row>
    <row r="19" ht="18.75" customHeight="1" spans="1:4">
      <c r="A19" s="154"/>
      <c r="B19" s="157"/>
      <c r="C19" s="154"/>
      <c r="D19" s="157"/>
    </row>
    <row r="20" ht="18.75" customHeight="1" spans="1:4">
      <c r="A20" s="154"/>
      <c r="B20" s="157"/>
      <c r="C20" s="154"/>
      <c r="D20" s="157"/>
    </row>
    <row r="21" ht="18.75" customHeight="1" spans="1:4">
      <c r="A21" s="154"/>
      <c r="B21" s="157"/>
      <c r="C21" s="154"/>
      <c r="D21" s="157"/>
    </row>
    <row r="22" ht="18.75" customHeight="1" spans="1:4">
      <c r="A22" s="154"/>
      <c r="B22" s="157"/>
      <c r="C22" s="154"/>
      <c r="D22" s="157"/>
    </row>
    <row r="23" ht="18.75" customHeight="1" spans="1:4">
      <c r="A23" s="154"/>
      <c r="B23" s="157"/>
      <c r="C23" s="154"/>
      <c r="D23" s="157"/>
    </row>
    <row r="24" ht="18.75" customHeight="1" spans="1:4">
      <c r="A24" s="154"/>
      <c r="B24" s="157"/>
      <c r="C24" s="154"/>
      <c r="D24" s="157"/>
    </row>
    <row r="25" ht="18.75" customHeight="1" spans="1:4">
      <c r="A25" s="154"/>
      <c r="B25" s="157"/>
      <c r="C25" s="154"/>
      <c r="D25" s="157"/>
    </row>
    <row r="26" ht="18.75" customHeight="1" spans="1:4">
      <c r="A26" s="154"/>
      <c r="B26" s="157"/>
      <c r="C26" s="154"/>
      <c r="D26" s="157"/>
    </row>
    <row r="27" ht="18.75" customHeight="1" spans="1:4">
      <c r="A27" s="154"/>
      <c r="B27" s="157"/>
      <c r="C27" s="154"/>
      <c r="D27" s="157"/>
    </row>
    <row r="28" ht="18.75" customHeight="1" spans="1:4">
      <c r="A28" s="154"/>
      <c r="B28" s="157"/>
      <c r="C28" s="154"/>
      <c r="D28" s="157"/>
    </row>
    <row r="29" ht="18.75" customHeight="1" spans="1:4">
      <c r="A29" s="154"/>
      <c r="B29" s="157"/>
      <c r="C29" s="154"/>
      <c r="D29" s="157"/>
    </row>
    <row r="30" ht="18.75" customHeight="1" spans="1:4">
      <c r="A30" s="154"/>
      <c r="B30" s="157"/>
      <c r="C30" s="154"/>
      <c r="D30" s="157"/>
    </row>
    <row r="31" ht="18.75" customHeight="1" spans="1:4">
      <c r="A31" s="154"/>
      <c r="B31" s="157"/>
      <c r="C31" s="154"/>
      <c r="D31" s="157"/>
    </row>
    <row r="32" ht="18.75" customHeight="1" spans="1:4">
      <c r="A32" s="154" t="s">
        <v>17</v>
      </c>
      <c r="B32" s="157">
        <v>42419969.22</v>
      </c>
      <c r="C32" s="154" t="s">
        <v>18</v>
      </c>
      <c r="D32" s="157">
        <v>42419969.22</v>
      </c>
    </row>
    <row r="33" ht="18.75" customHeight="1" spans="1:4">
      <c r="A33" s="154" t="s">
        <v>19</v>
      </c>
      <c r="B33" s="157"/>
      <c r="C33" s="154" t="s">
        <v>20</v>
      </c>
      <c r="D33" s="157"/>
    </row>
    <row r="34" ht="18.75" customHeight="1" spans="1:4">
      <c r="A34" s="154" t="s">
        <v>21</v>
      </c>
      <c r="B34" s="157"/>
      <c r="C34" s="154" t="s">
        <v>21</v>
      </c>
      <c r="D34" s="157"/>
    </row>
    <row r="35" ht="18.75" customHeight="1" spans="1:4">
      <c r="A35" s="154" t="s">
        <v>22</v>
      </c>
      <c r="B35" s="157"/>
      <c r="C35" s="154" t="s">
        <v>23</v>
      </c>
      <c r="D35" s="157"/>
    </row>
    <row r="36" ht="18.75" customHeight="1" spans="1:4">
      <c r="A36" s="154" t="s">
        <v>24</v>
      </c>
      <c r="B36" s="157">
        <v>42419969.22</v>
      </c>
      <c r="C36" s="154" t="s">
        <v>25</v>
      </c>
      <c r="D36" s="157">
        <v>42419969.22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7" sqref="D7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32">
        <v>1</v>
      </c>
      <c r="B1" s="133">
        <v>0</v>
      </c>
      <c r="C1" s="132">
        <v>1</v>
      </c>
      <c r="D1" s="110"/>
      <c r="E1" s="110"/>
      <c r="F1" s="131" t="s">
        <v>571</v>
      </c>
    </row>
    <row r="2" ht="26.25" customHeight="1" spans="1:6">
      <c r="A2" s="134" t="str">
        <f>"2026"&amp;"年部门政府性基金预算支出预算表"</f>
        <v>2026年部门政府性基金预算支出预算表</v>
      </c>
      <c r="B2" s="134" t="s">
        <v>572</v>
      </c>
      <c r="C2" s="135"/>
      <c r="D2" s="136"/>
      <c r="E2" s="136"/>
      <c r="F2" s="136"/>
    </row>
    <row r="3" ht="13.5" customHeight="1" spans="1:6">
      <c r="A3" s="137" t="str">
        <f>"单位名称："&amp;"盈江县平原镇人民政府"</f>
        <v>单位名称：盈江县平原镇人民政府</v>
      </c>
      <c r="B3" s="137" t="s">
        <v>573</v>
      </c>
      <c r="C3" s="138"/>
      <c r="D3" s="110"/>
      <c r="E3" s="110"/>
      <c r="F3" s="131" t="s">
        <v>1</v>
      </c>
    </row>
    <row r="4" ht="19.5" customHeight="1" spans="1:6">
      <c r="A4" s="64" t="s">
        <v>228</v>
      </c>
      <c r="B4" s="139" t="s">
        <v>48</v>
      </c>
      <c r="C4" s="64" t="s">
        <v>49</v>
      </c>
      <c r="D4" s="35" t="s">
        <v>574</v>
      </c>
      <c r="E4" s="35"/>
      <c r="F4" s="35"/>
    </row>
    <row r="5" ht="18.55" customHeight="1" spans="1:6">
      <c r="A5" s="64"/>
      <c r="B5" s="139"/>
      <c r="C5" s="64"/>
      <c r="D5" s="35" t="s">
        <v>30</v>
      </c>
      <c r="E5" s="35" t="s">
        <v>52</v>
      </c>
      <c r="F5" s="35" t="s">
        <v>53</v>
      </c>
    </row>
    <row r="6" ht="20.25" customHeight="1" spans="1:6">
      <c r="A6" s="64">
        <v>1</v>
      </c>
      <c r="B6" s="140" t="s">
        <v>60</v>
      </c>
      <c r="C6" s="140" t="s">
        <v>61</v>
      </c>
      <c r="D6" s="140" t="s">
        <v>62</v>
      </c>
      <c r="E6" s="140" t="s">
        <v>63</v>
      </c>
      <c r="F6" s="140" t="s">
        <v>64</v>
      </c>
    </row>
    <row r="7" ht="30" customHeight="1" spans="1:6">
      <c r="A7" s="33"/>
      <c r="B7" s="139"/>
      <c r="C7" s="33"/>
      <c r="D7" s="89"/>
      <c r="E7" s="141"/>
      <c r="F7" s="141"/>
    </row>
    <row r="8" ht="30" customHeight="1" spans="1:6">
      <c r="A8" s="37"/>
      <c r="B8" s="37"/>
      <c r="C8" s="37"/>
      <c r="D8" s="89"/>
      <c r="E8" s="141"/>
      <c r="F8" s="141"/>
    </row>
    <row r="9" ht="30" customHeight="1" spans="1:6">
      <c r="A9" s="142" t="s">
        <v>575</v>
      </c>
      <c r="B9" s="142" t="s">
        <v>575</v>
      </c>
      <c r="C9" s="142" t="s">
        <v>575</v>
      </c>
      <c r="D9" s="143"/>
      <c r="E9" s="141"/>
      <c r="F9" s="141"/>
    </row>
    <row r="10" ht="27" customHeight="1" spans="1:3">
      <c r="A10" s="59" t="s">
        <v>576</v>
      </c>
      <c r="B10" s="41"/>
      <c r="C10" s="41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J8" sqref="J8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22"/>
      <c r="P1" s="122"/>
      <c r="Q1" s="46" t="s">
        <v>577</v>
      </c>
    </row>
    <row r="2" ht="27.75" customHeight="1" spans="1:17">
      <c r="A2" s="47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23"/>
      <c r="L2" s="29"/>
      <c r="M2" s="29"/>
      <c r="N2" s="29"/>
      <c r="O2" s="123"/>
      <c r="P2" s="123"/>
      <c r="Q2" s="29"/>
    </row>
    <row r="3" ht="18.75" customHeight="1" spans="1:17">
      <c r="A3" s="48" t="str">
        <f>"单位名称："&amp;"盈江县平原镇人民政府"</f>
        <v>单位名称：盈江县平原镇人民政府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24"/>
      <c r="P3" s="124"/>
      <c r="Q3" s="131" t="s">
        <v>27</v>
      </c>
    </row>
    <row r="4" ht="15.75" customHeight="1" spans="1:17">
      <c r="A4" s="11" t="s">
        <v>578</v>
      </c>
      <c r="B4" s="111" t="s">
        <v>579</v>
      </c>
      <c r="C4" s="111" t="s">
        <v>580</v>
      </c>
      <c r="D4" s="111" t="s">
        <v>581</v>
      </c>
      <c r="E4" s="111" t="s">
        <v>582</v>
      </c>
      <c r="F4" s="111" t="s">
        <v>583</v>
      </c>
      <c r="G4" s="51" t="s">
        <v>235</v>
      </c>
      <c r="H4" s="51"/>
      <c r="I4" s="51"/>
      <c r="J4" s="51"/>
      <c r="K4" s="125"/>
      <c r="L4" s="51"/>
      <c r="M4" s="51"/>
      <c r="N4" s="51"/>
      <c r="O4" s="82"/>
      <c r="P4" s="125"/>
      <c r="Q4" s="52"/>
    </row>
    <row r="5" ht="17.25" customHeight="1" spans="1:17">
      <c r="A5" s="16"/>
      <c r="B5" s="112"/>
      <c r="C5" s="112"/>
      <c r="D5" s="112"/>
      <c r="E5" s="112"/>
      <c r="F5" s="112"/>
      <c r="G5" s="112" t="s">
        <v>30</v>
      </c>
      <c r="H5" s="112" t="s">
        <v>34</v>
      </c>
      <c r="I5" s="112" t="s">
        <v>584</v>
      </c>
      <c r="J5" s="112" t="s">
        <v>585</v>
      </c>
      <c r="K5" s="126" t="s">
        <v>586</v>
      </c>
      <c r="L5" s="127" t="s">
        <v>587</v>
      </c>
      <c r="M5" s="127"/>
      <c r="N5" s="127"/>
      <c r="O5" s="128"/>
      <c r="P5" s="129"/>
      <c r="Q5" s="113"/>
    </row>
    <row r="6" ht="54" customHeight="1" spans="1:17">
      <c r="A6" s="18"/>
      <c r="B6" s="113"/>
      <c r="C6" s="113"/>
      <c r="D6" s="113"/>
      <c r="E6" s="113"/>
      <c r="F6" s="113"/>
      <c r="G6" s="113"/>
      <c r="H6" s="113" t="s">
        <v>33</v>
      </c>
      <c r="I6" s="113"/>
      <c r="J6" s="113"/>
      <c r="K6" s="130"/>
      <c r="L6" s="113" t="s">
        <v>33</v>
      </c>
      <c r="M6" s="113" t="s">
        <v>40</v>
      </c>
      <c r="N6" s="113" t="s">
        <v>588</v>
      </c>
      <c r="O6" s="33" t="s">
        <v>42</v>
      </c>
      <c r="P6" s="130" t="s">
        <v>43</v>
      </c>
      <c r="Q6" s="113" t="s">
        <v>44</v>
      </c>
    </row>
    <row r="7" ht="15" customHeight="1" spans="1:17">
      <c r="A7" s="83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52.5" customHeight="1" spans="1:17">
      <c r="A8" s="116" t="s">
        <v>46</v>
      </c>
      <c r="B8" s="117"/>
      <c r="C8" s="117"/>
      <c r="D8" s="118"/>
      <c r="E8" s="119"/>
      <c r="F8" s="23">
        <v>50000</v>
      </c>
      <c r="G8" s="23">
        <v>50000</v>
      </c>
      <c r="H8" s="23">
        <v>50000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6" t="str">
        <f t="shared" ref="A9:A10" si="0">"     "&amp;"社区组织运转经费"</f>
        <v>     社区组织运转经费</v>
      </c>
      <c r="B9" s="117" t="s">
        <v>589</v>
      </c>
      <c r="C9" s="117" t="s">
        <v>590</v>
      </c>
      <c r="D9" s="118" t="s">
        <v>591</v>
      </c>
      <c r="E9" s="119">
        <v>4</v>
      </c>
      <c r="F9" s="23">
        <v>35000</v>
      </c>
      <c r="G9" s="23">
        <v>35000</v>
      </c>
      <c r="H9" s="23">
        <v>35000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6" t="str">
        <f t="shared" si="0"/>
        <v>     社区组织运转经费</v>
      </c>
      <c r="B10" s="117" t="s">
        <v>592</v>
      </c>
      <c r="C10" s="117" t="s">
        <v>593</v>
      </c>
      <c r="D10" s="118" t="s">
        <v>591</v>
      </c>
      <c r="E10" s="119">
        <v>4</v>
      </c>
      <c r="F10" s="23">
        <v>15000</v>
      </c>
      <c r="G10" s="23">
        <v>15000</v>
      </c>
      <c r="H10" s="23">
        <v>15000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20" t="s">
        <v>575</v>
      </c>
      <c r="B11" s="121"/>
      <c r="C11" s="121"/>
      <c r="D11" s="121"/>
      <c r="E11" s="119"/>
      <c r="F11" s="23">
        <v>50000</v>
      </c>
      <c r="G11" s="23">
        <v>50000</v>
      </c>
      <c r="H11" s="23">
        <v>50000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H8" sqref="H8"/>
    </sheetView>
  </sheetViews>
  <sheetFormatPr defaultColWidth="9.13888888888889" defaultRowHeight="14.25" customHeight="1"/>
  <cols>
    <col min="1" max="1" width="21.4814814814815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102"/>
      <c r="I1" s="1"/>
      <c r="J1" s="1"/>
      <c r="K1" s="102"/>
      <c r="L1" s="1"/>
      <c r="M1" s="109"/>
      <c r="N1" s="109" t="s">
        <v>594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"单位名称："&amp;"盈江县平原镇人民政府"</f>
        <v>单位名称：盈江县平原镇人民政府</v>
      </c>
      <c r="B3" s="32"/>
      <c r="C3" s="32"/>
      <c r="D3" s="32"/>
      <c r="E3" s="32"/>
      <c r="F3" s="32"/>
      <c r="G3" s="32"/>
      <c r="H3" s="102"/>
      <c r="I3" s="1"/>
      <c r="J3" s="1"/>
      <c r="K3" s="102"/>
      <c r="L3" s="1"/>
      <c r="M3" s="110"/>
      <c r="N3" s="46" t="s">
        <v>27</v>
      </c>
    </row>
    <row r="4" ht="15.75" customHeight="1" spans="1:14">
      <c r="A4" s="11" t="s">
        <v>578</v>
      </c>
      <c r="B4" s="11" t="s">
        <v>595</v>
      </c>
      <c r="C4" s="11" t="s">
        <v>596</v>
      </c>
      <c r="D4" s="12" t="s">
        <v>235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4" t="s">
        <v>30</v>
      </c>
      <c r="E5" s="11" t="s">
        <v>34</v>
      </c>
      <c r="F5" s="11" t="s">
        <v>584</v>
      </c>
      <c r="G5" s="11" t="s">
        <v>585</v>
      </c>
      <c r="H5" s="11" t="s">
        <v>586</v>
      </c>
      <c r="I5" s="12" t="s">
        <v>587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3"/>
      <c r="E6" s="16" t="s">
        <v>33</v>
      </c>
      <c r="F6" s="18"/>
      <c r="G6" s="18"/>
      <c r="H6" s="8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103"/>
      <c r="B8" s="103"/>
      <c r="C8" s="10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4"/>
      <c r="B9" s="104"/>
      <c r="C9" s="104"/>
      <c r="D9" s="105"/>
      <c r="E9" s="105"/>
      <c r="F9" s="105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06" t="s">
        <v>30</v>
      </c>
      <c r="B10" s="107"/>
      <c r="C10" s="107"/>
      <c r="D10" s="108"/>
      <c r="E10" s="108"/>
      <c r="F10" s="108"/>
      <c r="G10" s="40"/>
      <c r="H10" s="23"/>
      <c r="I10" s="23"/>
      <c r="J10" s="23"/>
      <c r="K10" s="23"/>
      <c r="L10" s="23"/>
      <c r="M10" s="23"/>
      <c r="N10" s="23"/>
    </row>
    <row r="11" ht="29" customHeight="1" spans="1:5">
      <c r="A11" s="41" t="s">
        <v>597</v>
      </c>
      <c r="B11" s="42"/>
      <c r="C11" s="42"/>
      <c r="D11" s="42"/>
      <c r="E11" s="42"/>
    </row>
  </sheetData>
  <mergeCells count="14">
    <mergeCell ref="A2:N2"/>
    <mergeCell ref="A3:H3"/>
    <mergeCell ref="D4:N4"/>
    <mergeCell ref="I5:N5"/>
    <mergeCell ref="A10:C10"/>
    <mergeCell ref="A11:E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N8" sqref="N8"/>
    </sheetView>
  </sheetViews>
  <sheetFormatPr defaultColWidth="9.13888888888889" defaultRowHeight="14.25" customHeight="1"/>
  <cols>
    <col min="1" max="1" width="24.4814814814815" customWidth="1"/>
    <col min="2" max="20" width="5.77777777777778" customWidth="1"/>
  </cols>
  <sheetData>
    <row r="1" ht="13.5" customHeight="1" spans="1:20">
      <c r="A1" s="74"/>
      <c r="B1" s="74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99" t="s">
        <v>598</v>
      </c>
    </row>
    <row r="2" ht="27.75" customHeight="1" spans="1:20">
      <c r="A2" s="76" t="str">
        <f>"2026"&amp;"年县对下转移支付预算表"</f>
        <v>2026年县对下转移支付预算表</v>
      </c>
      <c r="B2" s="5"/>
      <c r="C2" s="5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5"/>
    </row>
    <row r="3" customHeight="1" spans="1:20">
      <c r="A3" s="77" t="s">
        <v>1</v>
      </c>
      <c r="B3" s="78"/>
      <c r="C3" s="7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0"/>
    </row>
    <row r="4" ht="18" customHeight="1" spans="1:20">
      <c r="A4" s="79" t="str">
        <f>"单位名称："&amp;"盈江县平原镇人民政府"</f>
        <v>单位名称：盈江县平原镇人民政府</v>
      </c>
      <c r="B4" s="80"/>
      <c r="C4" s="8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1"/>
    </row>
    <row r="5" ht="19.5" customHeight="1" spans="1:20">
      <c r="A5" s="81" t="s">
        <v>599</v>
      </c>
      <c r="B5" s="12" t="s">
        <v>235</v>
      </c>
      <c r="C5" s="13"/>
      <c r="D5" s="82"/>
      <c r="E5" s="64" t="s">
        <v>600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35"/>
    </row>
    <row r="6" ht="61.3" customHeight="1" spans="1:20">
      <c r="A6" s="83"/>
      <c r="B6" s="84" t="s">
        <v>30</v>
      </c>
      <c r="C6" s="11" t="s">
        <v>34</v>
      </c>
      <c r="D6" s="85" t="s">
        <v>601</v>
      </c>
      <c r="E6" s="33" t="s">
        <v>602</v>
      </c>
      <c r="F6" s="33" t="s">
        <v>603</v>
      </c>
      <c r="G6" s="33" t="s">
        <v>604</v>
      </c>
      <c r="H6" s="33" t="s">
        <v>605</v>
      </c>
      <c r="I6" s="33" t="s">
        <v>606</v>
      </c>
      <c r="J6" s="33" t="s">
        <v>607</v>
      </c>
      <c r="K6" s="33" t="s">
        <v>608</v>
      </c>
      <c r="L6" s="33" t="s">
        <v>609</v>
      </c>
      <c r="M6" s="33" t="s">
        <v>610</v>
      </c>
      <c r="N6" s="33" t="s">
        <v>611</v>
      </c>
      <c r="O6" s="33" t="s">
        <v>612</v>
      </c>
      <c r="P6" s="33" t="s">
        <v>613</v>
      </c>
      <c r="Q6" s="33" t="s">
        <v>614</v>
      </c>
      <c r="R6" s="33" t="s">
        <v>615</v>
      </c>
      <c r="S6" s="33" t="s">
        <v>616</v>
      </c>
      <c r="T6" s="34" t="s">
        <v>617</v>
      </c>
    </row>
    <row r="7" ht="19.5" customHeight="1" spans="1:20">
      <c r="A7" s="35">
        <v>1</v>
      </c>
      <c r="B7" s="35">
        <v>2</v>
      </c>
      <c r="C7" s="86">
        <v>3</v>
      </c>
      <c r="D7" s="87">
        <v>4</v>
      </c>
      <c r="E7" s="86">
        <v>5</v>
      </c>
      <c r="F7" s="88">
        <v>6</v>
      </c>
      <c r="G7" s="86">
        <v>7</v>
      </c>
      <c r="H7" s="88">
        <v>8</v>
      </c>
      <c r="I7" s="86">
        <v>9</v>
      </c>
      <c r="J7" s="88">
        <v>10</v>
      </c>
      <c r="K7" s="86">
        <v>11</v>
      </c>
      <c r="L7" s="88">
        <v>12</v>
      </c>
      <c r="M7" s="86">
        <v>13</v>
      </c>
      <c r="N7" s="88">
        <v>14</v>
      </c>
      <c r="O7" s="86">
        <v>15</v>
      </c>
      <c r="P7" s="88">
        <v>16</v>
      </c>
      <c r="Q7" s="86">
        <v>17</v>
      </c>
      <c r="R7" s="88">
        <v>18</v>
      </c>
      <c r="S7" s="86">
        <v>19</v>
      </c>
      <c r="T7" s="86">
        <v>20</v>
      </c>
    </row>
    <row r="8" ht="19.5" customHeight="1" spans="1:20">
      <c r="A8" s="36" t="s">
        <v>618</v>
      </c>
      <c r="B8" s="89"/>
      <c r="C8" s="89"/>
      <c r="D8" s="90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19.5" customHeight="1" spans="1:20">
      <c r="A9" s="91"/>
      <c r="B9" s="92"/>
      <c r="C9" s="92"/>
      <c r="D9" s="93"/>
      <c r="E9" s="94"/>
      <c r="F9" s="94"/>
      <c r="G9" s="94"/>
      <c r="H9" s="94"/>
      <c r="I9" s="94"/>
      <c r="J9" s="97"/>
      <c r="K9" s="97"/>
      <c r="L9" s="97"/>
      <c r="M9" s="97"/>
      <c r="N9" s="97"/>
      <c r="O9" s="97"/>
      <c r="P9" s="97"/>
      <c r="Q9" s="97"/>
      <c r="R9" s="97"/>
      <c r="S9" s="97"/>
      <c r="T9" s="24"/>
    </row>
    <row r="10" ht="19.5" customHeight="1" spans="1:20">
      <c r="A10" s="55" t="s">
        <v>30</v>
      </c>
      <c r="B10" s="95"/>
      <c r="C10" s="95"/>
      <c r="D10" s="95"/>
      <c r="E10" s="96"/>
      <c r="F10" s="96"/>
      <c r="G10" s="96"/>
      <c r="H10" s="96"/>
      <c r="I10" s="96"/>
      <c r="J10" s="9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8" customHeight="1" spans="1:9">
      <c r="A11" s="41" t="s">
        <v>619</v>
      </c>
      <c r="B11" s="42"/>
      <c r="C11" s="42"/>
      <c r="D11" s="42"/>
      <c r="E11" s="42"/>
      <c r="F11" s="42"/>
      <c r="G11" s="42"/>
      <c r="H11" s="42"/>
      <c r="I11" s="42"/>
    </row>
  </sheetData>
  <mergeCells count="7">
    <mergeCell ref="A2:T2"/>
    <mergeCell ref="A3:T3"/>
    <mergeCell ref="A4:T4"/>
    <mergeCell ref="B5:D5"/>
    <mergeCell ref="E5:T5"/>
    <mergeCell ref="A11:I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4" sqref="D4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73" t="s">
        <v>620</v>
      </c>
    </row>
    <row r="2" ht="28.5" customHeight="1" spans="1:10">
      <c r="A2" s="60" t="str">
        <f>"2026"&amp;"年县对下转移支付绩效目标表"</f>
        <v>2026年县对下转移支付绩效目标表</v>
      </c>
      <c r="B2" s="5"/>
      <c r="C2" s="5"/>
      <c r="D2" s="5"/>
      <c r="E2" s="5"/>
      <c r="F2" s="61"/>
      <c r="G2" s="5"/>
      <c r="H2" s="61"/>
      <c r="I2" s="61"/>
      <c r="J2" s="5"/>
    </row>
    <row r="3" ht="17.25" customHeight="1" spans="1:8">
      <c r="A3" s="6" t="str">
        <f>"单位名称："&amp;"盈江县平原镇人民政府"</f>
        <v>单位名称：盈江县平原镇人民政府</v>
      </c>
      <c r="B3" s="62"/>
      <c r="C3" s="62"/>
      <c r="D3" s="62"/>
      <c r="E3" s="62"/>
      <c r="F3" s="63"/>
      <c r="G3" s="62"/>
      <c r="H3" s="63"/>
    </row>
    <row r="4" ht="44.25" customHeight="1" spans="1:10">
      <c r="A4" s="34" t="s">
        <v>426</v>
      </c>
      <c r="B4" s="34" t="s">
        <v>427</v>
      </c>
      <c r="C4" s="34" t="s">
        <v>428</v>
      </c>
      <c r="D4" s="34" t="s">
        <v>429</v>
      </c>
      <c r="E4" s="34" t="s">
        <v>430</v>
      </c>
      <c r="F4" s="64" t="s">
        <v>431</v>
      </c>
      <c r="G4" s="34" t="s">
        <v>432</v>
      </c>
      <c r="H4" s="64" t="s">
        <v>433</v>
      </c>
      <c r="I4" s="64" t="s">
        <v>434</v>
      </c>
      <c r="J4" s="34" t="s">
        <v>435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4">
        <v>6</v>
      </c>
      <c r="G5" s="34">
        <v>7</v>
      </c>
      <c r="H5" s="64">
        <v>8</v>
      </c>
      <c r="I5" s="64">
        <v>9</v>
      </c>
      <c r="J5" s="34">
        <v>10</v>
      </c>
    </row>
    <row r="6" ht="32.7" customHeight="1" spans="1:10">
      <c r="A6" s="65"/>
      <c r="B6" s="53"/>
      <c r="C6" s="53"/>
      <c r="D6" s="53"/>
      <c r="E6" s="66"/>
      <c r="F6" s="67"/>
      <c r="G6" s="68"/>
      <c r="H6" s="69"/>
      <c r="I6" s="69"/>
      <c r="J6" s="68"/>
    </row>
    <row r="7" ht="32.7" customHeight="1" spans="1:10">
      <c r="A7" s="70"/>
      <c r="B7" s="71" t="s">
        <v>618</v>
      </c>
      <c r="C7" s="71" t="s">
        <v>618</v>
      </c>
      <c r="D7" s="71" t="s">
        <v>618</v>
      </c>
      <c r="E7" s="70" t="s">
        <v>618</v>
      </c>
      <c r="F7" s="71" t="s">
        <v>618</v>
      </c>
      <c r="G7" s="72" t="s">
        <v>618</v>
      </c>
      <c r="H7" s="22" t="s">
        <v>618</v>
      </c>
      <c r="I7" s="22" t="s">
        <v>618</v>
      </c>
      <c r="J7" s="36" t="s">
        <v>618</v>
      </c>
    </row>
    <row r="8" ht="27" customHeight="1" spans="1:6">
      <c r="A8" s="59" t="s">
        <v>621</v>
      </c>
      <c r="B8" s="41"/>
      <c r="C8" s="41"/>
      <c r="D8" s="41"/>
      <c r="E8" s="41"/>
      <c r="F8" s="41"/>
    </row>
  </sheetData>
  <mergeCells count="3">
    <mergeCell ref="A2:J2"/>
    <mergeCell ref="A3:H3"/>
    <mergeCell ref="A8:F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7" sqref="C7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6" t="s">
        <v>622</v>
      </c>
    </row>
    <row r="2" ht="28.5" customHeight="1" spans="1:8">
      <c r="A2" s="47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8" t="str">
        <f>"单位名称："&amp;"盈江县平原镇人民政府"</f>
        <v>单位名称：盈江县平原镇人民政府</v>
      </c>
      <c r="B3" s="31"/>
      <c r="C3" s="49"/>
      <c r="D3" s="1"/>
      <c r="E3" s="1"/>
      <c r="F3" s="1"/>
      <c r="G3" s="1"/>
      <c r="H3" s="1"/>
    </row>
    <row r="4" ht="18" customHeight="1" spans="1:8">
      <c r="A4" s="11" t="s">
        <v>228</v>
      </c>
      <c r="B4" s="11" t="s">
        <v>623</v>
      </c>
      <c r="C4" s="11" t="s">
        <v>624</v>
      </c>
      <c r="D4" s="11" t="s">
        <v>625</v>
      </c>
      <c r="E4" s="11" t="s">
        <v>626</v>
      </c>
      <c r="F4" s="50" t="s">
        <v>627</v>
      </c>
      <c r="G4" s="51"/>
      <c r="H4" s="52"/>
    </row>
    <row r="5" ht="18" customHeight="1" spans="1:8">
      <c r="A5" s="18"/>
      <c r="B5" s="18"/>
      <c r="C5" s="18"/>
      <c r="D5" s="18"/>
      <c r="E5" s="18"/>
      <c r="F5" s="34" t="s">
        <v>582</v>
      </c>
      <c r="G5" s="34" t="s">
        <v>628</v>
      </c>
      <c r="H5" s="34" t="s">
        <v>629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3"/>
      <c r="B7" s="53"/>
      <c r="C7" s="53"/>
      <c r="D7" s="53"/>
      <c r="E7" s="53"/>
      <c r="F7" s="44"/>
      <c r="G7" s="54"/>
      <c r="H7" s="54"/>
    </row>
    <row r="8" ht="24" customHeight="1" spans="1:8">
      <c r="A8" s="55" t="s">
        <v>30</v>
      </c>
      <c r="B8" s="56"/>
      <c r="C8" s="56"/>
      <c r="D8" s="56"/>
      <c r="E8" s="56"/>
      <c r="F8" s="57"/>
      <c r="G8" s="58"/>
      <c r="H8" s="58"/>
    </row>
    <row r="9" ht="27" customHeight="1" spans="1:5">
      <c r="A9" s="59" t="s">
        <v>630</v>
      </c>
      <c r="B9" s="41"/>
      <c r="C9" s="41"/>
      <c r="D9" s="41"/>
      <c r="E9" s="41"/>
    </row>
  </sheetData>
  <mergeCells count="10">
    <mergeCell ref="A2:H2"/>
    <mergeCell ref="A3:C3"/>
    <mergeCell ref="F4:H4"/>
    <mergeCell ref="A8:E8"/>
    <mergeCell ref="A9:E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H11" sqref="H11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631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"单位名称："&amp;"盈江县平原镇人民政府"</f>
        <v>单位名称：盈江县平原镇人民政府</v>
      </c>
      <c r="B3" s="31"/>
      <c r="C3" s="31"/>
      <c r="D3" s="31"/>
      <c r="E3" s="31"/>
      <c r="F3" s="31"/>
      <c r="G3" s="31"/>
      <c r="H3" s="32"/>
      <c r="I3" s="32"/>
      <c r="J3" s="32"/>
      <c r="K3" s="43" t="s">
        <v>27</v>
      </c>
    </row>
    <row r="4" ht="21.75" customHeight="1" spans="1:11">
      <c r="A4" s="33" t="s">
        <v>362</v>
      </c>
      <c r="B4" s="33" t="s">
        <v>230</v>
      </c>
      <c r="C4" s="33" t="s">
        <v>363</v>
      </c>
      <c r="D4" s="34" t="s">
        <v>231</v>
      </c>
      <c r="E4" s="34" t="s">
        <v>232</v>
      </c>
      <c r="F4" s="34" t="s">
        <v>364</v>
      </c>
      <c r="G4" s="34" t="s">
        <v>365</v>
      </c>
      <c r="H4" s="35" t="s">
        <v>30</v>
      </c>
      <c r="I4" s="35" t="s">
        <v>632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4"/>
    </row>
    <row r="9" ht="52.5" customHeight="1" spans="1:11">
      <c r="A9" s="37"/>
      <c r="B9" s="37"/>
      <c r="C9" s="37"/>
      <c r="D9" s="37"/>
      <c r="E9" s="37"/>
      <c r="F9" s="37"/>
      <c r="G9" s="37"/>
      <c r="H9" s="23"/>
      <c r="I9" s="23"/>
      <c r="J9" s="23"/>
      <c r="K9" s="45"/>
    </row>
    <row r="10" ht="30" customHeight="1" spans="1:11">
      <c r="A10" s="38" t="s">
        <v>575</v>
      </c>
      <c r="B10" s="39"/>
      <c r="C10" s="39"/>
      <c r="D10" s="39"/>
      <c r="E10" s="39"/>
      <c r="F10" s="39"/>
      <c r="G10" s="39"/>
      <c r="H10" s="40"/>
      <c r="I10" s="23"/>
      <c r="J10" s="23"/>
      <c r="K10" s="45"/>
    </row>
    <row r="11" ht="24" customHeight="1" spans="1:6">
      <c r="A11" s="41" t="s">
        <v>633</v>
      </c>
      <c r="B11" s="42"/>
      <c r="C11" s="42"/>
      <c r="D11" s="42"/>
      <c r="E11" s="42"/>
      <c r="F11" s="42"/>
    </row>
  </sheetData>
  <mergeCells count="16">
    <mergeCell ref="A2:K2"/>
    <mergeCell ref="A3:G3"/>
    <mergeCell ref="I4:K4"/>
    <mergeCell ref="A10:G10"/>
    <mergeCell ref="A11:F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showZeros="0" topLeftCell="A27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634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"单位名称："&amp;"盈江县平原镇人民政府"</f>
        <v>单位名称：盈江县平原镇人民政府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363</v>
      </c>
      <c r="B4" s="10" t="s">
        <v>362</v>
      </c>
      <c r="C4" s="10" t="s">
        <v>230</v>
      </c>
      <c r="D4" s="11" t="s">
        <v>635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9618755.76</v>
      </c>
      <c r="F8" s="23"/>
      <c r="G8" s="23"/>
    </row>
    <row r="9" ht="52.5" customHeight="1" spans="1:7">
      <c r="A9" s="24"/>
      <c r="B9" s="22" t="s">
        <v>636</v>
      </c>
      <c r="C9" s="22" t="s">
        <v>346</v>
      </c>
      <c r="D9" s="22" t="s">
        <v>637</v>
      </c>
      <c r="E9" s="23">
        <v>360000</v>
      </c>
      <c r="F9" s="23"/>
      <c r="G9" s="23"/>
    </row>
    <row r="10" ht="52.5" customHeight="1" spans="1:7">
      <c r="A10" s="25"/>
      <c r="B10" s="22" t="s">
        <v>636</v>
      </c>
      <c r="C10" s="22" t="s">
        <v>348</v>
      </c>
      <c r="D10" s="22" t="s">
        <v>637</v>
      </c>
      <c r="E10" s="23">
        <v>117936</v>
      </c>
      <c r="F10" s="23"/>
      <c r="G10" s="23"/>
    </row>
    <row r="11" ht="52.5" customHeight="1" spans="1:7">
      <c r="A11" s="25"/>
      <c r="B11" s="22" t="s">
        <v>636</v>
      </c>
      <c r="C11" s="22" t="s">
        <v>352</v>
      </c>
      <c r="D11" s="22" t="s">
        <v>637</v>
      </c>
      <c r="E11" s="23">
        <v>2666400</v>
      </c>
      <c r="F11" s="23"/>
      <c r="G11" s="23"/>
    </row>
    <row r="12" ht="52.5" customHeight="1" spans="1:7">
      <c r="A12" s="25"/>
      <c r="B12" s="22" t="s">
        <v>636</v>
      </c>
      <c r="C12" s="22" t="s">
        <v>354</v>
      </c>
      <c r="D12" s="22" t="s">
        <v>637</v>
      </c>
      <c r="E12" s="23">
        <v>1415520</v>
      </c>
      <c r="F12" s="23"/>
      <c r="G12" s="23"/>
    </row>
    <row r="13" ht="52.5" customHeight="1" spans="1:7">
      <c r="A13" s="25"/>
      <c r="B13" s="22" t="s">
        <v>636</v>
      </c>
      <c r="C13" s="22" t="s">
        <v>356</v>
      </c>
      <c r="D13" s="22" t="s">
        <v>637</v>
      </c>
      <c r="E13" s="23">
        <v>539627.76</v>
      </c>
      <c r="F13" s="23"/>
      <c r="G13" s="23"/>
    </row>
    <row r="14" ht="52.5" customHeight="1" spans="1:7">
      <c r="A14" s="25"/>
      <c r="B14" s="22" t="s">
        <v>636</v>
      </c>
      <c r="C14" s="22" t="s">
        <v>358</v>
      </c>
      <c r="D14" s="22" t="s">
        <v>637</v>
      </c>
      <c r="E14" s="23">
        <v>1516800</v>
      </c>
      <c r="F14" s="23"/>
      <c r="G14" s="23"/>
    </row>
    <row r="15" ht="52.5" customHeight="1" spans="1:7">
      <c r="A15" s="25"/>
      <c r="B15" s="22" t="s">
        <v>636</v>
      </c>
      <c r="C15" s="22" t="s">
        <v>360</v>
      </c>
      <c r="D15" s="22" t="s">
        <v>637</v>
      </c>
      <c r="E15" s="23">
        <v>643200</v>
      </c>
      <c r="F15" s="23"/>
      <c r="G15" s="23"/>
    </row>
    <row r="16" ht="52.5" customHeight="1" spans="1:7">
      <c r="A16" s="25"/>
      <c r="B16" s="22" t="s">
        <v>638</v>
      </c>
      <c r="C16" s="22" t="s">
        <v>421</v>
      </c>
      <c r="D16" s="22" t="s">
        <v>637</v>
      </c>
      <c r="E16" s="23">
        <v>50000</v>
      </c>
      <c r="F16" s="23"/>
      <c r="G16" s="23"/>
    </row>
    <row r="17" ht="52.5" customHeight="1" spans="1:7">
      <c r="A17" s="25"/>
      <c r="B17" s="22" t="s">
        <v>638</v>
      </c>
      <c r="C17" s="22" t="s">
        <v>405</v>
      </c>
      <c r="D17" s="22" t="s">
        <v>637</v>
      </c>
      <c r="E17" s="23">
        <v>5000</v>
      </c>
      <c r="F17" s="23"/>
      <c r="G17" s="23"/>
    </row>
    <row r="18" ht="52.5" customHeight="1" spans="1:7">
      <c r="A18" s="25"/>
      <c r="B18" s="22" t="s">
        <v>638</v>
      </c>
      <c r="C18" s="22" t="s">
        <v>409</v>
      </c>
      <c r="D18" s="22" t="s">
        <v>637</v>
      </c>
      <c r="E18" s="23">
        <v>50000</v>
      </c>
      <c r="F18" s="23"/>
      <c r="G18" s="23"/>
    </row>
    <row r="19" ht="52.5" customHeight="1" spans="1:7">
      <c r="A19" s="25"/>
      <c r="B19" s="22" t="s">
        <v>638</v>
      </c>
      <c r="C19" s="22" t="s">
        <v>397</v>
      </c>
      <c r="D19" s="22" t="s">
        <v>637</v>
      </c>
      <c r="E19" s="23">
        <v>18600</v>
      </c>
      <c r="F19" s="23"/>
      <c r="G19" s="23"/>
    </row>
    <row r="20" ht="52.5" customHeight="1" spans="1:7">
      <c r="A20" s="25"/>
      <c r="B20" s="22" t="s">
        <v>638</v>
      </c>
      <c r="C20" s="22" t="s">
        <v>399</v>
      </c>
      <c r="D20" s="22" t="s">
        <v>637</v>
      </c>
      <c r="E20" s="23">
        <v>3000</v>
      </c>
      <c r="F20" s="23"/>
      <c r="G20" s="23"/>
    </row>
    <row r="21" ht="52.5" customHeight="1" spans="1:7">
      <c r="A21" s="25"/>
      <c r="B21" s="22" t="s">
        <v>638</v>
      </c>
      <c r="C21" s="22" t="s">
        <v>395</v>
      </c>
      <c r="D21" s="22" t="s">
        <v>637</v>
      </c>
      <c r="E21" s="23">
        <v>20000</v>
      </c>
      <c r="F21" s="23"/>
      <c r="G21" s="23"/>
    </row>
    <row r="22" ht="52.5" customHeight="1" spans="1:7">
      <c r="A22" s="25"/>
      <c r="B22" s="22" t="s">
        <v>639</v>
      </c>
      <c r="C22" s="22" t="s">
        <v>371</v>
      </c>
      <c r="D22" s="22" t="s">
        <v>637</v>
      </c>
      <c r="E22" s="23">
        <v>360000</v>
      </c>
      <c r="F22" s="23"/>
      <c r="G22" s="23"/>
    </row>
    <row r="23" ht="52.5" customHeight="1" spans="1:7">
      <c r="A23" s="25"/>
      <c r="B23" s="22" t="s">
        <v>639</v>
      </c>
      <c r="C23" s="22" t="s">
        <v>368</v>
      </c>
      <c r="D23" s="22" t="s">
        <v>637</v>
      </c>
      <c r="E23" s="23">
        <v>402000</v>
      </c>
      <c r="F23" s="23"/>
      <c r="G23" s="23"/>
    </row>
    <row r="24" ht="52.5" customHeight="1" spans="1:7">
      <c r="A24" s="25"/>
      <c r="B24" s="22" t="s">
        <v>639</v>
      </c>
      <c r="C24" s="22" t="s">
        <v>411</v>
      </c>
      <c r="D24" s="22" t="s">
        <v>637</v>
      </c>
      <c r="E24" s="23">
        <v>350000</v>
      </c>
      <c r="F24" s="23"/>
      <c r="G24" s="23"/>
    </row>
    <row r="25" ht="52.5" customHeight="1" spans="1:7">
      <c r="A25" s="25"/>
      <c r="B25" s="22" t="s">
        <v>640</v>
      </c>
      <c r="C25" s="22" t="s">
        <v>401</v>
      </c>
      <c r="D25" s="22" t="s">
        <v>637</v>
      </c>
      <c r="E25" s="23">
        <v>50000</v>
      </c>
      <c r="F25" s="23"/>
      <c r="G25" s="23"/>
    </row>
    <row r="26" ht="52.5" customHeight="1" spans="1:7">
      <c r="A26" s="25"/>
      <c r="B26" s="22" t="s">
        <v>640</v>
      </c>
      <c r="C26" s="22" t="s">
        <v>417</v>
      </c>
      <c r="D26" s="22" t="s">
        <v>637</v>
      </c>
      <c r="E26" s="23">
        <v>5000</v>
      </c>
      <c r="F26" s="23"/>
      <c r="G26" s="23"/>
    </row>
    <row r="27" ht="52.5" customHeight="1" spans="1:7">
      <c r="A27" s="25"/>
      <c r="B27" s="22" t="s">
        <v>640</v>
      </c>
      <c r="C27" s="22" t="s">
        <v>423</v>
      </c>
      <c r="D27" s="22" t="s">
        <v>637</v>
      </c>
      <c r="E27" s="23">
        <v>100000</v>
      </c>
      <c r="F27" s="23"/>
      <c r="G27" s="23"/>
    </row>
    <row r="28" ht="52.5" customHeight="1" spans="1:7">
      <c r="A28" s="25"/>
      <c r="B28" s="22" t="s">
        <v>640</v>
      </c>
      <c r="C28" s="22" t="s">
        <v>391</v>
      </c>
      <c r="D28" s="22" t="s">
        <v>637</v>
      </c>
      <c r="E28" s="23">
        <v>10000</v>
      </c>
      <c r="F28" s="23"/>
      <c r="G28" s="23"/>
    </row>
    <row r="29" ht="52.5" customHeight="1" spans="1:7">
      <c r="A29" s="25"/>
      <c r="B29" s="22" t="s">
        <v>640</v>
      </c>
      <c r="C29" s="22" t="s">
        <v>393</v>
      </c>
      <c r="D29" s="22" t="s">
        <v>637</v>
      </c>
      <c r="E29" s="23">
        <v>48000</v>
      </c>
      <c r="F29" s="23"/>
      <c r="G29" s="23"/>
    </row>
    <row r="30" ht="52.5" customHeight="1" spans="1:7">
      <c r="A30" s="25"/>
      <c r="B30" s="22" t="s">
        <v>640</v>
      </c>
      <c r="C30" s="22" t="s">
        <v>407</v>
      </c>
      <c r="D30" s="22" t="s">
        <v>637</v>
      </c>
      <c r="E30" s="23">
        <v>81000</v>
      </c>
      <c r="F30" s="23"/>
      <c r="G30" s="23"/>
    </row>
    <row r="31" ht="52.5" customHeight="1" spans="1:7">
      <c r="A31" s="25"/>
      <c r="B31" s="22" t="s">
        <v>640</v>
      </c>
      <c r="C31" s="22" t="s">
        <v>419</v>
      </c>
      <c r="D31" s="22" t="s">
        <v>637</v>
      </c>
      <c r="E31" s="23">
        <v>460000</v>
      </c>
      <c r="F31" s="23"/>
      <c r="G31" s="23"/>
    </row>
    <row r="32" ht="52.5" customHeight="1" spans="1:7">
      <c r="A32" s="25"/>
      <c r="B32" s="22" t="s">
        <v>640</v>
      </c>
      <c r="C32" s="22" t="s">
        <v>403</v>
      </c>
      <c r="D32" s="22" t="s">
        <v>637</v>
      </c>
      <c r="E32" s="23">
        <v>346672</v>
      </c>
      <c r="F32" s="23"/>
      <c r="G32" s="23"/>
    </row>
    <row r="33" ht="30" customHeight="1" spans="1:7">
      <c r="A33" s="26" t="s">
        <v>30</v>
      </c>
      <c r="B33" s="27" t="s">
        <v>618</v>
      </c>
      <c r="C33" s="27"/>
      <c r="D33" s="28"/>
      <c r="E33" s="23">
        <v>9618755.76</v>
      </c>
      <c r="F33" s="23"/>
      <c r="G33" s="23"/>
    </row>
  </sheetData>
  <mergeCells count="11">
    <mergeCell ref="A2:G2"/>
    <mergeCell ref="A3:D3"/>
    <mergeCell ref="E4:G4"/>
    <mergeCell ref="A33:D3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9" sqref="E9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207"/>
      <c r="B1" s="1"/>
      <c r="C1" s="1"/>
      <c r="D1" s="1"/>
      <c r="E1" s="1"/>
      <c r="F1" s="1"/>
      <c r="G1" s="1"/>
      <c r="H1" s="1"/>
      <c r="I1" s="102"/>
      <c r="J1" s="1"/>
      <c r="K1" s="1"/>
      <c r="L1" s="1"/>
      <c r="M1" s="1"/>
      <c r="N1" s="1"/>
      <c r="O1" s="1"/>
      <c r="P1" s="109" t="s">
        <v>26</v>
      </c>
      <c r="Q1" s="109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"单位名称："&amp;"盈江县平原镇人民政府"</f>
        <v>单位名称：盈江县平原镇人民政府</v>
      </c>
      <c r="B3" s="3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109" t="s">
        <v>27</v>
      </c>
      <c r="Q3" s="109"/>
    </row>
    <row r="4" ht="21" customHeight="1" spans="1:19">
      <c r="A4" s="11" t="s">
        <v>28</v>
      </c>
      <c r="B4" s="11" t="s">
        <v>29</v>
      </c>
      <c r="C4" s="11" t="s">
        <v>30</v>
      </c>
      <c r="D4" s="50" t="s">
        <v>31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32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10" t="s">
        <v>38</v>
      </c>
      <c r="J5" s="210"/>
      <c r="K5" s="210"/>
      <c r="L5" s="210"/>
      <c r="M5" s="210"/>
      <c r="N5" s="21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3"/>
      <c r="B6" s="83"/>
      <c r="C6" s="83"/>
      <c r="D6" s="84"/>
      <c r="E6" s="84"/>
      <c r="F6" s="84"/>
      <c r="G6" s="83"/>
      <c r="H6" s="8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4"/>
      <c r="P6" s="84"/>
      <c r="Q6" s="84"/>
      <c r="R6" s="84"/>
      <c r="S6" s="8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4">
        <v>19</v>
      </c>
    </row>
    <row r="8" ht="52.5" customHeight="1" spans="1:19">
      <c r="A8" s="208" t="s">
        <v>45</v>
      </c>
      <c r="B8" s="208" t="s">
        <v>46</v>
      </c>
      <c r="C8" s="23">
        <v>42419969.22</v>
      </c>
      <c r="D8" s="23">
        <v>42419969.22</v>
      </c>
      <c r="E8" s="23">
        <v>29598369.22</v>
      </c>
      <c r="F8" s="23"/>
      <c r="G8" s="23"/>
      <c r="H8" s="23"/>
      <c r="I8" s="23">
        <v>12821600</v>
      </c>
      <c r="J8" s="23"/>
      <c r="K8" s="23"/>
      <c r="L8" s="23"/>
      <c r="M8" s="23"/>
      <c r="N8" s="23">
        <v>12821600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209"/>
      <c r="C9" s="198">
        <v>42419969.22</v>
      </c>
      <c r="D9" s="198">
        <v>42419969.22</v>
      </c>
      <c r="E9" s="198">
        <v>29598369.22</v>
      </c>
      <c r="F9" s="198"/>
      <c r="G9" s="198"/>
      <c r="H9" s="198"/>
      <c r="I9" s="198">
        <v>12821600</v>
      </c>
      <c r="J9" s="198"/>
      <c r="K9" s="198"/>
      <c r="L9" s="198"/>
      <c r="M9" s="198"/>
      <c r="N9" s="198">
        <v>12821600</v>
      </c>
      <c r="O9" s="198"/>
      <c r="P9" s="198"/>
      <c r="Q9" s="198"/>
      <c r="R9" s="198"/>
      <c r="S9" s="19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78"/>
  <sheetViews>
    <sheetView showZeros="0" workbookViewId="0">
      <selection activeCell="B17" sqref="B17"/>
    </sheetView>
  </sheetViews>
  <sheetFormatPr defaultColWidth="8.85185185185185" defaultRowHeight="15" customHeight="1"/>
  <cols>
    <col min="1" max="1" width="9.62962962962963" customWidth="1"/>
    <col min="2" max="2" width="17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46" t="s">
        <v>47</v>
      </c>
      <c r="O1" s="46"/>
    </row>
    <row r="2" ht="36" customHeight="1" spans="1:15">
      <c r="A2" s="201" t="str">
        <f>"2026"&amp;"年部门支出预算表"</f>
        <v>2026年部门支出预算表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ht="18.75" customHeight="1" spans="1:15">
      <c r="A3" s="31" t="str">
        <f>"单位名称："&amp;"盈江县平原镇人民政府"</f>
        <v>单位名称：盈江县平原镇人民政府</v>
      </c>
      <c r="B3" s="31"/>
      <c r="C3" s="31"/>
      <c r="D3" s="31"/>
      <c r="E3" s="31"/>
      <c r="F3" s="31"/>
      <c r="G3" s="200"/>
      <c r="H3" s="200"/>
      <c r="I3" s="200"/>
      <c r="J3" s="200"/>
      <c r="K3" s="200"/>
      <c r="L3" s="200"/>
      <c r="M3" s="200"/>
      <c r="N3" s="46" t="s">
        <v>1</v>
      </c>
      <c r="O3" s="46"/>
    </row>
    <row r="4" ht="31.5" customHeight="1" spans="1:15">
      <c r="A4" s="202" t="s">
        <v>48</v>
      </c>
      <c r="B4" s="202" t="s">
        <v>49</v>
      </c>
      <c r="C4" s="202" t="s">
        <v>30</v>
      </c>
      <c r="D4" s="202" t="s">
        <v>34</v>
      </c>
      <c r="E4" s="202"/>
      <c r="F4" s="202"/>
      <c r="G4" s="202" t="s">
        <v>35</v>
      </c>
      <c r="H4" s="202" t="s">
        <v>36</v>
      </c>
      <c r="I4" s="202" t="s">
        <v>50</v>
      </c>
      <c r="J4" s="202" t="s">
        <v>51</v>
      </c>
      <c r="K4" s="202"/>
      <c r="L4" s="202"/>
      <c r="M4" s="202"/>
      <c r="N4" s="202"/>
      <c r="O4" s="202"/>
    </row>
    <row r="5" ht="37.3" customHeight="1" spans="1:15">
      <c r="A5" s="202"/>
      <c r="B5" s="202"/>
      <c r="C5" s="202"/>
      <c r="D5" s="202" t="s">
        <v>33</v>
      </c>
      <c r="E5" s="202" t="s">
        <v>52</v>
      </c>
      <c r="F5" s="202" t="s">
        <v>53</v>
      </c>
      <c r="G5" s="202"/>
      <c r="H5" s="202"/>
      <c r="I5" s="202"/>
      <c r="J5" s="202" t="s">
        <v>33</v>
      </c>
      <c r="K5" s="202" t="s">
        <v>54</v>
      </c>
      <c r="L5" s="202" t="s">
        <v>55</v>
      </c>
      <c r="M5" s="202" t="s">
        <v>56</v>
      </c>
      <c r="N5" s="202" t="s">
        <v>57</v>
      </c>
      <c r="O5" s="202" t="s">
        <v>58</v>
      </c>
    </row>
    <row r="6" ht="18.75" customHeight="1" spans="1:15">
      <c r="A6" s="203" t="s">
        <v>59</v>
      </c>
      <c r="B6" s="203" t="s">
        <v>60</v>
      </c>
      <c r="C6" s="203" t="s">
        <v>61</v>
      </c>
      <c r="D6" s="203" t="s">
        <v>62</v>
      </c>
      <c r="E6" s="203" t="s">
        <v>63</v>
      </c>
      <c r="F6" s="203" t="s">
        <v>64</v>
      </c>
      <c r="G6" s="203" t="s">
        <v>65</v>
      </c>
      <c r="H6" s="203" t="s">
        <v>66</v>
      </c>
      <c r="I6" s="203" t="s">
        <v>67</v>
      </c>
      <c r="J6" s="203" t="s">
        <v>68</v>
      </c>
      <c r="K6" s="203" t="s">
        <v>69</v>
      </c>
      <c r="L6" s="203" t="s">
        <v>70</v>
      </c>
      <c r="M6" s="203" t="s">
        <v>71</v>
      </c>
      <c r="N6" s="203" t="s">
        <v>72</v>
      </c>
      <c r="O6" s="203" t="s">
        <v>73</v>
      </c>
    </row>
    <row r="7" ht="52.5" customHeight="1" spans="1:15">
      <c r="A7" s="204" t="s">
        <v>74</v>
      </c>
      <c r="B7" s="204" t="s">
        <v>75</v>
      </c>
      <c r="C7" s="157">
        <v>31149332.28</v>
      </c>
      <c r="D7" s="157">
        <v>18327732.28</v>
      </c>
      <c r="E7" s="157">
        <v>16335132.28</v>
      </c>
      <c r="F7" s="157">
        <v>1992600</v>
      </c>
      <c r="G7" s="157"/>
      <c r="H7" s="157"/>
      <c r="I7" s="157"/>
      <c r="J7" s="157">
        <v>12821600</v>
      </c>
      <c r="K7" s="157"/>
      <c r="L7" s="157"/>
      <c r="M7" s="157"/>
      <c r="N7" s="157"/>
      <c r="O7" s="157">
        <v>12821600</v>
      </c>
    </row>
    <row r="8" ht="52.5" customHeight="1" spans="1:15">
      <c r="A8" s="205" t="s">
        <v>76</v>
      </c>
      <c r="B8" s="205" t="s">
        <v>77</v>
      </c>
      <c r="C8" s="157">
        <v>279083</v>
      </c>
      <c r="D8" s="157">
        <v>279083</v>
      </c>
      <c r="E8" s="157">
        <v>148083</v>
      </c>
      <c r="F8" s="157">
        <v>131000</v>
      </c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206" t="s">
        <v>78</v>
      </c>
      <c r="B9" s="206" t="s">
        <v>79</v>
      </c>
      <c r="C9" s="157">
        <v>148083</v>
      </c>
      <c r="D9" s="157">
        <v>148083</v>
      </c>
      <c r="E9" s="157">
        <v>148083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206" t="s">
        <v>80</v>
      </c>
      <c r="B10" s="206" t="s">
        <v>81</v>
      </c>
      <c r="C10" s="157">
        <v>50000</v>
      </c>
      <c r="D10" s="157">
        <v>50000</v>
      </c>
      <c r="E10" s="157"/>
      <c r="F10" s="157">
        <v>50000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206" t="s">
        <v>82</v>
      </c>
      <c r="B11" s="206" t="s">
        <v>83</v>
      </c>
      <c r="C11" s="157">
        <v>81000</v>
      </c>
      <c r="D11" s="157">
        <v>81000</v>
      </c>
      <c r="E11" s="157"/>
      <c r="F11" s="157">
        <v>81000</v>
      </c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205" t="s">
        <v>84</v>
      </c>
      <c r="B12" s="205" t="s">
        <v>85</v>
      </c>
      <c r="C12" s="157">
        <v>18718327.52</v>
      </c>
      <c r="D12" s="157">
        <v>5896727.52</v>
      </c>
      <c r="E12" s="157">
        <v>5896727.52</v>
      </c>
      <c r="F12" s="157"/>
      <c r="G12" s="157"/>
      <c r="H12" s="157"/>
      <c r="I12" s="157"/>
      <c r="J12" s="157">
        <v>12821600</v>
      </c>
      <c r="K12" s="157"/>
      <c r="L12" s="157"/>
      <c r="M12" s="157"/>
      <c r="N12" s="157"/>
      <c r="O12" s="157">
        <v>12821600</v>
      </c>
    </row>
    <row r="13" ht="52.5" customHeight="1" spans="1:15">
      <c r="A13" s="206" t="s">
        <v>86</v>
      </c>
      <c r="B13" s="206" t="s">
        <v>79</v>
      </c>
      <c r="C13" s="157">
        <v>18718327.52</v>
      </c>
      <c r="D13" s="157">
        <v>5896727.52</v>
      </c>
      <c r="E13" s="157">
        <v>5896727.52</v>
      </c>
      <c r="F13" s="157"/>
      <c r="G13" s="157"/>
      <c r="H13" s="157"/>
      <c r="I13" s="157"/>
      <c r="J13" s="157">
        <v>12821600</v>
      </c>
      <c r="K13" s="157"/>
      <c r="L13" s="157"/>
      <c r="M13" s="157"/>
      <c r="N13" s="157"/>
      <c r="O13" s="157">
        <v>12821600</v>
      </c>
    </row>
    <row r="14" ht="52.5" customHeight="1" spans="1:15">
      <c r="A14" s="205" t="s">
        <v>87</v>
      </c>
      <c r="B14" s="205" t="s">
        <v>88</v>
      </c>
      <c r="C14" s="157">
        <v>139643</v>
      </c>
      <c r="D14" s="157">
        <v>139643</v>
      </c>
      <c r="E14" s="157">
        <v>139643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206" t="s">
        <v>89</v>
      </c>
      <c r="B15" s="206" t="s">
        <v>79</v>
      </c>
      <c r="C15" s="157">
        <v>139643</v>
      </c>
      <c r="D15" s="157">
        <v>139643</v>
      </c>
      <c r="E15" s="157">
        <v>139643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205" t="s">
        <v>90</v>
      </c>
      <c r="B16" s="205" t="s">
        <v>91</v>
      </c>
      <c r="C16" s="157">
        <v>576128</v>
      </c>
      <c r="D16" s="157">
        <v>576128</v>
      </c>
      <c r="E16" s="157">
        <v>576128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206" t="s">
        <v>92</v>
      </c>
      <c r="B17" s="206" t="s">
        <v>79</v>
      </c>
      <c r="C17" s="157">
        <v>576128</v>
      </c>
      <c r="D17" s="157">
        <v>576128</v>
      </c>
      <c r="E17" s="157">
        <v>576128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205" t="s">
        <v>93</v>
      </c>
      <c r="B18" s="205" t="s">
        <v>94</v>
      </c>
      <c r="C18" s="157">
        <v>244470</v>
      </c>
      <c r="D18" s="157">
        <v>244470</v>
      </c>
      <c r="E18" s="157">
        <v>181470</v>
      </c>
      <c r="F18" s="157">
        <v>63000</v>
      </c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206" t="s">
        <v>95</v>
      </c>
      <c r="B19" s="206" t="s">
        <v>79</v>
      </c>
      <c r="C19" s="157">
        <v>181470</v>
      </c>
      <c r="D19" s="157">
        <v>181470</v>
      </c>
      <c r="E19" s="157">
        <v>181470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206" t="s">
        <v>96</v>
      </c>
      <c r="B20" s="206" t="s">
        <v>97</v>
      </c>
      <c r="C20" s="157">
        <v>63000</v>
      </c>
      <c r="D20" s="157">
        <v>63000</v>
      </c>
      <c r="E20" s="157"/>
      <c r="F20" s="157">
        <v>63000</v>
      </c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205" t="s">
        <v>98</v>
      </c>
      <c r="B21" s="205" t="s">
        <v>99</v>
      </c>
      <c r="C21" s="157">
        <v>354588</v>
      </c>
      <c r="D21" s="157">
        <v>354588</v>
      </c>
      <c r="E21" s="157">
        <v>130988</v>
      </c>
      <c r="F21" s="157">
        <v>223600</v>
      </c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206" t="s">
        <v>100</v>
      </c>
      <c r="B22" s="206" t="s">
        <v>79</v>
      </c>
      <c r="C22" s="157">
        <v>130988</v>
      </c>
      <c r="D22" s="157">
        <v>130988</v>
      </c>
      <c r="E22" s="157">
        <v>130988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206" t="s">
        <v>101</v>
      </c>
      <c r="B23" s="206" t="s">
        <v>102</v>
      </c>
      <c r="C23" s="157">
        <v>223600</v>
      </c>
      <c r="D23" s="157">
        <v>223600</v>
      </c>
      <c r="E23" s="157"/>
      <c r="F23" s="157">
        <v>223600</v>
      </c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205" t="s">
        <v>103</v>
      </c>
      <c r="B24" s="205" t="s">
        <v>104</v>
      </c>
      <c r="C24" s="157">
        <v>16800</v>
      </c>
      <c r="D24" s="157">
        <v>16800</v>
      </c>
      <c r="E24" s="157">
        <v>16800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206" t="s">
        <v>105</v>
      </c>
      <c r="B25" s="206" t="s">
        <v>79</v>
      </c>
      <c r="C25" s="157">
        <v>16800</v>
      </c>
      <c r="D25" s="157">
        <v>16800</v>
      </c>
      <c r="E25" s="157">
        <v>16800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205" t="s">
        <v>106</v>
      </c>
      <c r="B26" s="205" t="s">
        <v>107</v>
      </c>
      <c r="C26" s="157">
        <v>1160645</v>
      </c>
      <c r="D26" s="157">
        <v>1160645</v>
      </c>
      <c r="E26" s="157">
        <v>697645</v>
      </c>
      <c r="F26" s="157">
        <v>463000</v>
      </c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206" t="s">
        <v>108</v>
      </c>
      <c r="B27" s="206" t="s">
        <v>79</v>
      </c>
      <c r="C27" s="157">
        <v>697645</v>
      </c>
      <c r="D27" s="157">
        <v>697645</v>
      </c>
      <c r="E27" s="157">
        <v>697645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206" t="s">
        <v>109</v>
      </c>
      <c r="B28" s="206" t="s">
        <v>107</v>
      </c>
      <c r="C28" s="157">
        <v>463000</v>
      </c>
      <c r="D28" s="157">
        <v>463000</v>
      </c>
      <c r="E28" s="157"/>
      <c r="F28" s="157">
        <v>463000</v>
      </c>
      <c r="G28" s="157"/>
      <c r="H28" s="157"/>
      <c r="I28" s="157"/>
      <c r="J28" s="157"/>
      <c r="K28" s="157"/>
      <c r="L28" s="157"/>
      <c r="M28" s="157"/>
      <c r="N28" s="157"/>
      <c r="O28" s="157"/>
    </row>
    <row r="29" ht="52.5" customHeight="1" spans="1:15">
      <c r="A29" s="205" t="s">
        <v>110</v>
      </c>
      <c r="B29" s="205" t="s">
        <v>111</v>
      </c>
      <c r="C29" s="157">
        <v>9659647.76</v>
      </c>
      <c r="D29" s="157">
        <v>9659647.76</v>
      </c>
      <c r="E29" s="157">
        <v>8547647.76</v>
      </c>
      <c r="F29" s="157">
        <v>1112000</v>
      </c>
      <c r="G29" s="157"/>
      <c r="H29" s="157"/>
      <c r="I29" s="157"/>
      <c r="J29" s="157"/>
      <c r="K29" s="157"/>
      <c r="L29" s="157"/>
      <c r="M29" s="157"/>
      <c r="N29" s="157"/>
      <c r="O29" s="157"/>
    </row>
    <row r="30" ht="52.5" customHeight="1" spans="1:15">
      <c r="A30" s="206" t="s">
        <v>112</v>
      </c>
      <c r="B30" s="206" t="s">
        <v>113</v>
      </c>
      <c r="C30" s="157">
        <v>9659647.76</v>
      </c>
      <c r="D30" s="157">
        <v>9659647.76</v>
      </c>
      <c r="E30" s="157">
        <v>8547647.76</v>
      </c>
      <c r="F30" s="157">
        <v>1112000</v>
      </c>
      <c r="G30" s="157"/>
      <c r="H30" s="157"/>
      <c r="I30" s="157"/>
      <c r="J30" s="157"/>
      <c r="K30" s="157"/>
      <c r="L30" s="157"/>
      <c r="M30" s="157"/>
      <c r="N30" s="157"/>
      <c r="O30" s="157"/>
    </row>
    <row r="31" ht="52.5" customHeight="1" spans="1:15">
      <c r="A31" s="204" t="s">
        <v>114</v>
      </c>
      <c r="B31" s="204" t="s">
        <v>115</v>
      </c>
      <c r="C31" s="157">
        <v>20000</v>
      </c>
      <c r="D31" s="157">
        <v>20000</v>
      </c>
      <c r="E31" s="157"/>
      <c r="F31" s="157">
        <v>20000</v>
      </c>
      <c r="G31" s="157"/>
      <c r="H31" s="157"/>
      <c r="I31" s="157"/>
      <c r="J31" s="157"/>
      <c r="K31" s="157"/>
      <c r="L31" s="157"/>
      <c r="M31" s="157"/>
      <c r="N31" s="157"/>
      <c r="O31" s="157"/>
    </row>
    <row r="32" ht="52.5" customHeight="1" spans="1:15">
      <c r="A32" s="205" t="s">
        <v>116</v>
      </c>
      <c r="B32" s="205" t="s">
        <v>117</v>
      </c>
      <c r="C32" s="157">
        <v>20000</v>
      </c>
      <c r="D32" s="157">
        <v>20000</v>
      </c>
      <c r="E32" s="157"/>
      <c r="F32" s="157">
        <v>20000</v>
      </c>
      <c r="G32" s="157"/>
      <c r="H32" s="157"/>
      <c r="I32" s="157"/>
      <c r="J32" s="157"/>
      <c r="K32" s="157"/>
      <c r="L32" s="157"/>
      <c r="M32" s="157"/>
      <c r="N32" s="157"/>
      <c r="O32" s="157"/>
    </row>
    <row r="33" ht="52.5" customHeight="1" spans="1:15">
      <c r="A33" s="206" t="s">
        <v>118</v>
      </c>
      <c r="B33" s="206" t="s">
        <v>119</v>
      </c>
      <c r="C33" s="157">
        <v>20000</v>
      </c>
      <c r="D33" s="157">
        <v>20000</v>
      </c>
      <c r="E33" s="157"/>
      <c r="F33" s="157">
        <v>20000</v>
      </c>
      <c r="G33" s="157"/>
      <c r="H33" s="157"/>
      <c r="I33" s="157"/>
      <c r="J33" s="157"/>
      <c r="K33" s="157"/>
      <c r="L33" s="157"/>
      <c r="M33" s="157"/>
      <c r="N33" s="157"/>
      <c r="O33" s="157"/>
    </row>
    <row r="34" ht="52.5" customHeight="1" spans="1:15">
      <c r="A34" s="204" t="s">
        <v>120</v>
      </c>
      <c r="B34" s="204" t="s">
        <v>121</v>
      </c>
      <c r="C34" s="157">
        <v>330000</v>
      </c>
      <c r="D34" s="157">
        <v>330000</v>
      </c>
      <c r="E34" s="157">
        <v>330000</v>
      </c>
      <c r="F34" s="157"/>
      <c r="G34" s="157"/>
      <c r="H34" s="157"/>
      <c r="I34" s="157"/>
      <c r="J34" s="157"/>
      <c r="K34" s="157"/>
      <c r="L34" s="157"/>
      <c r="M34" s="157"/>
      <c r="N34" s="157"/>
      <c r="O34" s="157"/>
    </row>
    <row r="35" ht="52.5" customHeight="1" spans="1:15">
      <c r="A35" s="205" t="s">
        <v>122</v>
      </c>
      <c r="B35" s="205" t="s">
        <v>123</v>
      </c>
      <c r="C35" s="157">
        <v>330000</v>
      </c>
      <c r="D35" s="157">
        <v>330000</v>
      </c>
      <c r="E35" s="157">
        <v>330000</v>
      </c>
      <c r="F35" s="157"/>
      <c r="G35" s="157"/>
      <c r="H35" s="157"/>
      <c r="I35" s="157"/>
      <c r="J35" s="157"/>
      <c r="K35" s="157"/>
      <c r="L35" s="157"/>
      <c r="M35" s="157"/>
      <c r="N35" s="157"/>
      <c r="O35" s="157"/>
    </row>
    <row r="36" ht="52.5" customHeight="1" spans="1:15">
      <c r="A36" s="206" t="s">
        <v>124</v>
      </c>
      <c r="B36" s="206" t="s">
        <v>79</v>
      </c>
      <c r="C36" s="157">
        <v>330000</v>
      </c>
      <c r="D36" s="157">
        <v>330000</v>
      </c>
      <c r="E36" s="157">
        <v>330000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57"/>
    </row>
    <row r="37" ht="52.5" customHeight="1" spans="1:15">
      <c r="A37" s="204" t="s">
        <v>125</v>
      </c>
      <c r="B37" s="204" t="s">
        <v>126</v>
      </c>
      <c r="C37" s="157">
        <v>222102</v>
      </c>
      <c r="D37" s="157">
        <v>222102</v>
      </c>
      <c r="E37" s="157">
        <v>222102</v>
      </c>
      <c r="F37" s="157"/>
      <c r="G37" s="157"/>
      <c r="H37" s="157"/>
      <c r="I37" s="157"/>
      <c r="J37" s="157"/>
      <c r="K37" s="157"/>
      <c r="L37" s="157"/>
      <c r="M37" s="157"/>
      <c r="N37" s="157"/>
      <c r="O37" s="157"/>
    </row>
    <row r="38" ht="52.5" customHeight="1" spans="1:15">
      <c r="A38" s="205" t="s">
        <v>127</v>
      </c>
      <c r="B38" s="205" t="s">
        <v>128</v>
      </c>
      <c r="C38" s="157">
        <v>222102</v>
      </c>
      <c r="D38" s="157">
        <v>222102</v>
      </c>
      <c r="E38" s="157">
        <v>222102</v>
      </c>
      <c r="F38" s="157"/>
      <c r="G38" s="157"/>
      <c r="H38" s="157"/>
      <c r="I38" s="157"/>
      <c r="J38" s="157"/>
      <c r="K38" s="157"/>
      <c r="L38" s="157"/>
      <c r="M38" s="157"/>
      <c r="N38" s="157"/>
      <c r="O38" s="157"/>
    </row>
    <row r="39" ht="52.5" customHeight="1" spans="1:15">
      <c r="A39" s="206" t="s">
        <v>129</v>
      </c>
      <c r="B39" s="206" t="s">
        <v>130</v>
      </c>
      <c r="C39" s="157">
        <v>222102</v>
      </c>
      <c r="D39" s="157">
        <v>222102</v>
      </c>
      <c r="E39" s="157">
        <v>222102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</row>
    <row r="40" ht="52.5" customHeight="1" spans="1:15">
      <c r="A40" s="204" t="s">
        <v>131</v>
      </c>
      <c r="B40" s="204" t="s">
        <v>132</v>
      </c>
      <c r="C40" s="157">
        <v>2927784.88</v>
      </c>
      <c r="D40" s="157">
        <v>2927784.88</v>
      </c>
      <c r="E40" s="157">
        <v>2927784.88</v>
      </c>
      <c r="F40" s="157"/>
      <c r="G40" s="157"/>
      <c r="H40" s="157"/>
      <c r="I40" s="157"/>
      <c r="J40" s="157"/>
      <c r="K40" s="157"/>
      <c r="L40" s="157"/>
      <c r="M40" s="157"/>
      <c r="N40" s="157"/>
      <c r="O40" s="157"/>
    </row>
    <row r="41" ht="52.5" customHeight="1" spans="1:15">
      <c r="A41" s="205" t="s">
        <v>133</v>
      </c>
      <c r="B41" s="205" t="s">
        <v>134</v>
      </c>
      <c r="C41" s="157">
        <v>2765890.45</v>
      </c>
      <c r="D41" s="157">
        <v>2765890.45</v>
      </c>
      <c r="E41" s="157">
        <v>2765890.45</v>
      </c>
      <c r="F41" s="157"/>
      <c r="G41" s="157"/>
      <c r="H41" s="157"/>
      <c r="I41" s="157"/>
      <c r="J41" s="157"/>
      <c r="K41" s="157"/>
      <c r="L41" s="157"/>
      <c r="M41" s="157"/>
      <c r="N41" s="157"/>
      <c r="O41" s="157"/>
    </row>
    <row r="42" ht="52.5" customHeight="1" spans="1:15">
      <c r="A42" s="206" t="s">
        <v>135</v>
      </c>
      <c r="B42" s="206" t="s">
        <v>136</v>
      </c>
      <c r="C42" s="157">
        <v>222171.2</v>
      </c>
      <c r="D42" s="157">
        <v>222171.2</v>
      </c>
      <c r="E42" s="157">
        <v>222171.2</v>
      </c>
      <c r="F42" s="157"/>
      <c r="G42" s="157"/>
      <c r="H42" s="157"/>
      <c r="I42" s="157"/>
      <c r="J42" s="157"/>
      <c r="K42" s="157"/>
      <c r="L42" s="157"/>
      <c r="M42" s="157"/>
      <c r="N42" s="157"/>
      <c r="O42" s="157"/>
    </row>
    <row r="43" ht="52.5" customHeight="1" spans="1:15">
      <c r="A43" s="206" t="s">
        <v>137</v>
      </c>
      <c r="B43" s="206" t="s">
        <v>138</v>
      </c>
      <c r="C43" s="157">
        <v>48000</v>
      </c>
      <c r="D43" s="157">
        <v>48000</v>
      </c>
      <c r="E43" s="157">
        <v>48000</v>
      </c>
      <c r="F43" s="157"/>
      <c r="G43" s="157"/>
      <c r="H43" s="157"/>
      <c r="I43" s="157"/>
      <c r="J43" s="157"/>
      <c r="K43" s="157"/>
      <c r="L43" s="157"/>
      <c r="M43" s="157"/>
      <c r="N43" s="157"/>
      <c r="O43" s="157"/>
    </row>
    <row r="44" ht="52.5" customHeight="1" spans="1:15">
      <c r="A44" s="206" t="s">
        <v>139</v>
      </c>
      <c r="B44" s="206" t="s">
        <v>140</v>
      </c>
      <c r="C44" s="157">
        <v>1725212.64</v>
      </c>
      <c r="D44" s="157">
        <v>1725212.64</v>
      </c>
      <c r="E44" s="157">
        <v>1725212.64</v>
      </c>
      <c r="F44" s="157"/>
      <c r="G44" s="157"/>
      <c r="H44" s="157"/>
      <c r="I44" s="157"/>
      <c r="J44" s="157"/>
      <c r="K44" s="157"/>
      <c r="L44" s="157"/>
      <c r="M44" s="157"/>
      <c r="N44" s="157"/>
      <c r="O44" s="157"/>
    </row>
    <row r="45" ht="52.5" customHeight="1" spans="1:15">
      <c r="A45" s="206" t="s">
        <v>141</v>
      </c>
      <c r="B45" s="206" t="s">
        <v>142</v>
      </c>
      <c r="C45" s="157">
        <v>770506.61</v>
      </c>
      <c r="D45" s="157">
        <v>770506.61</v>
      </c>
      <c r="E45" s="157">
        <v>770506.61</v>
      </c>
      <c r="F45" s="157"/>
      <c r="G45" s="157"/>
      <c r="H45" s="157"/>
      <c r="I45" s="157"/>
      <c r="J45" s="157"/>
      <c r="K45" s="157"/>
      <c r="L45" s="157"/>
      <c r="M45" s="157"/>
      <c r="N45" s="157"/>
      <c r="O45" s="157"/>
    </row>
    <row r="46" ht="52.5" customHeight="1" spans="1:15">
      <c r="A46" s="205" t="s">
        <v>143</v>
      </c>
      <c r="B46" s="205" t="s">
        <v>144</v>
      </c>
      <c r="C46" s="157">
        <v>117936</v>
      </c>
      <c r="D46" s="157">
        <v>117936</v>
      </c>
      <c r="E46" s="157">
        <v>117936</v>
      </c>
      <c r="F46" s="157"/>
      <c r="G46" s="157"/>
      <c r="H46" s="157"/>
      <c r="I46" s="157"/>
      <c r="J46" s="157"/>
      <c r="K46" s="157"/>
      <c r="L46" s="157"/>
      <c r="M46" s="157"/>
      <c r="N46" s="157"/>
      <c r="O46" s="157"/>
    </row>
    <row r="47" ht="52.5" customHeight="1" spans="1:15">
      <c r="A47" s="206" t="s">
        <v>145</v>
      </c>
      <c r="B47" s="206" t="s">
        <v>146</v>
      </c>
      <c r="C47" s="157">
        <v>117936</v>
      </c>
      <c r="D47" s="157">
        <v>117936</v>
      </c>
      <c r="E47" s="157">
        <v>117936</v>
      </c>
      <c r="F47" s="157"/>
      <c r="G47" s="157"/>
      <c r="H47" s="157"/>
      <c r="I47" s="157"/>
      <c r="J47" s="157"/>
      <c r="K47" s="157"/>
      <c r="L47" s="157"/>
      <c r="M47" s="157"/>
      <c r="N47" s="157"/>
      <c r="O47" s="157"/>
    </row>
    <row r="48" ht="52.5" customHeight="1" spans="1:15">
      <c r="A48" s="205" t="s">
        <v>147</v>
      </c>
      <c r="B48" s="205" t="s">
        <v>148</v>
      </c>
      <c r="C48" s="157">
        <v>43958.43</v>
      </c>
      <c r="D48" s="157">
        <v>43958.43</v>
      </c>
      <c r="E48" s="157">
        <v>43958.43</v>
      </c>
      <c r="F48" s="157"/>
      <c r="G48" s="157"/>
      <c r="H48" s="157"/>
      <c r="I48" s="157"/>
      <c r="J48" s="157"/>
      <c r="K48" s="157"/>
      <c r="L48" s="157"/>
      <c r="M48" s="157"/>
      <c r="N48" s="157"/>
      <c r="O48" s="157"/>
    </row>
    <row r="49" ht="52.5" customHeight="1" spans="1:15">
      <c r="A49" s="206" t="s">
        <v>149</v>
      </c>
      <c r="B49" s="206" t="s">
        <v>148</v>
      </c>
      <c r="C49" s="157">
        <v>43958.43</v>
      </c>
      <c r="D49" s="157">
        <v>43958.43</v>
      </c>
      <c r="E49" s="157">
        <v>43958.43</v>
      </c>
      <c r="F49" s="157"/>
      <c r="G49" s="157"/>
      <c r="H49" s="157"/>
      <c r="I49" s="157"/>
      <c r="J49" s="157"/>
      <c r="K49" s="157"/>
      <c r="L49" s="157"/>
      <c r="M49" s="157"/>
      <c r="N49" s="157"/>
      <c r="O49" s="157"/>
    </row>
    <row r="50" ht="52.5" customHeight="1" spans="1:15">
      <c r="A50" s="204" t="s">
        <v>150</v>
      </c>
      <c r="B50" s="204" t="s">
        <v>151</v>
      </c>
      <c r="C50" s="157">
        <v>1157948.06</v>
      </c>
      <c r="D50" s="157">
        <v>1157948.06</v>
      </c>
      <c r="E50" s="157">
        <v>1157948.06</v>
      </c>
      <c r="F50" s="157"/>
      <c r="G50" s="157"/>
      <c r="H50" s="157"/>
      <c r="I50" s="157"/>
      <c r="J50" s="157"/>
      <c r="K50" s="157"/>
      <c r="L50" s="157"/>
      <c r="M50" s="157"/>
      <c r="N50" s="157"/>
      <c r="O50" s="157"/>
    </row>
    <row r="51" ht="52.5" customHeight="1" spans="1:15">
      <c r="A51" s="205" t="s">
        <v>152</v>
      </c>
      <c r="B51" s="205" t="s">
        <v>153</v>
      </c>
      <c r="C51" s="157">
        <v>225823</v>
      </c>
      <c r="D51" s="157">
        <v>225823</v>
      </c>
      <c r="E51" s="157">
        <v>225823</v>
      </c>
      <c r="F51" s="157"/>
      <c r="G51" s="157"/>
      <c r="H51" s="157"/>
      <c r="I51" s="157"/>
      <c r="J51" s="157"/>
      <c r="K51" s="157"/>
      <c r="L51" s="157"/>
      <c r="M51" s="157"/>
      <c r="N51" s="157"/>
      <c r="O51" s="157"/>
    </row>
    <row r="52" ht="52.5" customHeight="1" spans="1:15">
      <c r="A52" s="206" t="s">
        <v>154</v>
      </c>
      <c r="B52" s="206" t="s">
        <v>155</v>
      </c>
      <c r="C52" s="157">
        <v>225823</v>
      </c>
      <c r="D52" s="157">
        <v>225823</v>
      </c>
      <c r="E52" s="157">
        <v>225823</v>
      </c>
      <c r="F52" s="157"/>
      <c r="G52" s="157"/>
      <c r="H52" s="157"/>
      <c r="I52" s="157"/>
      <c r="J52" s="157"/>
      <c r="K52" s="157"/>
      <c r="L52" s="157"/>
      <c r="M52" s="157"/>
      <c r="N52" s="157"/>
      <c r="O52" s="157"/>
    </row>
    <row r="53" ht="52.5" customHeight="1" spans="1:15">
      <c r="A53" s="205" t="s">
        <v>156</v>
      </c>
      <c r="B53" s="205" t="s">
        <v>157</v>
      </c>
      <c r="C53" s="157">
        <v>183840</v>
      </c>
      <c r="D53" s="157">
        <v>183840</v>
      </c>
      <c r="E53" s="157">
        <v>183840</v>
      </c>
      <c r="F53" s="157"/>
      <c r="G53" s="157"/>
      <c r="H53" s="157"/>
      <c r="I53" s="157"/>
      <c r="J53" s="157"/>
      <c r="K53" s="157"/>
      <c r="L53" s="157"/>
      <c r="M53" s="157"/>
      <c r="N53" s="157"/>
      <c r="O53" s="157"/>
    </row>
    <row r="54" ht="52.5" customHeight="1" spans="1:15">
      <c r="A54" s="206" t="s">
        <v>158</v>
      </c>
      <c r="B54" s="206" t="s">
        <v>159</v>
      </c>
      <c r="C54" s="157">
        <v>183840</v>
      </c>
      <c r="D54" s="157">
        <v>183840</v>
      </c>
      <c r="E54" s="157">
        <v>183840</v>
      </c>
      <c r="F54" s="157"/>
      <c r="G54" s="157"/>
      <c r="H54" s="157"/>
      <c r="I54" s="157"/>
      <c r="J54" s="157"/>
      <c r="K54" s="157"/>
      <c r="L54" s="157"/>
      <c r="M54" s="157"/>
      <c r="N54" s="157"/>
      <c r="O54" s="157"/>
    </row>
    <row r="55" ht="52.5" customHeight="1" spans="1:15">
      <c r="A55" s="205" t="s">
        <v>160</v>
      </c>
      <c r="B55" s="205" t="s">
        <v>161</v>
      </c>
      <c r="C55" s="157">
        <v>748285.06</v>
      </c>
      <c r="D55" s="157">
        <v>748285.06</v>
      </c>
      <c r="E55" s="157">
        <v>748285.06</v>
      </c>
      <c r="F55" s="157"/>
      <c r="G55" s="157"/>
      <c r="H55" s="157"/>
      <c r="I55" s="157"/>
      <c r="J55" s="157"/>
      <c r="K55" s="157"/>
      <c r="L55" s="157"/>
      <c r="M55" s="157"/>
      <c r="N55" s="157"/>
      <c r="O55" s="157"/>
    </row>
    <row r="56" ht="52.5" customHeight="1" spans="1:15">
      <c r="A56" s="206" t="s">
        <v>162</v>
      </c>
      <c r="B56" s="206" t="s">
        <v>163</v>
      </c>
      <c r="C56" s="157">
        <v>668519.9</v>
      </c>
      <c r="D56" s="157">
        <v>668519.9</v>
      </c>
      <c r="E56" s="157">
        <v>668519.9</v>
      </c>
      <c r="F56" s="157"/>
      <c r="G56" s="157"/>
      <c r="H56" s="157"/>
      <c r="I56" s="157"/>
      <c r="J56" s="157"/>
      <c r="K56" s="157"/>
      <c r="L56" s="157"/>
      <c r="M56" s="157"/>
      <c r="N56" s="157"/>
      <c r="O56" s="157"/>
    </row>
    <row r="57" ht="52.5" customHeight="1" spans="1:15">
      <c r="A57" s="206" t="s">
        <v>164</v>
      </c>
      <c r="B57" s="206" t="s">
        <v>165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</row>
    <row r="58" ht="52.5" customHeight="1" spans="1:15">
      <c r="A58" s="206" t="s">
        <v>166</v>
      </c>
      <c r="B58" s="206" t="s">
        <v>167</v>
      </c>
      <c r="C58" s="157">
        <v>79765.16</v>
      </c>
      <c r="D58" s="157">
        <v>79765.16</v>
      </c>
      <c r="E58" s="157">
        <v>79765.16</v>
      </c>
      <c r="F58" s="157"/>
      <c r="G58" s="157"/>
      <c r="H58" s="157"/>
      <c r="I58" s="157"/>
      <c r="J58" s="157"/>
      <c r="K58" s="157"/>
      <c r="L58" s="157"/>
      <c r="M58" s="157"/>
      <c r="N58" s="157"/>
      <c r="O58" s="157"/>
    </row>
    <row r="59" ht="52.5" customHeight="1" spans="1:15">
      <c r="A59" s="204" t="s">
        <v>168</v>
      </c>
      <c r="B59" s="204" t="s">
        <v>169</v>
      </c>
      <c r="C59" s="157">
        <v>766231</v>
      </c>
      <c r="D59" s="157">
        <v>766231</v>
      </c>
      <c r="E59" s="157">
        <v>766231</v>
      </c>
      <c r="F59" s="157"/>
      <c r="G59" s="157"/>
      <c r="H59" s="157"/>
      <c r="I59" s="157"/>
      <c r="J59" s="157"/>
      <c r="K59" s="157"/>
      <c r="L59" s="157"/>
      <c r="M59" s="157"/>
      <c r="N59" s="157"/>
      <c r="O59" s="157"/>
    </row>
    <row r="60" ht="52.5" customHeight="1" spans="1:15">
      <c r="A60" s="205" t="s">
        <v>170</v>
      </c>
      <c r="B60" s="205" t="s">
        <v>171</v>
      </c>
      <c r="C60" s="157">
        <v>126000</v>
      </c>
      <c r="D60" s="157">
        <v>126000</v>
      </c>
      <c r="E60" s="157">
        <v>126000</v>
      </c>
      <c r="F60" s="157"/>
      <c r="G60" s="157"/>
      <c r="H60" s="157"/>
      <c r="I60" s="157"/>
      <c r="J60" s="157"/>
      <c r="K60" s="157"/>
      <c r="L60" s="157"/>
      <c r="M60" s="157"/>
      <c r="N60" s="157"/>
      <c r="O60" s="157"/>
    </row>
    <row r="61" ht="52.5" customHeight="1" spans="1:15">
      <c r="A61" s="206" t="s">
        <v>172</v>
      </c>
      <c r="B61" s="206" t="s">
        <v>79</v>
      </c>
      <c r="C61" s="157">
        <v>126000</v>
      </c>
      <c r="D61" s="157">
        <v>126000</v>
      </c>
      <c r="E61" s="157">
        <v>126000</v>
      </c>
      <c r="F61" s="157"/>
      <c r="G61" s="157"/>
      <c r="H61" s="157"/>
      <c r="I61" s="157"/>
      <c r="J61" s="157"/>
      <c r="K61" s="157"/>
      <c r="L61" s="157"/>
      <c r="M61" s="157"/>
      <c r="N61" s="157"/>
      <c r="O61" s="157"/>
    </row>
    <row r="62" ht="52.5" customHeight="1" spans="1:15">
      <c r="A62" s="205" t="s">
        <v>173</v>
      </c>
      <c r="B62" s="205" t="s">
        <v>174</v>
      </c>
      <c r="C62" s="157">
        <v>640231</v>
      </c>
      <c r="D62" s="157">
        <v>640231</v>
      </c>
      <c r="E62" s="157">
        <v>640231</v>
      </c>
      <c r="F62" s="157"/>
      <c r="G62" s="157"/>
      <c r="H62" s="157"/>
      <c r="I62" s="157"/>
      <c r="J62" s="157"/>
      <c r="K62" s="157"/>
      <c r="L62" s="157"/>
      <c r="M62" s="157"/>
      <c r="N62" s="157"/>
      <c r="O62" s="157"/>
    </row>
    <row r="63" ht="52.5" customHeight="1" spans="1:15">
      <c r="A63" s="206" t="s">
        <v>175</v>
      </c>
      <c r="B63" s="206" t="s">
        <v>174</v>
      </c>
      <c r="C63" s="157">
        <v>640231</v>
      </c>
      <c r="D63" s="157">
        <v>640231</v>
      </c>
      <c r="E63" s="157">
        <v>640231</v>
      </c>
      <c r="F63" s="157"/>
      <c r="G63" s="157"/>
      <c r="H63" s="157"/>
      <c r="I63" s="157"/>
      <c r="J63" s="157"/>
      <c r="K63" s="157"/>
      <c r="L63" s="157"/>
      <c r="M63" s="157"/>
      <c r="N63" s="157"/>
      <c r="O63" s="157"/>
    </row>
    <row r="64" ht="52.5" customHeight="1" spans="1:15">
      <c r="A64" s="204" t="s">
        <v>176</v>
      </c>
      <c r="B64" s="204" t="s">
        <v>177</v>
      </c>
      <c r="C64" s="157">
        <v>3932130</v>
      </c>
      <c r="D64" s="157">
        <v>3932130</v>
      </c>
      <c r="E64" s="157">
        <v>3932130</v>
      </c>
      <c r="F64" s="157"/>
      <c r="G64" s="157"/>
      <c r="H64" s="157"/>
      <c r="I64" s="157"/>
      <c r="J64" s="157"/>
      <c r="K64" s="157"/>
      <c r="L64" s="157"/>
      <c r="M64" s="157"/>
      <c r="N64" s="157"/>
      <c r="O64" s="157"/>
    </row>
    <row r="65" ht="52.5" customHeight="1" spans="1:15">
      <c r="A65" s="205" t="s">
        <v>178</v>
      </c>
      <c r="B65" s="205" t="s">
        <v>179</v>
      </c>
      <c r="C65" s="157">
        <v>3294142</v>
      </c>
      <c r="D65" s="157">
        <v>3294142</v>
      </c>
      <c r="E65" s="157">
        <v>3294142</v>
      </c>
      <c r="F65" s="157"/>
      <c r="G65" s="157"/>
      <c r="H65" s="157"/>
      <c r="I65" s="157"/>
      <c r="J65" s="157"/>
      <c r="K65" s="157"/>
      <c r="L65" s="157"/>
      <c r="M65" s="157"/>
      <c r="N65" s="157"/>
      <c r="O65" s="157"/>
    </row>
    <row r="66" ht="52.5" customHeight="1" spans="1:15">
      <c r="A66" s="206" t="s">
        <v>180</v>
      </c>
      <c r="B66" s="206" t="s">
        <v>181</v>
      </c>
      <c r="C66" s="157">
        <v>3294142</v>
      </c>
      <c r="D66" s="157">
        <v>3294142</v>
      </c>
      <c r="E66" s="157">
        <v>3294142</v>
      </c>
      <c r="F66" s="157"/>
      <c r="G66" s="157"/>
      <c r="H66" s="157"/>
      <c r="I66" s="157"/>
      <c r="J66" s="157"/>
      <c r="K66" s="157"/>
      <c r="L66" s="157"/>
      <c r="M66" s="157"/>
      <c r="N66" s="157"/>
      <c r="O66" s="157"/>
    </row>
    <row r="67" ht="52.5" customHeight="1" spans="1:15">
      <c r="A67" s="205" t="s">
        <v>182</v>
      </c>
      <c r="B67" s="205" t="s">
        <v>183</v>
      </c>
      <c r="C67" s="157">
        <v>637988</v>
      </c>
      <c r="D67" s="157">
        <v>637988</v>
      </c>
      <c r="E67" s="157">
        <v>637988</v>
      </c>
      <c r="F67" s="157"/>
      <c r="G67" s="157"/>
      <c r="H67" s="157"/>
      <c r="I67" s="157"/>
      <c r="J67" s="157"/>
      <c r="K67" s="157"/>
      <c r="L67" s="157"/>
      <c r="M67" s="157"/>
      <c r="N67" s="157"/>
      <c r="O67" s="157"/>
    </row>
    <row r="68" ht="52.5" customHeight="1" spans="1:15">
      <c r="A68" s="206" t="s">
        <v>184</v>
      </c>
      <c r="B68" s="206" t="s">
        <v>185</v>
      </c>
      <c r="C68" s="157">
        <v>637988</v>
      </c>
      <c r="D68" s="157">
        <v>637988</v>
      </c>
      <c r="E68" s="157">
        <v>637988</v>
      </c>
      <c r="F68" s="157"/>
      <c r="G68" s="157"/>
      <c r="H68" s="157"/>
      <c r="I68" s="157"/>
      <c r="J68" s="157"/>
      <c r="K68" s="157"/>
      <c r="L68" s="157"/>
      <c r="M68" s="157"/>
      <c r="N68" s="157"/>
      <c r="O68" s="157"/>
    </row>
    <row r="69" ht="52.5" customHeight="1" spans="1:15">
      <c r="A69" s="204" t="s">
        <v>186</v>
      </c>
      <c r="B69" s="204" t="s">
        <v>187</v>
      </c>
      <c r="C69" s="157">
        <v>346672</v>
      </c>
      <c r="D69" s="157">
        <v>346672</v>
      </c>
      <c r="E69" s="157"/>
      <c r="F69" s="157">
        <v>346672</v>
      </c>
      <c r="G69" s="157"/>
      <c r="H69" s="157"/>
      <c r="I69" s="157"/>
      <c r="J69" s="157"/>
      <c r="K69" s="157"/>
      <c r="L69" s="157"/>
      <c r="M69" s="157"/>
      <c r="N69" s="157"/>
      <c r="O69" s="157"/>
    </row>
    <row r="70" ht="52.5" customHeight="1" spans="1:15">
      <c r="A70" s="205" t="s">
        <v>188</v>
      </c>
      <c r="B70" s="205" t="s">
        <v>189</v>
      </c>
      <c r="C70" s="157">
        <v>346672</v>
      </c>
      <c r="D70" s="157">
        <v>346672</v>
      </c>
      <c r="E70" s="157"/>
      <c r="F70" s="157">
        <v>346672</v>
      </c>
      <c r="G70" s="157"/>
      <c r="H70" s="157"/>
      <c r="I70" s="157"/>
      <c r="J70" s="157"/>
      <c r="K70" s="157"/>
      <c r="L70" s="157"/>
      <c r="M70" s="157"/>
      <c r="N70" s="157"/>
      <c r="O70" s="157"/>
    </row>
    <row r="71" ht="52.5" customHeight="1" spans="1:15">
      <c r="A71" s="206" t="s">
        <v>190</v>
      </c>
      <c r="B71" s="206" t="s">
        <v>191</v>
      </c>
      <c r="C71" s="157">
        <v>346672</v>
      </c>
      <c r="D71" s="157">
        <v>346672</v>
      </c>
      <c r="E71" s="157"/>
      <c r="F71" s="157">
        <v>346672</v>
      </c>
      <c r="G71" s="157"/>
      <c r="H71" s="157"/>
      <c r="I71" s="157"/>
      <c r="J71" s="157"/>
      <c r="K71" s="157"/>
      <c r="L71" s="157"/>
      <c r="M71" s="157"/>
      <c r="N71" s="157"/>
      <c r="O71" s="157"/>
    </row>
    <row r="72" ht="52.5" customHeight="1" spans="1:15">
      <c r="A72" s="204" t="s">
        <v>192</v>
      </c>
      <c r="B72" s="204" t="s">
        <v>193</v>
      </c>
      <c r="C72" s="157">
        <v>360000</v>
      </c>
      <c r="D72" s="157">
        <v>360000</v>
      </c>
      <c r="E72" s="157">
        <v>360000</v>
      </c>
      <c r="F72" s="157"/>
      <c r="G72" s="157"/>
      <c r="H72" s="157"/>
      <c r="I72" s="157"/>
      <c r="J72" s="157"/>
      <c r="K72" s="157"/>
      <c r="L72" s="157"/>
      <c r="M72" s="157"/>
      <c r="N72" s="157"/>
      <c r="O72" s="157"/>
    </row>
    <row r="73" ht="52.5" customHeight="1" spans="1:15">
      <c r="A73" s="205" t="s">
        <v>194</v>
      </c>
      <c r="B73" s="205" t="s">
        <v>195</v>
      </c>
      <c r="C73" s="157">
        <v>360000</v>
      </c>
      <c r="D73" s="157">
        <v>360000</v>
      </c>
      <c r="E73" s="157">
        <v>360000</v>
      </c>
      <c r="F73" s="157"/>
      <c r="G73" s="157"/>
      <c r="H73" s="157"/>
      <c r="I73" s="157"/>
      <c r="J73" s="157"/>
      <c r="K73" s="157"/>
      <c r="L73" s="157"/>
      <c r="M73" s="157"/>
      <c r="N73" s="157"/>
      <c r="O73" s="157"/>
    </row>
    <row r="74" ht="52.5" customHeight="1" spans="1:15">
      <c r="A74" s="206" t="s">
        <v>196</v>
      </c>
      <c r="B74" s="206" t="s">
        <v>197</v>
      </c>
      <c r="C74" s="157">
        <v>360000</v>
      </c>
      <c r="D74" s="157">
        <v>360000</v>
      </c>
      <c r="E74" s="157">
        <v>360000</v>
      </c>
      <c r="F74" s="157"/>
      <c r="G74" s="157"/>
      <c r="H74" s="157"/>
      <c r="I74" s="157"/>
      <c r="J74" s="157"/>
      <c r="K74" s="157"/>
      <c r="L74" s="157"/>
      <c r="M74" s="157"/>
      <c r="N74" s="157"/>
      <c r="O74" s="157"/>
    </row>
    <row r="75" ht="52.5" customHeight="1" spans="1:15">
      <c r="A75" s="204" t="s">
        <v>198</v>
      </c>
      <c r="B75" s="204" t="s">
        <v>199</v>
      </c>
      <c r="C75" s="157">
        <v>1207769</v>
      </c>
      <c r="D75" s="157">
        <v>1207769</v>
      </c>
      <c r="E75" s="157">
        <v>1207769</v>
      </c>
      <c r="F75" s="157"/>
      <c r="G75" s="157"/>
      <c r="H75" s="157"/>
      <c r="I75" s="157"/>
      <c r="J75" s="157"/>
      <c r="K75" s="157"/>
      <c r="L75" s="157"/>
      <c r="M75" s="157"/>
      <c r="N75" s="157"/>
      <c r="O75" s="157"/>
    </row>
    <row r="76" ht="52.5" customHeight="1" spans="1:15">
      <c r="A76" s="205" t="s">
        <v>200</v>
      </c>
      <c r="B76" s="205" t="s">
        <v>201</v>
      </c>
      <c r="C76" s="157">
        <v>1207769</v>
      </c>
      <c r="D76" s="157">
        <v>1207769</v>
      </c>
      <c r="E76" s="157">
        <v>1207769</v>
      </c>
      <c r="F76" s="157"/>
      <c r="G76" s="157"/>
      <c r="H76" s="157"/>
      <c r="I76" s="157"/>
      <c r="J76" s="157"/>
      <c r="K76" s="157"/>
      <c r="L76" s="157"/>
      <c r="M76" s="157"/>
      <c r="N76" s="157"/>
      <c r="O76" s="157"/>
    </row>
    <row r="77" ht="52.5" customHeight="1" spans="1:15">
      <c r="A77" s="206" t="s">
        <v>202</v>
      </c>
      <c r="B77" s="206" t="s">
        <v>203</v>
      </c>
      <c r="C77" s="157">
        <v>1207769</v>
      </c>
      <c r="D77" s="157">
        <v>1207769</v>
      </c>
      <c r="E77" s="157">
        <v>1207769</v>
      </c>
      <c r="F77" s="157"/>
      <c r="G77" s="157"/>
      <c r="H77" s="157"/>
      <c r="I77" s="157"/>
      <c r="J77" s="157"/>
      <c r="K77" s="157"/>
      <c r="L77" s="157"/>
      <c r="M77" s="157"/>
      <c r="N77" s="157"/>
      <c r="O77" s="157"/>
    </row>
    <row r="78" ht="30" customHeight="1" spans="1:15">
      <c r="A78" s="203" t="s">
        <v>30</v>
      </c>
      <c r="B78" s="203"/>
      <c r="C78" s="157">
        <v>42419969.22</v>
      </c>
      <c r="D78" s="157">
        <v>29598369.22</v>
      </c>
      <c r="E78" s="157">
        <v>27239097.22</v>
      </c>
      <c r="F78" s="157">
        <v>2359272</v>
      </c>
      <c r="G78" s="157"/>
      <c r="H78" s="157"/>
      <c r="I78" s="157"/>
      <c r="J78" s="157">
        <v>12821600</v>
      </c>
      <c r="K78" s="157"/>
      <c r="L78" s="157"/>
      <c r="M78" s="157"/>
      <c r="N78" s="157"/>
      <c r="O78" s="157">
        <v>12821600</v>
      </c>
    </row>
  </sheetData>
  <mergeCells count="13">
    <mergeCell ref="N1:O1"/>
    <mergeCell ref="A2:O2"/>
    <mergeCell ref="A3:F3"/>
    <mergeCell ref="N3:O3"/>
    <mergeCell ref="D4:F4"/>
    <mergeCell ref="J4:O4"/>
    <mergeCell ref="A78:B7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49"/>
      <c r="B1" s="49"/>
      <c r="C1" s="49"/>
      <c r="D1" s="109" t="s">
        <v>204</v>
      </c>
    </row>
    <row r="2" ht="30.75" customHeight="1" spans="1:4">
      <c r="A2" s="193" t="str">
        <f>"2026"&amp;"年部门财政拨款收支预算总表"</f>
        <v>2026年部门财政拨款收支预算总表</v>
      </c>
      <c r="B2" s="193"/>
      <c r="C2" s="193"/>
      <c r="D2" s="193"/>
    </row>
    <row r="3" ht="18.75" customHeight="1" spans="1:4">
      <c r="A3" s="31" t="str">
        <f>"单位名称："&amp;"盈江县平原镇人民政府"</f>
        <v>单位名称：盈江县平原镇人民政府</v>
      </c>
      <c r="B3" s="194"/>
      <c r="C3" s="194"/>
      <c r="D3" s="110" t="s">
        <v>1</v>
      </c>
    </row>
    <row r="4" ht="19.5" customHeight="1" spans="1:4">
      <c r="A4" s="12" t="s">
        <v>205</v>
      </c>
      <c r="B4" s="14"/>
      <c r="C4" s="12" t="s">
        <v>206</v>
      </c>
      <c r="D4" s="14"/>
    </row>
    <row r="5" ht="21.75" customHeight="1" spans="1:4">
      <c r="A5" s="81" t="s">
        <v>207</v>
      </c>
      <c r="B5" s="11" t="s">
        <v>5</v>
      </c>
      <c r="C5" s="81" t="s">
        <v>208</v>
      </c>
      <c r="D5" s="11" t="s">
        <v>5</v>
      </c>
    </row>
    <row r="6" ht="17.25" customHeight="1" spans="1:4">
      <c r="A6" s="83"/>
      <c r="B6" s="18"/>
      <c r="C6" s="83"/>
      <c r="D6" s="18"/>
    </row>
    <row r="7" ht="19.5" customHeight="1" spans="1:4">
      <c r="A7" s="103" t="s">
        <v>209</v>
      </c>
      <c r="B7" s="23">
        <v>29598369.22</v>
      </c>
      <c r="C7" s="103" t="s">
        <v>210</v>
      </c>
      <c r="D7" s="23">
        <v>29598369.22</v>
      </c>
    </row>
    <row r="8" ht="19.5" customHeight="1" spans="1:4">
      <c r="A8" s="103" t="s">
        <v>211</v>
      </c>
      <c r="B8" s="23">
        <v>29598369.22</v>
      </c>
      <c r="C8" s="195" t="str">
        <f>"（"&amp;"一"&amp;"）"&amp;"一般公共服务支出"</f>
        <v>（一）一般公共服务支出</v>
      </c>
      <c r="D8" s="23">
        <v>18327732.28</v>
      </c>
    </row>
    <row r="9" ht="19.5" customHeight="1" spans="1:4">
      <c r="A9" s="196" t="s">
        <v>212</v>
      </c>
      <c r="B9" s="23"/>
      <c r="C9" s="195" t="str">
        <f>"（"&amp;"二"&amp;"）"&amp;"国防支出"</f>
        <v>（二）国防支出</v>
      </c>
      <c r="D9" s="23">
        <v>20000</v>
      </c>
    </row>
    <row r="10" ht="19.5" customHeight="1" spans="1:4">
      <c r="A10" s="196" t="s">
        <v>213</v>
      </c>
      <c r="B10" s="23"/>
      <c r="C10" s="195" t="str">
        <f>"（"&amp;"三"&amp;"）"&amp;"公共安全支出"</f>
        <v>（三）公共安全支出</v>
      </c>
      <c r="D10" s="23">
        <v>330000</v>
      </c>
    </row>
    <row r="11" ht="19.5" customHeight="1" spans="1:4">
      <c r="A11" s="196" t="s">
        <v>214</v>
      </c>
      <c r="B11" s="23"/>
      <c r="C11" s="195" t="str">
        <f>"（"&amp;"四"&amp;"）"&amp;"文化旅游体育与传媒支出"</f>
        <v>（四）文化旅游体育与传媒支出</v>
      </c>
      <c r="D11" s="23">
        <v>222102</v>
      </c>
    </row>
    <row r="12" ht="19.5" customHeight="1" spans="1:4">
      <c r="A12" s="196" t="s">
        <v>211</v>
      </c>
      <c r="B12" s="23"/>
      <c r="C12" s="195" t="str">
        <f>"（"&amp;"五"&amp;"）"&amp;"社会保障和就业支出"</f>
        <v>（五）社会保障和就业支出</v>
      </c>
      <c r="D12" s="23">
        <v>2927784.88</v>
      </c>
    </row>
    <row r="13" ht="19.5" customHeight="1" spans="1:4">
      <c r="A13" s="196" t="s">
        <v>212</v>
      </c>
      <c r="B13" s="23"/>
      <c r="C13" s="195" t="str">
        <f>"（"&amp;"六"&amp;"）"&amp;"卫生健康支出"</f>
        <v>（六）卫生健康支出</v>
      </c>
      <c r="D13" s="23">
        <v>1157948.06</v>
      </c>
    </row>
    <row r="14" ht="19.5" customHeight="1" spans="1:4">
      <c r="A14" s="196" t="s">
        <v>213</v>
      </c>
      <c r="B14" s="23"/>
      <c r="C14" s="195" t="str">
        <f>"（"&amp;"七"&amp;"）"&amp;"城乡社区支出"</f>
        <v>（七）城乡社区支出</v>
      </c>
      <c r="D14" s="23">
        <v>766231</v>
      </c>
    </row>
    <row r="15" ht="19.5" customHeight="1" spans="1:4">
      <c r="A15" s="197"/>
      <c r="B15" s="23"/>
      <c r="C15" s="195" t="str">
        <f>"（"&amp;"八"&amp;"）"&amp;"农林水支出"</f>
        <v>（八）农林水支出</v>
      </c>
      <c r="D15" s="23">
        <v>3932130</v>
      </c>
    </row>
    <row r="16" ht="19.5" customHeight="1" spans="1:4">
      <c r="A16" s="197"/>
      <c r="B16" s="23"/>
      <c r="C16" s="195" t="str">
        <f>"（"&amp;"九"&amp;"）"&amp;"交通运输支出"</f>
        <v>（九）交通运输支出</v>
      </c>
      <c r="D16" s="23">
        <v>346672</v>
      </c>
    </row>
    <row r="17" ht="19.5" customHeight="1" spans="1:4">
      <c r="A17" s="197"/>
      <c r="B17" s="23"/>
      <c r="C17" s="195" t="str">
        <f>"（"&amp;"十"&amp;"）"&amp;"自然资源海洋气象等支出"</f>
        <v>（十）自然资源海洋气象等支出</v>
      </c>
      <c r="D17" s="23">
        <v>360000</v>
      </c>
    </row>
    <row r="18" ht="19.5" customHeight="1" spans="1:4">
      <c r="A18" s="197"/>
      <c r="B18" s="23"/>
      <c r="C18" s="195" t="str">
        <f>"（"&amp;"十一"&amp;"）"&amp;"住房保障支出"</f>
        <v>（十一）住房保障支出</v>
      </c>
      <c r="D18" s="23">
        <v>1207769</v>
      </c>
    </row>
    <row r="19" ht="19.5" customHeight="1" spans="1:4">
      <c r="A19" s="197"/>
      <c r="B19" s="23"/>
      <c r="C19" s="195"/>
      <c r="D19" s="23"/>
    </row>
    <row r="20" ht="19.5" customHeight="1" spans="1:4">
      <c r="A20" s="103"/>
      <c r="B20" s="23"/>
      <c r="C20" s="195"/>
      <c r="D20" s="23"/>
    </row>
    <row r="21" ht="19.5" customHeight="1" spans="1:4">
      <c r="A21" s="103"/>
      <c r="B21" s="23"/>
      <c r="C21" s="103"/>
      <c r="D21" s="23"/>
    </row>
    <row r="22" ht="19.5" customHeight="1" spans="1:4">
      <c r="A22" s="103"/>
      <c r="B22" s="23"/>
      <c r="C22" s="103"/>
      <c r="D22" s="23"/>
    </row>
    <row r="23" ht="19.5" customHeight="1" spans="1:4">
      <c r="A23" s="103"/>
      <c r="B23" s="23"/>
      <c r="C23" s="103"/>
      <c r="D23" s="23"/>
    </row>
    <row r="24" ht="19.5" customHeight="1" spans="1:4">
      <c r="A24" s="103"/>
      <c r="B24" s="23"/>
      <c r="C24" s="103"/>
      <c r="D24" s="23"/>
    </row>
    <row r="25" ht="19.5" customHeight="1" spans="1:4">
      <c r="A25" s="103"/>
      <c r="B25" s="23"/>
      <c r="C25" s="103"/>
      <c r="D25" s="23"/>
    </row>
    <row r="26" ht="19.5" customHeight="1" spans="1:4">
      <c r="A26" s="195"/>
      <c r="B26" s="23"/>
      <c r="C26" s="103"/>
      <c r="D26" s="23"/>
    </row>
    <row r="27" ht="19.5" customHeight="1" spans="1:4">
      <c r="A27" s="103"/>
      <c r="B27" s="23"/>
      <c r="C27" s="103"/>
      <c r="D27" s="23"/>
    </row>
    <row r="28" customHeight="1" spans="1:4">
      <c r="A28" s="103"/>
      <c r="B28" s="23"/>
      <c r="C28" s="196"/>
      <c r="D28" s="23"/>
    </row>
    <row r="29" ht="19.5" customHeight="1" spans="1:4">
      <c r="A29" s="103"/>
      <c r="B29" s="23"/>
      <c r="C29" s="103"/>
      <c r="D29" s="23"/>
    </row>
    <row r="30" ht="19.5" customHeight="1" spans="1:4">
      <c r="A30" s="195"/>
      <c r="B30" s="23"/>
      <c r="C30" s="103"/>
      <c r="D30" s="23"/>
    </row>
    <row r="31" ht="18" customHeight="1" spans="1:4">
      <c r="A31" s="195"/>
      <c r="B31" s="23"/>
      <c r="C31" s="103"/>
      <c r="D31" s="23"/>
    </row>
    <row r="32" ht="18" customHeight="1" spans="1:4">
      <c r="A32" s="195"/>
      <c r="B32" s="23"/>
      <c r="C32" s="196"/>
      <c r="D32" s="23"/>
    </row>
    <row r="33" ht="18" customHeight="1" spans="1:4">
      <c r="A33" s="195"/>
      <c r="B33" s="23"/>
      <c r="C33" s="196"/>
      <c r="D33" s="23"/>
    </row>
    <row r="34" ht="19.5" customHeight="1" spans="1:4">
      <c r="A34" s="195"/>
      <c r="B34" s="198"/>
      <c r="C34" s="103"/>
      <c r="D34" s="198"/>
    </row>
    <row r="35" ht="19.5" customHeight="1" spans="1:4">
      <c r="A35" s="195"/>
      <c r="B35" s="23"/>
      <c r="C35" s="103" t="s">
        <v>215</v>
      </c>
      <c r="D35" s="23"/>
    </row>
    <row r="36" ht="19.5" customHeight="1" spans="1:4">
      <c r="A36" s="199" t="s">
        <v>24</v>
      </c>
      <c r="B36" s="23">
        <v>29598369.22</v>
      </c>
      <c r="C36" s="199" t="s">
        <v>25</v>
      </c>
      <c r="D36" s="23">
        <v>29598369.22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77"/>
  <sheetViews>
    <sheetView showZeros="0" workbookViewId="0">
      <selection activeCell="A57" sqref="$A57:$XFD57"/>
    </sheetView>
  </sheetViews>
  <sheetFormatPr defaultColWidth="10.2777777777778" defaultRowHeight="15" customHeight="1" outlineLevelCol="6"/>
  <cols>
    <col min="1" max="1" width="26.3425925925926" customWidth="1"/>
    <col min="2" max="2" width="24.6296296296296" customWidth="1"/>
    <col min="3" max="7" width="19.2777777777778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216</v>
      </c>
    </row>
    <row r="2" ht="33" customHeight="1" spans="1:7">
      <c r="A2" s="184" t="str">
        <f>"2026"&amp;"年一般公共预算支出预算表（按功能科目分类）"</f>
        <v>2026年一般公共预算支出预算表（按功能科目分类）</v>
      </c>
      <c r="B2" s="184"/>
      <c r="C2" s="184"/>
      <c r="D2" s="184"/>
      <c r="E2" s="184"/>
      <c r="F2" s="184"/>
      <c r="G2" s="184"/>
    </row>
    <row r="3" ht="18.75" customHeight="1" spans="1:7">
      <c r="A3" s="185" t="str">
        <f>"单位名称："&amp;"盈江县平原镇人民政府"</f>
        <v>单位名称：盈江县平原镇人民政府</v>
      </c>
      <c r="B3" s="185"/>
      <c r="C3" s="144"/>
      <c r="D3" s="144"/>
      <c r="E3" s="144"/>
      <c r="F3" s="144"/>
      <c r="G3" s="148" t="s">
        <v>1</v>
      </c>
    </row>
    <row r="4" ht="18.75" customHeight="1" spans="1:7">
      <c r="A4" s="186" t="s">
        <v>217</v>
      </c>
      <c r="B4" s="186"/>
      <c r="C4" s="186" t="s">
        <v>30</v>
      </c>
      <c r="D4" s="186" t="s">
        <v>52</v>
      </c>
      <c r="E4" s="186"/>
      <c r="F4" s="186"/>
      <c r="G4" s="186" t="s">
        <v>53</v>
      </c>
    </row>
    <row r="5" ht="18.75" customHeight="1" spans="1:7">
      <c r="A5" s="186" t="s">
        <v>48</v>
      </c>
      <c r="B5" s="186" t="s">
        <v>49</v>
      </c>
      <c r="C5" s="186"/>
      <c r="D5" s="186" t="s">
        <v>33</v>
      </c>
      <c r="E5" s="186" t="s">
        <v>218</v>
      </c>
      <c r="F5" s="186" t="s">
        <v>219</v>
      </c>
      <c r="G5" s="186"/>
    </row>
    <row r="6" ht="18.75" customHeight="1" spans="1:7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</row>
    <row r="7" ht="18.75" customHeight="1" spans="1:7">
      <c r="A7" s="187" t="s">
        <v>74</v>
      </c>
      <c r="B7" s="187" t="s">
        <v>75</v>
      </c>
      <c r="C7" s="188">
        <v>18327732.28</v>
      </c>
      <c r="D7" s="188">
        <v>16335132.28</v>
      </c>
      <c r="E7" s="188">
        <v>15585330.76</v>
      </c>
      <c r="F7" s="188">
        <v>749801.52</v>
      </c>
      <c r="G7" s="188">
        <v>1992600</v>
      </c>
    </row>
    <row r="8" ht="18.75" customHeight="1" outlineLevel="1" spans="1:7">
      <c r="A8" s="189" t="s">
        <v>76</v>
      </c>
      <c r="B8" s="189" t="s">
        <v>77</v>
      </c>
      <c r="C8" s="188">
        <v>279083</v>
      </c>
      <c r="D8" s="188">
        <v>148083</v>
      </c>
      <c r="E8" s="188">
        <v>135933</v>
      </c>
      <c r="F8" s="188">
        <v>12150</v>
      </c>
      <c r="G8" s="188">
        <v>131000</v>
      </c>
    </row>
    <row r="9" ht="18.75" customHeight="1" outlineLevel="2" spans="1:7">
      <c r="A9" s="190" t="s">
        <v>78</v>
      </c>
      <c r="B9" s="190" t="s">
        <v>79</v>
      </c>
      <c r="C9" s="188">
        <v>148083</v>
      </c>
      <c r="D9" s="188">
        <v>148083</v>
      </c>
      <c r="E9" s="188">
        <v>135933</v>
      </c>
      <c r="F9" s="188">
        <v>12150</v>
      </c>
      <c r="G9" s="188"/>
    </row>
    <row r="10" ht="18.75" customHeight="1" outlineLevel="2" spans="1:7">
      <c r="A10" s="190" t="s">
        <v>80</v>
      </c>
      <c r="B10" s="190" t="s">
        <v>81</v>
      </c>
      <c r="C10" s="188">
        <v>50000</v>
      </c>
      <c r="D10" s="188"/>
      <c r="E10" s="188"/>
      <c r="F10" s="188"/>
      <c r="G10" s="188">
        <v>50000</v>
      </c>
    </row>
    <row r="11" ht="18.75" customHeight="1" outlineLevel="2" spans="1:7">
      <c r="A11" s="190" t="s">
        <v>82</v>
      </c>
      <c r="B11" s="190" t="s">
        <v>83</v>
      </c>
      <c r="C11" s="188">
        <v>81000</v>
      </c>
      <c r="D11" s="188"/>
      <c r="E11" s="188"/>
      <c r="F11" s="188"/>
      <c r="G11" s="188">
        <v>81000</v>
      </c>
    </row>
    <row r="12" ht="30" customHeight="1" outlineLevel="1" spans="1:7">
      <c r="A12" s="189" t="s">
        <v>84</v>
      </c>
      <c r="B12" s="189" t="s">
        <v>85</v>
      </c>
      <c r="C12" s="188">
        <v>5896727.52</v>
      </c>
      <c r="D12" s="188">
        <v>5896727.52</v>
      </c>
      <c r="E12" s="188">
        <v>5289204</v>
      </c>
      <c r="F12" s="188">
        <v>607523.52</v>
      </c>
      <c r="G12" s="188"/>
    </row>
    <row r="13" ht="18.75" customHeight="1" outlineLevel="2" spans="1:7">
      <c r="A13" s="190" t="s">
        <v>86</v>
      </c>
      <c r="B13" s="190" t="s">
        <v>79</v>
      </c>
      <c r="C13" s="188">
        <v>5896727.52</v>
      </c>
      <c r="D13" s="188">
        <v>5896727.52</v>
      </c>
      <c r="E13" s="188">
        <v>5289204</v>
      </c>
      <c r="F13" s="188">
        <v>607523.52</v>
      </c>
      <c r="G13" s="188"/>
    </row>
    <row r="14" ht="18.75" customHeight="1" outlineLevel="1" spans="1:7">
      <c r="A14" s="189" t="s">
        <v>87</v>
      </c>
      <c r="B14" s="189" t="s">
        <v>88</v>
      </c>
      <c r="C14" s="188">
        <v>139643</v>
      </c>
      <c r="D14" s="188">
        <v>139643</v>
      </c>
      <c r="E14" s="188">
        <v>127493</v>
      </c>
      <c r="F14" s="188">
        <v>12150</v>
      </c>
      <c r="G14" s="188"/>
    </row>
    <row r="15" ht="18.75" customHeight="1" outlineLevel="2" spans="1:7">
      <c r="A15" s="190" t="s">
        <v>89</v>
      </c>
      <c r="B15" s="190" t="s">
        <v>79</v>
      </c>
      <c r="C15" s="188">
        <v>139643</v>
      </c>
      <c r="D15" s="188">
        <v>139643</v>
      </c>
      <c r="E15" s="188">
        <v>127493</v>
      </c>
      <c r="F15" s="188">
        <v>12150</v>
      </c>
      <c r="G15" s="188"/>
    </row>
    <row r="16" ht="18.75" customHeight="1" outlineLevel="1" spans="1:7">
      <c r="A16" s="189" t="s">
        <v>90</v>
      </c>
      <c r="B16" s="189" t="s">
        <v>91</v>
      </c>
      <c r="C16" s="188">
        <v>576128</v>
      </c>
      <c r="D16" s="188">
        <v>576128</v>
      </c>
      <c r="E16" s="188">
        <v>484328</v>
      </c>
      <c r="F16" s="188">
        <v>91800</v>
      </c>
      <c r="G16" s="188"/>
    </row>
    <row r="17" ht="18.75" customHeight="1" outlineLevel="2" spans="1:7">
      <c r="A17" s="190" t="s">
        <v>92</v>
      </c>
      <c r="B17" s="190" t="s">
        <v>79</v>
      </c>
      <c r="C17" s="188">
        <v>576128</v>
      </c>
      <c r="D17" s="188">
        <v>576128</v>
      </c>
      <c r="E17" s="188">
        <v>484328</v>
      </c>
      <c r="F17" s="188">
        <v>91800</v>
      </c>
      <c r="G17" s="188"/>
    </row>
    <row r="18" ht="18.75" customHeight="1" outlineLevel="1" spans="1:7">
      <c r="A18" s="189" t="s">
        <v>93</v>
      </c>
      <c r="B18" s="189" t="s">
        <v>94</v>
      </c>
      <c r="C18" s="188">
        <v>244470</v>
      </c>
      <c r="D18" s="188">
        <v>181470</v>
      </c>
      <c r="E18" s="188">
        <v>169320</v>
      </c>
      <c r="F18" s="188">
        <v>12150</v>
      </c>
      <c r="G18" s="188">
        <v>63000</v>
      </c>
    </row>
    <row r="19" ht="18.75" customHeight="1" outlineLevel="2" spans="1:7">
      <c r="A19" s="190" t="s">
        <v>95</v>
      </c>
      <c r="B19" s="190" t="s">
        <v>79</v>
      </c>
      <c r="C19" s="188">
        <v>181470</v>
      </c>
      <c r="D19" s="188">
        <v>181470</v>
      </c>
      <c r="E19" s="188">
        <v>169320</v>
      </c>
      <c r="F19" s="188">
        <v>12150</v>
      </c>
      <c r="G19" s="188"/>
    </row>
    <row r="20" ht="18.75" customHeight="1" outlineLevel="2" spans="1:7">
      <c r="A20" s="190" t="s">
        <v>96</v>
      </c>
      <c r="B20" s="190" t="s">
        <v>97</v>
      </c>
      <c r="C20" s="188">
        <v>63000</v>
      </c>
      <c r="D20" s="188"/>
      <c r="E20" s="188"/>
      <c r="F20" s="188"/>
      <c r="G20" s="188">
        <v>63000</v>
      </c>
    </row>
    <row r="21" ht="36" customHeight="1" outlineLevel="1" spans="1:7">
      <c r="A21" s="189" t="s">
        <v>98</v>
      </c>
      <c r="B21" s="189" t="s">
        <v>99</v>
      </c>
      <c r="C21" s="188">
        <v>354588</v>
      </c>
      <c r="D21" s="188">
        <v>130988</v>
      </c>
      <c r="E21" s="188">
        <v>118838</v>
      </c>
      <c r="F21" s="188">
        <v>12150</v>
      </c>
      <c r="G21" s="188">
        <v>223600</v>
      </c>
    </row>
    <row r="22" ht="18.75" customHeight="1" outlineLevel="2" spans="1:7">
      <c r="A22" s="190" t="s">
        <v>100</v>
      </c>
      <c r="B22" s="190" t="s">
        <v>79</v>
      </c>
      <c r="C22" s="188">
        <v>130988</v>
      </c>
      <c r="D22" s="188">
        <v>130988</v>
      </c>
      <c r="E22" s="188">
        <v>118838</v>
      </c>
      <c r="F22" s="188">
        <v>12150</v>
      </c>
      <c r="G22" s="188"/>
    </row>
    <row r="23" ht="33" customHeight="1" outlineLevel="2" spans="1:7">
      <c r="A23" s="190" t="s">
        <v>101</v>
      </c>
      <c r="B23" s="190" t="s">
        <v>102</v>
      </c>
      <c r="C23" s="188">
        <v>223600</v>
      </c>
      <c r="D23" s="188"/>
      <c r="E23" s="188"/>
      <c r="F23" s="188"/>
      <c r="G23" s="188">
        <v>223600</v>
      </c>
    </row>
    <row r="24" ht="18.75" customHeight="1" outlineLevel="1" spans="1:7">
      <c r="A24" s="189" t="s">
        <v>103</v>
      </c>
      <c r="B24" s="189" t="s">
        <v>104</v>
      </c>
      <c r="C24" s="188">
        <v>16800</v>
      </c>
      <c r="D24" s="188">
        <v>16800</v>
      </c>
      <c r="E24" s="188">
        <v>16800</v>
      </c>
      <c r="F24" s="188"/>
      <c r="G24" s="188"/>
    </row>
    <row r="25" ht="18.75" customHeight="1" outlineLevel="2" spans="1:7">
      <c r="A25" s="190" t="s">
        <v>105</v>
      </c>
      <c r="B25" s="190" t="s">
        <v>79</v>
      </c>
      <c r="C25" s="188">
        <v>16800</v>
      </c>
      <c r="D25" s="188">
        <v>16800</v>
      </c>
      <c r="E25" s="188">
        <v>16800</v>
      </c>
      <c r="F25" s="188"/>
      <c r="G25" s="188"/>
    </row>
    <row r="26" ht="18.75" customHeight="1" outlineLevel="1" spans="1:7">
      <c r="A26" s="189" t="s">
        <v>106</v>
      </c>
      <c r="B26" s="189" t="s">
        <v>107</v>
      </c>
      <c r="C26" s="188">
        <v>1160645</v>
      </c>
      <c r="D26" s="188">
        <v>697645</v>
      </c>
      <c r="E26" s="188">
        <v>695767</v>
      </c>
      <c r="F26" s="188">
        <v>1878</v>
      </c>
      <c r="G26" s="188">
        <v>463000</v>
      </c>
    </row>
    <row r="27" ht="18.75" customHeight="1" outlineLevel="2" spans="1:7">
      <c r="A27" s="190" t="s">
        <v>108</v>
      </c>
      <c r="B27" s="190" t="s">
        <v>79</v>
      </c>
      <c r="C27" s="188">
        <v>697645</v>
      </c>
      <c r="D27" s="188">
        <v>697645</v>
      </c>
      <c r="E27" s="188">
        <v>695767</v>
      </c>
      <c r="F27" s="188">
        <v>1878</v>
      </c>
      <c r="G27" s="188"/>
    </row>
    <row r="28" ht="18.75" customHeight="1" outlineLevel="2" spans="1:7">
      <c r="A28" s="190" t="s">
        <v>109</v>
      </c>
      <c r="B28" s="190" t="s">
        <v>107</v>
      </c>
      <c r="C28" s="188">
        <v>463000</v>
      </c>
      <c r="D28" s="188"/>
      <c r="E28" s="188"/>
      <c r="F28" s="188"/>
      <c r="G28" s="188">
        <v>463000</v>
      </c>
    </row>
    <row r="29" ht="18.75" customHeight="1" outlineLevel="1" spans="1:7">
      <c r="A29" s="189" t="s">
        <v>110</v>
      </c>
      <c r="B29" s="189" t="s">
        <v>111</v>
      </c>
      <c r="C29" s="188">
        <v>9659647.76</v>
      </c>
      <c r="D29" s="188">
        <v>8547647.76</v>
      </c>
      <c r="E29" s="188">
        <v>8547647.76</v>
      </c>
      <c r="F29" s="188"/>
      <c r="G29" s="188">
        <v>1112000</v>
      </c>
    </row>
    <row r="30" s="149" customFormat="1" ht="18.75" customHeight="1" outlineLevel="2" spans="1:7">
      <c r="A30" s="191" t="s">
        <v>112</v>
      </c>
      <c r="B30" s="191" t="s">
        <v>113</v>
      </c>
      <c r="C30" s="192">
        <v>9659647.76</v>
      </c>
      <c r="D30" s="192">
        <v>8547647.76</v>
      </c>
      <c r="E30" s="192">
        <v>8547647.76</v>
      </c>
      <c r="F30" s="192"/>
      <c r="G30" s="192">
        <v>1112000</v>
      </c>
    </row>
    <row r="31" ht="18.75" customHeight="1" spans="1:7">
      <c r="A31" s="187" t="s">
        <v>114</v>
      </c>
      <c r="B31" s="187" t="s">
        <v>115</v>
      </c>
      <c r="C31" s="188">
        <v>20000</v>
      </c>
      <c r="D31" s="188"/>
      <c r="E31" s="188"/>
      <c r="F31" s="188"/>
      <c r="G31" s="188">
        <v>20000</v>
      </c>
    </row>
    <row r="32" ht="18.75" customHeight="1" outlineLevel="1" spans="1:7">
      <c r="A32" s="189" t="s">
        <v>116</v>
      </c>
      <c r="B32" s="189" t="s">
        <v>117</v>
      </c>
      <c r="C32" s="188">
        <v>20000</v>
      </c>
      <c r="D32" s="188"/>
      <c r="E32" s="188"/>
      <c r="F32" s="188"/>
      <c r="G32" s="188">
        <v>20000</v>
      </c>
    </row>
    <row r="33" ht="18.75" customHeight="1" outlineLevel="2" spans="1:7">
      <c r="A33" s="190" t="s">
        <v>118</v>
      </c>
      <c r="B33" s="190" t="s">
        <v>119</v>
      </c>
      <c r="C33" s="188">
        <v>20000</v>
      </c>
      <c r="D33" s="188"/>
      <c r="E33" s="188"/>
      <c r="F33" s="188"/>
      <c r="G33" s="188">
        <v>20000</v>
      </c>
    </row>
    <row r="34" ht="18.75" customHeight="1" spans="1:7">
      <c r="A34" s="187" t="s">
        <v>120</v>
      </c>
      <c r="B34" s="187" t="s">
        <v>121</v>
      </c>
      <c r="C34" s="188">
        <v>330000</v>
      </c>
      <c r="D34" s="188">
        <v>330000</v>
      </c>
      <c r="E34" s="188">
        <v>330000</v>
      </c>
      <c r="F34" s="188"/>
      <c r="G34" s="188"/>
    </row>
    <row r="35" ht="18.75" customHeight="1" outlineLevel="1" spans="1:7">
      <c r="A35" s="189" t="s">
        <v>122</v>
      </c>
      <c r="B35" s="189" t="s">
        <v>123</v>
      </c>
      <c r="C35" s="188">
        <v>330000</v>
      </c>
      <c r="D35" s="188">
        <v>330000</v>
      </c>
      <c r="E35" s="188">
        <v>330000</v>
      </c>
      <c r="F35" s="188"/>
      <c r="G35" s="188"/>
    </row>
    <row r="36" ht="18.75" customHeight="1" outlineLevel="2" spans="1:7">
      <c r="A36" s="190" t="s">
        <v>124</v>
      </c>
      <c r="B36" s="190" t="s">
        <v>79</v>
      </c>
      <c r="C36" s="188">
        <v>330000</v>
      </c>
      <c r="D36" s="188">
        <v>330000</v>
      </c>
      <c r="E36" s="188">
        <v>330000</v>
      </c>
      <c r="F36" s="188"/>
      <c r="G36" s="188"/>
    </row>
    <row r="37" ht="18.75" customHeight="1" spans="1:7">
      <c r="A37" s="187" t="s">
        <v>125</v>
      </c>
      <c r="B37" s="187" t="s">
        <v>126</v>
      </c>
      <c r="C37" s="188">
        <v>222102</v>
      </c>
      <c r="D37" s="188">
        <v>222102</v>
      </c>
      <c r="E37" s="188">
        <v>215802</v>
      </c>
      <c r="F37" s="188">
        <v>6300</v>
      </c>
      <c r="G37" s="188"/>
    </row>
    <row r="38" ht="18.75" customHeight="1" outlineLevel="1" spans="1:7">
      <c r="A38" s="189" t="s">
        <v>127</v>
      </c>
      <c r="B38" s="189" t="s">
        <v>128</v>
      </c>
      <c r="C38" s="188">
        <v>222102</v>
      </c>
      <c r="D38" s="188">
        <v>222102</v>
      </c>
      <c r="E38" s="188">
        <v>215802</v>
      </c>
      <c r="F38" s="188">
        <v>6300</v>
      </c>
      <c r="G38" s="188"/>
    </row>
    <row r="39" ht="18.75" customHeight="1" outlineLevel="2" spans="1:7">
      <c r="A39" s="190" t="s">
        <v>129</v>
      </c>
      <c r="B39" s="190" t="s">
        <v>130</v>
      </c>
      <c r="C39" s="188">
        <v>222102</v>
      </c>
      <c r="D39" s="188">
        <v>222102</v>
      </c>
      <c r="E39" s="188">
        <v>215802</v>
      </c>
      <c r="F39" s="188">
        <v>6300</v>
      </c>
      <c r="G39" s="188"/>
    </row>
    <row r="40" ht="18.75" customHeight="1" spans="1:7">
      <c r="A40" s="187" t="s">
        <v>131</v>
      </c>
      <c r="B40" s="187" t="s">
        <v>132</v>
      </c>
      <c r="C40" s="188">
        <v>2927784.88</v>
      </c>
      <c r="D40" s="188">
        <v>2927784.88</v>
      </c>
      <c r="E40" s="188">
        <v>2857784.88</v>
      </c>
      <c r="F40" s="188">
        <v>70000</v>
      </c>
      <c r="G40" s="188"/>
    </row>
    <row r="41" ht="18.75" customHeight="1" outlineLevel="1" spans="1:7">
      <c r="A41" s="189" t="s">
        <v>133</v>
      </c>
      <c r="B41" s="189" t="s">
        <v>134</v>
      </c>
      <c r="C41" s="188">
        <v>2765890.45</v>
      </c>
      <c r="D41" s="188">
        <v>2765890.45</v>
      </c>
      <c r="E41" s="188">
        <v>2695890.45</v>
      </c>
      <c r="F41" s="188">
        <v>70000</v>
      </c>
      <c r="G41" s="188"/>
    </row>
    <row r="42" ht="18.75" customHeight="1" outlineLevel="2" spans="1:7">
      <c r="A42" s="190" t="s">
        <v>135</v>
      </c>
      <c r="B42" s="190" t="s">
        <v>136</v>
      </c>
      <c r="C42" s="188">
        <v>222171.2</v>
      </c>
      <c r="D42" s="188">
        <v>222171.2</v>
      </c>
      <c r="E42" s="188">
        <v>200171.2</v>
      </c>
      <c r="F42" s="188">
        <v>22000</v>
      </c>
      <c r="G42" s="188"/>
    </row>
    <row r="43" ht="18.75" customHeight="1" outlineLevel="2" spans="1:7">
      <c r="A43" s="190" t="s">
        <v>137</v>
      </c>
      <c r="B43" s="190" t="s">
        <v>138</v>
      </c>
      <c r="C43" s="188">
        <v>48000</v>
      </c>
      <c r="D43" s="188">
        <v>48000</v>
      </c>
      <c r="E43" s="188"/>
      <c r="F43" s="188">
        <v>48000</v>
      </c>
      <c r="G43" s="188"/>
    </row>
    <row r="44" ht="29" customHeight="1" outlineLevel="2" spans="1:7">
      <c r="A44" s="190" t="s">
        <v>139</v>
      </c>
      <c r="B44" s="190" t="s">
        <v>140</v>
      </c>
      <c r="C44" s="188">
        <v>1725212.64</v>
      </c>
      <c r="D44" s="188">
        <v>1725212.64</v>
      </c>
      <c r="E44" s="188">
        <v>1725212.64</v>
      </c>
      <c r="F44" s="188"/>
      <c r="G44" s="188"/>
    </row>
    <row r="45" ht="33" customHeight="1" outlineLevel="2" spans="1:7">
      <c r="A45" s="190" t="s">
        <v>141</v>
      </c>
      <c r="B45" s="190" t="s">
        <v>142</v>
      </c>
      <c r="C45" s="188">
        <v>770506.61</v>
      </c>
      <c r="D45" s="188">
        <v>770506.61</v>
      </c>
      <c r="E45" s="188">
        <v>770506.61</v>
      </c>
      <c r="F45" s="188"/>
      <c r="G45" s="188"/>
    </row>
    <row r="46" ht="18.75" customHeight="1" outlineLevel="1" spans="1:7">
      <c r="A46" s="189" t="s">
        <v>143</v>
      </c>
      <c r="B46" s="189" t="s">
        <v>144</v>
      </c>
      <c r="C46" s="188">
        <v>117936</v>
      </c>
      <c r="D46" s="188">
        <v>117936</v>
      </c>
      <c r="E46" s="188">
        <v>117936</v>
      </c>
      <c r="F46" s="188"/>
      <c r="G46" s="188"/>
    </row>
    <row r="47" ht="18.75" customHeight="1" outlineLevel="2" spans="1:7">
      <c r="A47" s="190" t="s">
        <v>145</v>
      </c>
      <c r="B47" s="190" t="s">
        <v>146</v>
      </c>
      <c r="C47" s="188">
        <v>117936</v>
      </c>
      <c r="D47" s="188">
        <v>117936</v>
      </c>
      <c r="E47" s="188">
        <v>117936</v>
      </c>
      <c r="F47" s="188"/>
      <c r="G47" s="188"/>
    </row>
    <row r="48" ht="18.75" customHeight="1" outlineLevel="1" spans="1:7">
      <c r="A48" s="189" t="s">
        <v>147</v>
      </c>
      <c r="B48" s="189" t="s">
        <v>148</v>
      </c>
      <c r="C48" s="188">
        <v>43958.43</v>
      </c>
      <c r="D48" s="188">
        <v>43958.43</v>
      </c>
      <c r="E48" s="188">
        <v>43958.43</v>
      </c>
      <c r="F48" s="188"/>
      <c r="G48" s="188"/>
    </row>
    <row r="49" ht="32" customHeight="1" outlineLevel="2" spans="1:7">
      <c r="A49" s="190" t="s">
        <v>149</v>
      </c>
      <c r="B49" s="190" t="s">
        <v>148</v>
      </c>
      <c r="C49" s="188">
        <v>43958.43</v>
      </c>
      <c r="D49" s="188">
        <v>43958.43</v>
      </c>
      <c r="E49" s="188">
        <v>43958.43</v>
      </c>
      <c r="F49" s="188"/>
      <c r="G49" s="188"/>
    </row>
    <row r="50" ht="18.75" customHeight="1" spans="1:7">
      <c r="A50" s="187" t="s">
        <v>150</v>
      </c>
      <c r="B50" s="187" t="s">
        <v>151</v>
      </c>
      <c r="C50" s="188">
        <v>1157948.06</v>
      </c>
      <c r="D50" s="188">
        <v>1157948.06</v>
      </c>
      <c r="E50" s="188">
        <v>1151648.06</v>
      </c>
      <c r="F50" s="188">
        <v>6300</v>
      </c>
      <c r="G50" s="188"/>
    </row>
    <row r="51" ht="18.75" customHeight="1" outlineLevel="1" spans="1:7">
      <c r="A51" s="189" t="s">
        <v>152</v>
      </c>
      <c r="B51" s="189" t="s">
        <v>153</v>
      </c>
      <c r="C51" s="188">
        <v>225823</v>
      </c>
      <c r="D51" s="188">
        <v>225823</v>
      </c>
      <c r="E51" s="188">
        <v>219523</v>
      </c>
      <c r="F51" s="188">
        <v>6300</v>
      </c>
      <c r="G51" s="188"/>
    </row>
    <row r="52" ht="29" customHeight="1" outlineLevel="2" spans="1:7">
      <c r="A52" s="190" t="s">
        <v>154</v>
      </c>
      <c r="B52" s="190" t="s">
        <v>155</v>
      </c>
      <c r="C52" s="188">
        <v>225823</v>
      </c>
      <c r="D52" s="188">
        <v>225823</v>
      </c>
      <c r="E52" s="188">
        <v>219523</v>
      </c>
      <c r="F52" s="188">
        <v>6300</v>
      </c>
      <c r="G52" s="188"/>
    </row>
    <row r="53" ht="18.75" customHeight="1" outlineLevel="1" spans="1:7">
      <c r="A53" s="189" t="s">
        <v>156</v>
      </c>
      <c r="B53" s="189" t="s">
        <v>157</v>
      </c>
      <c r="C53" s="188">
        <v>183840</v>
      </c>
      <c r="D53" s="188">
        <v>183840</v>
      </c>
      <c r="E53" s="188">
        <v>183840</v>
      </c>
      <c r="F53" s="188"/>
      <c r="G53" s="188"/>
    </row>
    <row r="54" ht="18.75" customHeight="1" outlineLevel="2" spans="1:7">
      <c r="A54" s="190" t="s">
        <v>158</v>
      </c>
      <c r="B54" s="190" t="s">
        <v>159</v>
      </c>
      <c r="C54" s="188">
        <v>183840</v>
      </c>
      <c r="D54" s="188">
        <v>183840</v>
      </c>
      <c r="E54" s="188">
        <v>183840</v>
      </c>
      <c r="F54" s="188"/>
      <c r="G54" s="188"/>
    </row>
    <row r="55" ht="18.75" customHeight="1" outlineLevel="1" spans="1:7">
      <c r="A55" s="189" t="s">
        <v>160</v>
      </c>
      <c r="B55" s="189" t="s">
        <v>161</v>
      </c>
      <c r="C55" s="188">
        <v>748285.06</v>
      </c>
      <c r="D55" s="188">
        <v>748285.06</v>
      </c>
      <c r="E55" s="188">
        <v>748285.06</v>
      </c>
      <c r="F55" s="188"/>
      <c r="G55" s="188"/>
    </row>
    <row r="56" ht="18.75" customHeight="1" outlineLevel="2" spans="1:7">
      <c r="A56" s="190" t="s">
        <v>162</v>
      </c>
      <c r="B56" s="190" t="s">
        <v>163</v>
      </c>
      <c r="C56" s="188">
        <v>668519.9</v>
      </c>
      <c r="D56" s="188">
        <v>668519.9</v>
      </c>
      <c r="E56" s="188">
        <v>668519.9</v>
      </c>
      <c r="F56" s="188"/>
      <c r="G56" s="188"/>
    </row>
    <row r="57" ht="27" customHeight="1" outlineLevel="2" spans="1:7">
      <c r="A57" s="190" t="s">
        <v>166</v>
      </c>
      <c r="B57" s="190" t="s">
        <v>167</v>
      </c>
      <c r="C57" s="188">
        <v>79765.16</v>
      </c>
      <c r="D57" s="188">
        <v>79765.16</v>
      </c>
      <c r="E57" s="188">
        <v>79765.16</v>
      </c>
      <c r="F57" s="188"/>
      <c r="G57" s="188"/>
    </row>
    <row r="58" ht="18.75" customHeight="1" spans="1:7">
      <c r="A58" s="187" t="s">
        <v>168</v>
      </c>
      <c r="B58" s="187" t="s">
        <v>169</v>
      </c>
      <c r="C58" s="188">
        <v>766231</v>
      </c>
      <c r="D58" s="188">
        <v>766231</v>
      </c>
      <c r="E58" s="188">
        <v>747331</v>
      </c>
      <c r="F58" s="188">
        <v>18900</v>
      </c>
      <c r="G58" s="188"/>
    </row>
    <row r="59" ht="18.75" customHeight="1" outlineLevel="1" spans="1:7">
      <c r="A59" s="189" t="s">
        <v>170</v>
      </c>
      <c r="B59" s="189" t="s">
        <v>171</v>
      </c>
      <c r="C59" s="188">
        <v>126000</v>
      </c>
      <c r="D59" s="188">
        <v>126000</v>
      </c>
      <c r="E59" s="188">
        <v>126000</v>
      </c>
      <c r="F59" s="188"/>
      <c r="G59" s="188"/>
    </row>
    <row r="60" ht="18.75" customHeight="1" outlineLevel="2" spans="1:7">
      <c r="A60" s="190" t="s">
        <v>172</v>
      </c>
      <c r="B60" s="190" t="s">
        <v>79</v>
      </c>
      <c r="C60" s="188">
        <v>126000</v>
      </c>
      <c r="D60" s="188">
        <v>126000</v>
      </c>
      <c r="E60" s="188">
        <v>126000</v>
      </c>
      <c r="F60" s="188"/>
      <c r="G60" s="188"/>
    </row>
    <row r="61" ht="18.75" customHeight="1" outlineLevel="1" spans="1:7">
      <c r="A61" s="189" t="s">
        <v>173</v>
      </c>
      <c r="B61" s="189" t="s">
        <v>174</v>
      </c>
      <c r="C61" s="188">
        <v>640231</v>
      </c>
      <c r="D61" s="188">
        <v>640231</v>
      </c>
      <c r="E61" s="188">
        <v>621331</v>
      </c>
      <c r="F61" s="188">
        <v>18900</v>
      </c>
      <c r="G61" s="188"/>
    </row>
    <row r="62" ht="18.75" customHeight="1" outlineLevel="2" spans="1:7">
      <c r="A62" s="190" t="s">
        <v>175</v>
      </c>
      <c r="B62" s="190" t="s">
        <v>174</v>
      </c>
      <c r="C62" s="188">
        <v>640231</v>
      </c>
      <c r="D62" s="188">
        <v>640231</v>
      </c>
      <c r="E62" s="188">
        <v>621331</v>
      </c>
      <c r="F62" s="188">
        <v>18900</v>
      </c>
      <c r="G62" s="188"/>
    </row>
    <row r="63" ht="18.75" customHeight="1" spans="1:7">
      <c r="A63" s="187" t="s">
        <v>176</v>
      </c>
      <c r="B63" s="187" t="s">
        <v>177</v>
      </c>
      <c r="C63" s="188">
        <v>3932130</v>
      </c>
      <c r="D63" s="188">
        <v>3932130</v>
      </c>
      <c r="E63" s="188">
        <v>3834480</v>
      </c>
      <c r="F63" s="188">
        <v>97650</v>
      </c>
      <c r="G63" s="188"/>
    </row>
    <row r="64" ht="18.75" customHeight="1" outlineLevel="1" spans="1:7">
      <c r="A64" s="189" t="s">
        <v>178</v>
      </c>
      <c r="B64" s="189" t="s">
        <v>179</v>
      </c>
      <c r="C64" s="188">
        <v>3294142</v>
      </c>
      <c r="D64" s="188">
        <v>3294142</v>
      </c>
      <c r="E64" s="188">
        <v>3212242</v>
      </c>
      <c r="F64" s="188">
        <v>81900</v>
      </c>
      <c r="G64" s="188"/>
    </row>
    <row r="65" ht="18.75" customHeight="1" outlineLevel="2" spans="1:7">
      <c r="A65" s="190" t="s">
        <v>180</v>
      </c>
      <c r="B65" s="190" t="s">
        <v>181</v>
      </c>
      <c r="C65" s="188">
        <v>3294142</v>
      </c>
      <c r="D65" s="188">
        <v>3294142</v>
      </c>
      <c r="E65" s="188">
        <v>3212242</v>
      </c>
      <c r="F65" s="188">
        <v>81900</v>
      </c>
      <c r="G65" s="188"/>
    </row>
    <row r="66" ht="18.75" customHeight="1" outlineLevel="1" spans="1:7">
      <c r="A66" s="189" t="s">
        <v>182</v>
      </c>
      <c r="B66" s="189" t="s">
        <v>183</v>
      </c>
      <c r="C66" s="188">
        <v>637988</v>
      </c>
      <c r="D66" s="188">
        <v>637988</v>
      </c>
      <c r="E66" s="188">
        <v>622238</v>
      </c>
      <c r="F66" s="188">
        <v>15750</v>
      </c>
      <c r="G66" s="188"/>
    </row>
    <row r="67" ht="18.75" customHeight="1" outlineLevel="2" spans="1:7">
      <c r="A67" s="190" t="s">
        <v>184</v>
      </c>
      <c r="B67" s="190" t="s">
        <v>185</v>
      </c>
      <c r="C67" s="188">
        <v>637988</v>
      </c>
      <c r="D67" s="188">
        <v>637988</v>
      </c>
      <c r="E67" s="188">
        <v>622238</v>
      </c>
      <c r="F67" s="188">
        <v>15750</v>
      </c>
      <c r="G67" s="188"/>
    </row>
    <row r="68" ht="18.75" customHeight="1" spans="1:7">
      <c r="A68" s="187" t="s">
        <v>186</v>
      </c>
      <c r="B68" s="187" t="s">
        <v>187</v>
      </c>
      <c r="C68" s="188">
        <v>346672</v>
      </c>
      <c r="D68" s="188"/>
      <c r="E68" s="188"/>
      <c r="F68" s="188"/>
      <c r="G68" s="188">
        <v>346672</v>
      </c>
    </row>
    <row r="69" ht="18.75" customHeight="1" outlineLevel="1" spans="1:7">
      <c r="A69" s="189" t="s">
        <v>188</v>
      </c>
      <c r="B69" s="189" t="s">
        <v>189</v>
      </c>
      <c r="C69" s="188">
        <v>346672</v>
      </c>
      <c r="D69" s="188"/>
      <c r="E69" s="188"/>
      <c r="F69" s="188"/>
      <c r="G69" s="188">
        <v>346672</v>
      </c>
    </row>
    <row r="70" s="149" customFormat="1" ht="18.75" customHeight="1" outlineLevel="2" spans="1:7">
      <c r="A70" s="191" t="s">
        <v>190</v>
      </c>
      <c r="B70" s="191" t="s">
        <v>191</v>
      </c>
      <c r="C70" s="192">
        <v>346672</v>
      </c>
      <c r="D70" s="192"/>
      <c r="E70" s="192"/>
      <c r="F70" s="192"/>
      <c r="G70" s="192">
        <v>346672</v>
      </c>
    </row>
    <row r="71" ht="18.75" customHeight="1" spans="1:7">
      <c r="A71" s="187" t="s">
        <v>192</v>
      </c>
      <c r="B71" s="187" t="s">
        <v>193</v>
      </c>
      <c r="C71" s="188">
        <v>360000</v>
      </c>
      <c r="D71" s="188">
        <v>360000</v>
      </c>
      <c r="E71" s="188">
        <v>360000</v>
      </c>
      <c r="F71" s="188"/>
      <c r="G71" s="188"/>
    </row>
    <row r="72" ht="18.75" customHeight="1" outlineLevel="1" spans="1:7">
      <c r="A72" s="189" t="s">
        <v>194</v>
      </c>
      <c r="B72" s="189" t="s">
        <v>195</v>
      </c>
      <c r="C72" s="188">
        <v>360000</v>
      </c>
      <c r="D72" s="188">
        <v>360000</v>
      </c>
      <c r="E72" s="188">
        <v>360000</v>
      </c>
      <c r="F72" s="188"/>
      <c r="G72" s="188"/>
    </row>
    <row r="73" ht="18.75" customHeight="1" outlineLevel="2" spans="1:7">
      <c r="A73" s="190" t="s">
        <v>196</v>
      </c>
      <c r="B73" s="190" t="s">
        <v>197</v>
      </c>
      <c r="C73" s="188">
        <v>360000</v>
      </c>
      <c r="D73" s="188">
        <v>360000</v>
      </c>
      <c r="E73" s="188">
        <v>360000</v>
      </c>
      <c r="F73" s="188"/>
      <c r="G73" s="188"/>
    </row>
    <row r="74" ht="18.75" customHeight="1" spans="1:7">
      <c r="A74" s="187" t="s">
        <v>198</v>
      </c>
      <c r="B74" s="187" t="s">
        <v>199</v>
      </c>
      <c r="C74" s="188">
        <v>1207769</v>
      </c>
      <c r="D74" s="188">
        <v>1207769</v>
      </c>
      <c r="E74" s="188">
        <v>1207769</v>
      </c>
      <c r="F74" s="188"/>
      <c r="G74" s="188"/>
    </row>
    <row r="75" ht="18.75" customHeight="1" outlineLevel="1" spans="1:7">
      <c r="A75" s="189" t="s">
        <v>200</v>
      </c>
      <c r="B75" s="189" t="s">
        <v>201</v>
      </c>
      <c r="C75" s="188">
        <v>1207769</v>
      </c>
      <c r="D75" s="188">
        <v>1207769</v>
      </c>
      <c r="E75" s="188">
        <v>1207769</v>
      </c>
      <c r="F75" s="188"/>
      <c r="G75" s="188"/>
    </row>
    <row r="76" ht="18.75" customHeight="1" outlineLevel="2" spans="1:7">
      <c r="A76" s="190" t="s">
        <v>202</v>
      </c>
      <c r="B76" s="190" t="s">
        <v>203</v>
      </c>
      <c r="C76" s="188">
        <v>1207769</v>
      </c>
      <c r="D76" s="188">
        <v>1207769</v>
      </c>
      <c r="E76" s="188">
        <v>1207769</v>
      </c>
      <c r="F76" s="188"/>
      <c r="G76" s="188"/>
    </row>
    <row r="77" ht="18.75" customHeight="1" spans="1:7">
      <c r="A77" s="186" t="s">
        <v>30</v>
      </c>
      <c r="B77" s="186"/>
      <c r="C77" s="188">
        <v>29598369.22</v>
      </c>
      <c r="D77" s="188">
        <v>27239097.22</v>
      </c>
      <c r="E77" s="188">
        <v>26290145.7</v>
      </c>
      <c r="F77" s="188">
        <v>948951.52</v>
      </c>
      <c r="G77" s="188">
        <v>2359272</v>
      </c>
    </row>
  </sheetData>
  <mergeCells count="7">
    <mergeCell ref="A2:G2"/>
    <mergeCell ref="A3:C3"/>
    <mergeCell ref="A4:B4"/>
    <mergeCell ref="D4:F4"/>
    <mergeCell ref="A77:B77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75"/>
      <c r="B1" s="175"/>
      <c r="C1" s="176"/>
      <c r="D1" s="1"/>
      <c r="E1" s="1"/>
      <c r="F1" s="177" t="s">
        <v>220</v>
      </c>
    </row>
    <row r="2" ht="33.75" customHeight="1" spans="1:6">
      <c r="A2" s="178" t="str">
        <f>"2026"&amp;"年一般公共预算“三公”经费支出预算表"</f>
        <v>2026年一般公共预算“三公”经费支出预算表</v>
      </c>
      <c r="B2" s="178"/>
      <c r="C2" s="178"/>
      <c r="D2" s="178"/>
      <c r="E2" s="178"/>
      <c r="F2" s="178"/>
    </row>
    <row r="3" ht="21.75" customHeight="1" spans="1:6">
      <c r="A3" s="179" t="str">
        <f>"单位名称："&amp;"盈江县平原镇人民政府"</f>
        <v>单位名称：盈江县平原镇人民政府</v>
      </c>
      <c r="B3" s="175"/>
      <c r="C3" s="176"/>
      <c r="D3" s="3"/>
      <c r="E3" s="1"/>
      <c r="F3" s="177" t="s">
        <v>27</v>
      </c>
    </row>
    <row r="4" ht="19.5" customHeight="1" spans="1:6">
      <c r="A4" s="11" t="s">
        <v>221</v>
      </c>
      <c r="B4" s="81" t="s">
        <v>222</v>
      </c>
      <c r="C4" s="12" t="s">
        <v>223</v>
      </c>
      <c r="D4" s="13"/>
      <c r="E4" s="14"/>
      <c r="F4" s="81" t="s">
        <v>224</v>
      </c>
    </row>
    <row r="5" ht="19.5" customHeight="1" spans="1:6">
      <c r="A5" s="18"/>
      <c r="B5" s="83"/>
      <c r="C5" s="35" t="s">
        <v>33</v>
      </c>
      <c r="D5" s="35" t="s">
        <v>225</v>
      </c>
      <c r="E5" s="35" t="s">
        <v>226</v>
      </c>
      <c r="F5" s="83"/>
    </row>
    <row r="6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24.75" customHeight="1" spans="1:6">
      <c r="A7" s="182">
        <f>C7+B7+F7</f>
        <v>110000</v>
      </c>
      <c r="B7" s="182"/>
      <c r="C7" s="183">
        <v>100000</v>
      </c>
      <c r="D7" s="182"/>
      <c r="E7" s="182">
        <v>100000</v>
      </c>
      <c r="F7" s="182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1"/>
  <sheetViews>
    <sheetView showZeros="0" workbookViewId="0">
      <selection activeCell="P9" sqref="P9"/>
    </sheetView>
  </sheetViews>
  <sheetFormatPr defaultColWidth="10.2777777777778" defaultRowHeight="15" customHeight="1"/>
  <cols>
    <col min="1" max="2" width="12.4259259259259" customWidth="1"/>
    <col min="3" max="3" width="10.8518518518519" customWidth="1"/>
    <col min="4" max="4" width="7.7129629629629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7777777777778" customWidth="1"/>
    <col min="19" max="23" width="4.71296296296296" customWidth="1"/>
  </cols>
  <sheetData>
    <row r="1" ht="18.75" customHeight="1" spans="1:23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73" t="s">
        <v>227</v>
      </c>
      <c r="U1" s="173"/>
      <c r="V1" s="173"/>
      <c r="W1" s="173"/>
    </row>
    <row r="2" ht="45.75" customHeight="1" spans="1:23">
      <c r="A2" s="169" t="str">
        <f>"2026"&amp;"年部门基本支出预算表"</f>
        <v>2026年部门基本支出预算表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ht="18.75" customHeight="1" spans="1:23">
      <c r="A3" s="168" t="str">
        <f>"单位名称："&amp;"盈江县平原镇人民政府"</f>
        <v>单位名称：盈江县平原镇人民政府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73" t="s">
        <v>27</v>
      </c>
      <c r="U3" s="173"/>
      <c r="V3" s="173"/>
      <c r="W3" s="173"/>
    </row>
    <row r="4" ht="18.75" customHeight="1" spans="1:23">
      <c r="A4" s="170" t="s">
        <v>228</v>
      </c>
      <c r="B4" s="170" t="s">
        <v>229</v>
      </c>
      <c r="C4" s="170" t="s">
        <v>230</v>
      </c>
      <c r="D4" s="170" t="s">
        <v>231</v>
      </c>
      <c r="E4" s="170" t="s">
        <v>232</v>
      </c>
      <c r="F4" s="170" t="s">
        <v>233</v>
      </c>
      <c r="G4" s="170" t="s">
        <v>234</v>
      </c>
      <c r="H4" s="170" t="s">
        <v>235</v>
      </c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</row>
    <row r="5" ht="28.3" customHeight="1" spans="1:23">
      <c r="A5" s="170"/>
      <c r="B5" s="170"/>
      <c r="C5" s="170"/>
      <c r="D5" s="170"/>
      <c r="E5" s="170"/>
      <c r="F5" s="170"/>
      <c r="G5" s="170"/>
      <c r="H5" s="170" t="s">
        <v>236</v>
      </c>
      <c r="I5" s="170" t="s">
        <v>34</v>
      </c>
      <c r="J5" s="170" t="s">
        <v>237</v>
      </c>
      <c r="K5" s="170" t="s">
        <v>238</v>
      </c>
      <c r="L5" s="170" t="s">
        <v>239</v>
      </c>
      <c r="M5" s="170" t="s">
        <v>240</v>
      </c>
      <c r="N5" s="170" t="s">
        <v>241</v>
      </c>
      <c r="O5" s="170" t="s">
        <v>35</v>
      </c>
      <c r="P5" s="170" t="s">
        <v>36</v>
      </c>
      <c r="Q5" s="170" t="s">
        <v>37</v>
      </c>
      <c r="R5" s="170" t="s">
        <v>51</v>
      </c>
      <c r="S5" s="170"/>
      <c r="T5" s="170"/>
      <c r="U5" s="170"/>
      <c r="V5" s="170"/>
      <c r="W5" s="170"/>
    </row>
    <row r="6" ht="24" customHeight="1" spans="1:23">
      <c r="A6" s="170"/>
      <c r="B6" s="170"/>
      <c r="C6" s="170"/>
      <c r="D6" s="170"/>
      <c r="E6" s="170"/>
      <c r="F6" s="170"/>
      <c r="G6" s="170"/>
      <c r="H6" s="170"/>
      <c r="I6" s="170" t="s">
        <v>242</v>
      </c>
      <c r="J6" s="170" t="s">
        <v>237</v>
      </c>
      <c r="K6" s="170" t="s">
        <v>238</v>
      </c>
      <c r="L6" s="170" t="s">
        <v>239</v>
      </c>
      <c r="M6" s="170" t="s">
        <v>240</v>
      </c>
      <c r="N6" s="170" t="s">
        <v>34</v>
      </c>
      <c r="O6" s="170" t="s">
        <v>35</v>
      </c>
      <c r="P6" s="170" t="s">
        <v>36</v>
      </c>
      <c r="Q6" s="170"/>
      <c r="R6" s="170" t="s">
        <v>33</v>
      </c>
      <c r="S6" s="170" t="s">
        <v>40</v>
      </c>
      <c r="T6" s="170" t="s">
        <v>41</v>
      </c>
      <c r="U6" s="170" t="s">
        <v>42</v>
      </c>
      <c r="V6" s="170" t="s">
        <v>43</v>
      </c>
      <c r="W6" s="170" t="s">
        <v>44</v>
      </c>
    </row>
    <row r="7" ht="32.05" customHeight="1" spans="1:23">
      <c r="A7" s="170"/>
      <c r="B7" s="170"/>
      <c r="C7" s="170"/>
      <c r="D7" s="170"/>
      <c r="E7" s="170"/>
      <c r="F7" s="170"/>
      <c r="G7" s="170"/>
      <c r="H7" s="170"/>
      <c r="I7" s="170" t="s">
        <v>33</v>
      </c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</row>
    <row r="8" ht="18.75" customHeight="1" spans="1:23">
      <c r="A8" s="170" t="s">
        <v>59</v>
      </c>
      <c r="B8" s="170" t="s">
        <v>60</v>
      </c>
      <c r="C8" s="170" t="s">
        <v>61</v>
      </c>
      <c r="D8" s="170" t="s">
        <v>62</v>
      </c>
      <c r="E8" s="170" t="s">
        <v>63</v>
      </c>
      <c r="F8" s="170" t="s">
        <v>64</v>
      </c>
      <c r="G8" s="170" t="s">
        <v>65</v>
      </c>
      <c r="H8" s="170" t="s">
        <v>66</v>
      </c>
      <c r="I8" s="170" t="s">
        <v>67</v>
      </c>
      <c r="J8" s="170" t="s">
        <v>68</v>
      </c>
      <c r="K8" s="170" t="s">
        <v>69</v>
      </c>
      <c r="L8" s="170" t="s">
        <v>70</v>
      </c>
      <c r="M8" s="170" t="s">
        <v>71</v>
      </c>
      <c r="N8" s="170" t="s">
        <v>72</v>
      </c>
      <c r="O8" s="170" t="s">
        <v>73</v>
      </c>
      <c r="P8" s="170" t="s">
        <v>243</v>
      </c>
      <c r="Q8" s="170" t="s">
        <v>244</v>
      </c>
      <c r="R8" s="170" t="s">
        <v>245</v>
      </c>
      <c r="S8" s="170" t="s">
        <v>246</v>
      </c>
      <c r="T8" s="170" t="s">
        <v>247</v>
      </c>
      <c r="U8" s="170" t="s">
        <v>248</v>
      </c>
      <c r="V8" s="170" t="s">
        <v>249</v>
      </c>
      <c r="W8" s="170" t="s">
        <v>250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7">
        <v>27239097.22</v>
      </c>
      <c r="I9" s="157">
        <v>27239097.22</v>
      </c>
      <c r="J9" s="157"/>
      <c r="K9" s="157"/>
      <c r="L9" s="157">
        <v>27239097.22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s="149" customFormat="1" ht="53.25" customHeight="1" outlineLevel="1" spans="1:23">
      <c r="A10" s="171" t="s">
        <v>46</v>
      </c>
      <c r="B10" s="171" t="s">
        <v>251</v>
      </c>
      <c r="C10" s="171" t="s">
        <v>252</v>
      </c>
      <c r="D10" s="171" t="s">
        <v>78</v>
      </c>
      <c r="E10" s="171" t="s">
        <v>79</v>
      </c>
      <c r="F10" s="171" t="s">
        <v>253</v>
      </c>
      <c r="G10" s="171" t="s">
        <v>254</v>
      </c>
      <c r="H10" s="172">
        <v>52380</v>
      </c>
      <c r="I10" s="172">
        <v>52380</v>
      </c>
      <c r="J10" s="172"/>
      <c r="K10" s="172"/>
      <c r="L10" s="172">
        <v>52380</v>
      </c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</row>
    <row r="11" s="149" customFormat="1" ht="53.25" customHeight="1" outlineLevel="1" spans="1:23">
      <c r="A11" s="171" t="s">
        <v>46</v>
      </c>
      <c r="B11" s="171" t="s">
        <v>251</v>
      </c>
      <c r="C11" s="171" t="s">
        <v>252</v>
      </c>
      <c r="D11" s="171" t="s">
        <v>86</v>
      </c>
      <c r="E11" s="171" t="s">
        <v>79</v>
      </c>
      <c r="F11" s="171" t="s">
        <v>253</v>
      </c>
      <c r="G11" s="171" t="s">
        <v>254</v>
      </c>
      <c r="H11" s="172">
        <v>1870488</v>
      </c>
      <c r="I11" s="172">
        <v>1870488</v>
      </c>
      <c r="J11" s="172"/>
      <c r="K11" s="172"/>
      <c r="L11" s="172">
        <v>1870488</v>
      </c>
      <c r="M11" s="155"/>
      <c r="N11" s="163"/>
      <c r="O11" s="163"/>
      <c r="P11" s="163"/>
      <c r="Q11" s="163"/>
      <c r="R11" s="163"/>
      <c r="S11" s="163"/>
      <c r="T11" s="163"/>
      <c r="U11" s="163"/>
      <c r="V11" s="163"/>
      <c r="W11" s="163"/>
    </row>
    <row r="12" s="149" customFormat="1" ht="53.25" customHeight="1" outlineLevel="1" spans="1:23">
      <c r="A12" s="171" t="s">
        <v>46</v>
      </c>
      <c r="B12" s="171" t="s">
        <v>251</v>
      </c>
      <c r="C12" s="171" t="s">
        <v>252</v>
      </c>
      <c r="D12" s="171" t="s">
        <v>89</v>
      </c>
      <c r="E12" s="171" t="s">
        <v>79</v>
      </c>
      <c r="F12" s="171" t="s">
        <v>253</v>
      </c>
      <c r="G12" s="171" t="s">
        <v>254</v>
      </c>
      <c r="H12" s="172">
        <v>49164</v>
      </c>
      <c r="I12" s="172">
        <v>49164</v>
      </c>
      <c r="J12" s="172"/>
      <c r="K12" s="172"/>
      <c r="L12" s="172">
        <v>49164</v>
      </c>
      <c r="M12" s="155"/>
      <c r="N12" s="163"/>
      <c r="O12" s="163"/>
      <c r="P12" s="163"/>
      <c r="Q12" s="163"/>
      <c r="R12" s="163"/>
      <c r="S12" s="163"/>
      <c r="T12" s="163"/>
      <c r="U12" s="163"/>
      <c r="V12" s="163"/>
      <c r="W12" s="163"/>
    </row>
    <row r="13" s="149" customFormat="1" ht="53.25" customHeight="1" outlineLevel="1" spans="1:23">
      <c r="A13" s="171" t="s">
        <v>46</v>
      </c>
      <c r="B13" s="171" t="s">
        <v>251</v>
      </c>
      <c r="C13" s="171" t="s">
        <v>252</v>
      </c>
      <c r="D13" s="171" t="s">
        <v>92</v>
      </c>
      <c r="E13" s="171" t="s">
        <v>79</v>
      </c>
      <c r="F13" s="171" t="s">
        <v>253</v>
      </c>
      <c r="G13" s="171" t="s">
        <v>254</v>
      </c>
      <c r="H13" s="172">
        <v>134016</v>
      </c>
      <c r="I13" s="172">
        <v>134016</v>
      </c>
      <c r="J13" s="172"/>
      <c r="K13" s="172"/>
      <c r="L13" s="172">
        <v>134016</v>
      </c>
      <c r="M13" s="155"/>
      <c r="N13" s="163"/>
      <c r="O13" s="163"/>
      <c r="P13" s="163"/>
      <c r="Q13" s="163"/>
      <c r="R13" s="163"/>
      <c r="S13" s="163"/>
      <c r="T13" s="163"/>
      <c r="U13" s="163"/>
      <c r="V13" s="163"/>
      <c r="W13" s="163"/>
    </row>
    <row r="14" s="149" customFormat="1" ht="53.25" customHeight="1" outlineLevel="1" spans="1:23">
      <c r="A14" s="171" t="s">
        <v>46</v>
      </c>
      <c r="B14" s="171" t="s">
        <v>251</v>
      </c>
      <c r="C14" s="171" t="s">
        <v>252</v>
      </c>
      <c r="D14" s="171" t="s">
        <v>95</v>
      </c>
      <c r="E14" s="171" t="s">
        <v>79</v>
      </c>
      <c r="F14" s="171" t="s">
        <v>253</v>
      </c>
      <c r="G14" s="171" t="s">
        <v>254</v>
      </c>
      <c r="H14" s="172">
        <v>42192</v>
      </c>
      <c r="I14" s="172">
        <v>42192</v>
      </c>
      <c r="J14" s="172"/>
      <c r="K14" s="172"/>
      <c r="L14" s="172">
        <v>42192</v>
      </c>
      <c r="M14" s="155"/>
      <c r="N14" s="163"/>
      <c r="O14" s="163"/>
      <c r="P14" s="163"/>
      <c r="Q14" s="163"/>
      <c r="R14" s="163"/>
      <c r="S14" s="163"/>
      <c r="T14" s="163"/>
      <c r="U14" s="163"/>
      <c r="V14" s="163"/>
      <c r="W14" s="163"/>
    </row>
    <row r="15" s="149" customFormat="1" ht="53.25" customHeight="1" outlineLevel="1" spans="1:23">
      <c r="A15" s="171" t="s">
        <v>46</v>
      </c>
      <c r="B15" s="171" t="s">
        <v>251</v>
      </c>
      <c r="C15" s="171" t="s">
        <v>252</v>
      </c>
      <c r="D15" s="171" t="s">
        <v>100</v>
      </c>
      <c r="E15" s="171" t="s">
        <v>79</v>
      </c>
      <c r="F15" s="171" t="s">
        <v>253</v>
      </c>
      <c r="G15" s="171" t="s">
        <v>254</v>
      </c>
      <c r="H15" s="172">
        <v>40632</v>
      </c>
      <c r="I15" s="172">
        <v>40632</v>
      </c>
      <c r="J15" s="172"/>
      <c r="K15" s="172"/>
      <c r="L15" s="172">
        <v>40632</v>
      </c>
      <c r="M15" s="155"/>
      <c r="N15" s="163"/>
      <c r="O15" s="163"/>
      <c r="P15" s="163"/>
      <c r="Q15" s="163"/>
      <c r="R15" s="163"/>
      <c r="S15" s="163"/>
      <c r="T15" s="163"/>
      <c r="U15" s="163"/>
      <c r="V15" s="163"/>
      <c r="W15" s="163"/>
    </row>
    <row r="16" s="149" customFormat="1" ht="53.25" customHeight="1" outlineLevel="1" spans="1:23">
      <c r="A16" s="171" t="s">
        <v>46</v>
      </c>
      <c r="B16" s="171" t="s">
        <v>255</v>
      </c>
      <c r="C16" s="171" t="s">
        <v>256</v>
      </c>
      <c r="D16" s="171" t="s">
        <v>108</v>
      </c>
      <c r="E16" s="171" t="s">
        <v>79</v>
      </c>
      <c r="F16" s="171" t="s">
        <v>253</v>
      </c>
      <c r="G16" s="171" t="s">
        <v>254</v>
      </c>
      <c r="H16" s="172">
        <v>285852</v>
      </c>
      <c r="I16" s="172">
        <v>285852</v>
      </c>
      <c r="J16" s="172"/>
      <c r="K16" s="172"/>
      <c r="L16" s="172">
        <v>285852</v>
      </c>
      <c r="M16" s="155"/>
      <c r="N16" s="163"/>
      <c r="O16" s="163"/>
      <c r="P16" s="163"/>
      <c r="Q16" s="163"/>
      <c r="R16" s="163"/>
      <c r="S16" s="163"/>
      <c r="T16" s="163"/>
      <c r="U16" s="163"/>
      <c r="V16" s="163"/>
      <c r="W16" s="163"/>
    </row>
    <row r="17" s="149" customFormat="1" ht="53.25" customHeight="1" outlineLevel="1" spans="1:23">
      <c r="A17" s="171" t="s">
        <v>46</v>
      </c>
      <c r="B17" s="171" t="s">
        <v>255</v>
      </c>
      <c r="C17" s="171" t="s">
        <v>256</v>
      </c>
      <c r="D17" s="171" t="s">
        <v>129</v>
      </c>
      <c r="E17" s="171" t="s">
        <v>130</v>
      </c>
      <c r="F17" s="171" t="s">
        <v>253</v>
      </c>
      <c r="G17" s="171" t="s">
        <v>254</v>
      </c>
      <c r="H17" s="172">
        <v>86760</v>
      </c>
      <c r="I17" s="172">
        <v>86760</v>
      </c>
      <c r="J17" s="172"/>
      <c r="K17" s="172"/>
      <c r="L17" s="172">
        <v>86760</v>
      </c>
      <c r="M17" s="155"/>
      <c r="N17" s="163"/>
      <c r="O17" s="163"/>
      <c r="P17" s="163"/>
      <c r="Q17" s="163"/>
      <c r="R17" s="163"/>
      <c r="S17" s="163"/>
      <c r="T17" s="163"/>
      <c r="U17" s="163"/>
      <c r="V17" s="163"/>
      <c r="W17" s="163"/>
    </row>
    <row r="18" s="149" customFormat="1" ht="53.25" customHeight="1" outlineLevel="1" spans="1:23">
      <c r="A18" s="171" t="s">
        <v>46</v>
      </c>
      <c r="B18" s="171" t="s">
        <v>255</v>
      </c>
      <c r="C18" s="171" t="s">
        <v>256</v>
      </c>
      <c r="D18" s="171" t="s">
        <v>154</v>
      </c>
      <c r="E18" s="171" t="s">
        <v>155</v>
      </c>
      <c r="F18" s="171" t="s">
        <v>253</v>
      </c>
      <c r="G18" s="171" t="s">
        <v>254</v>
      </c>
      <c r="H18" s="172">
        <v>89364</v>
      </c>
      <c r="I18" s="172">
        <v>89364</v>
      </c>
      <c r="J18" s="172"/>
      <c r="K18" s="172"/>
      <c r="L18" s="172">
        <v>89364</v>
      </c>
      <c r="M18" s="155"/>
      <c r="N18" s="163"/>
      <c r="O18" s="163"/>
      <c r="P18" s="163"/>
      <c r="Q18" s="163"/>
      <c r="R18" s="163"/>
      <c r="S18" s="163"/>
      <c r="T18" s="163"/>
      <c r="U18" s="163"/>
      <c r="V18" s="163"/>
      <c r="W18" s="163"/>
    </row>
    <row r="19" s="149" customFormat="1" ht="53.25" customHeight="1" outlineLevel="1" spans="1:23">
      <c r="A19" s="171" t="s">
        <v>46</v>
      </c>
      <c r="B19" s="171" t="s">
        <v>255</v>
      </c>
      <c r="C19" s="171" t="s">
        <v>256</v>
      </c>
      <c r="D19" s="171" t="s">
        <v>175</v>
      </c>
      <c r="E19" s="171" t="s">
        <v>174</v>
      </c>
      <c r="F19" s="171" t="s">
        <v>253</v>
      </c>
      <c r="G19" s="171" t="s">
        <v>254</v>
      </c>
      <c r="H19" s="172">
        <v>235236</v>
      </c>
      <c r="I19" s="172">
        <v>235236</v>
      </c>
      <c r="J19" s="172"/>
      <c r="K19" s="172"/>
      <c r="L19" s="172">
        <v>235236</v>
      </c>
      <c r="M19" s="155"/>
      <c r="N19" s="163"/>
      <c r="O19" s="163"/>
      <c r="P19" s="163"/>
      <c r="Q19" s="163"/>
      <c r="R19" s="163"/>
      <c r="S19" s="163"/>
      <c r="T19" s="163"/>
      <c r="U19" s="163"/>
      <c r="V19" s="163"/>
      <c r="W19" s="163"/>
    </row>
    <row r="20" s="149" customFormat="1" ht="53.25" customHeight="1" outlineLevel="1" spans="1:23">
      <c r="A20" s="171" t="s">
        <v>46</v>
      </c>
      <c r="B20" s="171" t="s">
        <v>255</v>
      </c>
      <c r="C20" s="171" t="s">
        <v>256</v>
      </c>
      <c r="D20" s="171" t="s">
        <v>180</v>
      </c>
      <c r="E20" s="171" t="s">
        <v>181</v>
      </c>
      <c r="F20" s="171" t="s">
        <v>253</v>
      </c>
      <c r="G20" s="171" t="s">
        <v>254</v>
      </c>
      <c r="H20" s="172">
        <v>1419096</v>
      </c>
      <c r="I20" s="172">
        <v>1419096</v>
      </c>
      <c r="J20" s="172"/>
      <c r="K20" s="172"/>
      <c r="L20" s="172">
        <v>1419096</v>
      </c>
      <c r="M20" s="155"/>
      <c r="N20" s="163"/>
      <c r="O20" s="163"/>
      <c r="P20" s="163"/>
      <c r="Q20" s="163"/>
      <c r="R20" s="163"/>
      <c r="S20" s="163"/>
      <c r="T20" s="163"/>
      <c r="U20" s="163"/>
      <c r="V20" s="163"/>
      <c r="W20" s="163"/>
    </row>
    <row r="21" s="149" customFormat="1" ht="53.25" customHeight="1" outlineLevel="1" spans="1:23">
      <c r="A21" s="171" t="s">
        <v>46</v>
      </c>
      <c r="B21" s="171" t="s">
        <v>255</v>
      </c>
      <c r="C21" s="171" t="s">
        <v>256</v>
      </c>
      <c r="D21" s="171" t="s">
        <v>184</v>
      </c>
      <c r="E21" s="171" t="s">
        <v>185</v>
      </c>
      <c r="F21" s="171" t="s">
        <v>253</v>
      </c>
      <c r="G21" s="171" t="s">
        <v>254</v>
      </c>
      <c r="H21" s="172">
        <v>276792</v>
      </c>
      <c r="I21" s="172">
        <v>276792</v>
      </c>
      <c r="J21" s="172"/>
      <c r="K21" s="172"/>
      <c r="L21" s="172">
        <v>276792</v>
      </c>
      <c r="M21" s="155"/>
      <c r="N21" s="163"/>
      <c r="O21" s="163"/>
      <c r="P21" s="163"/>
      <c r="Q21" s="163"/>
      <c r="R21" s="163"/>
      <c r="S21" s="163"/>
      <c r="T21" s="163"/>
      <c r="U21" s="163"/>
      <c r="V21" s="163"/>
      <c r="W21" s="163"/>
    </row>
    <row r="22" s="149" customFormat="1" ht="53.25" customHeight="1" outlineLevel="1" spans="1:23">
      <c r="A22" s="155" t="s">
        <v>46</v>
      </c>
      <c r="B22" s="155" t="s">
        <v>251</v>
      </c>
      <c r="C22" s="155" t="s">
        <v>252</v>
      </c>
      <c r="D22" s="155" t="s">
        <v>78</v>
      </c>
      <c r="E22" s="155" t="s">
        <v>79</v>
      </c>
      <c r="F22" s="155" t="s">
        <v>257</v>
      </c>
      <c r="G22" s="155" t="s">
        <v>258</v>
      </c>
      <c r="H22" s="163">
        <v>60828</v>
      </c>
      <c r="I22" s="163">
        <v>60828</v>
      </c>
      <c r="J22" s="163"/>
      <c r="K22" s="163"/>
      <c r="L22" s="163">
        <v>60828</v>
      </c>
      <c r="M22" s="155"/>
      <c r="N22" s="163"/>
      <c r="O22" s="163"/>
      <c r="P22" s="163"/>
      <c r="Q22" s="163"/>
      <c r="R22" s="163"/>
      <c r="S22" s="163"/>
      <c r="T22" s="163"/>
      <c r="U22" s="163"/>
      <c r="V22" s="163"/>
      <c r="W22" s="163"/>
    </row>
    <row r="23" s="149" customFormat="1" ht="53.25" customHeight="1" outlineLevel="1" spans="1:23">
      <c r="A23" s="155" t="s">
        <v>46</v>
      </c>
      <c r="B23" s="155" t="s">
        <v>251</v>
      </c>
      <c r="C23" s="155" t="s">
        <v>252</v>
      </c>
      <c r="D23" s="155" t="s">
        <v>86</v>
      </c>
      <c r="E23" s="155" t="s">
        <v>79</v>
      </c>
      <c r="F23" s="155" t="s">
        <v>257</v>
      </c>
      <c r="G23" s="155" t="s">
        <v>258</v>
      </c>
      <c r="H23" s="163">
        <v>2523372</v>
      </c>
      <c r="I23" s="163">
        <v>2523372</v>
      </c>
      <c r="J23" s="163"/>
      <c r="K23" s="163"/>
      <c r="L23" s="163">
        <v>2523372</v>
      </c>
      <c r="M23" s="155"/>
      <c r="N23" s="163"/>
      <c r="O23" s="163"/>
      <c r="P23" s="163"/>
      <c r="Q23" s="163"/>
      <c r="R23" s="163"/>
      <c r="S23" s="163"/>
      <c r="T23" s="163"/>
      <c r="U23" s="163"/>
      <c r="V23" s="163"/>
      <c r="W23" s="163"/>
    </row>
    <row r="24" s="149" customFormat="1" ht="53.25" customHeight="1" outlineLevel="1" spans="1:23">
      <c r="A24" s="155" t="s">
        <v>46</v>
      </c>
      <c r="B24" s="155" t="s">
        <v>251</v>
      </c>
      <c r="C24" s="155" t="s">
        <v>252</v>
      </c>
      <c r="D24" s="155" t="s">
        <v>89</v>
      </c>
      <c r="E24" s="155" t="s">
        <v>79</v>
      </c>
      <c r="F24" s="155" t="s">
        <v>257</v>
      </c>
      <c r="G24" s="155" t="s">
        <v>258</v>
      </c>
      <c r="H24" s="163">
        <v>57432</v>
      </c>
      <c r="I24" s="163">
        <v>57432</v>
      </c>
      <c r="J24" s="163"/>
      <c r="K24" s="163"/>
      <c r="L24" s="163">
        <v>57432</v>
      </c>
      <c r="M24" s="155"/>
      <c r="N24" s="163"/>
      <c r="O24" s="163"/>
      <c r="P24" s="163"/>
      <c r="Q24" s="163"/>
      <c r="R24" s="163"/>
      <c r="S24" s="163"/>
      <c r="T24" s="163"/>
      <c r="U24" s="163"/>
      <c r="V24" s="163"/>
      <c r="W24" s="163"/>
    </row>
    <row r="25" s="149" customFormat="1" ht="53.25" customHeight="1" outlineLevel="1" spans="1:23">
      <c r="A25" s="155" t="s">
        <v>46</v>
      </c>
      <c r="B25" s="155" t="s">
        <v>251</v>
      </c>
      <c r="C25" s="155" t="s">
        <v>252</v>
      </c>
      <c r="D25" s="155" t="s">
        <v>92</v>
      </c>
      <c r="E25" s="155" t="s">
        <v>79</v>
      </c>
      <c r="F25" s="155" t="s">
        <v>257</v>
      </c>
      <c r="G25" s="155" t="s">
        <v>258</v>
      </c>
      <c r="H25" s="163">
        <v>170664</v>
      </c>
      <c r="I25" s="163">
        <v>170664</v>
      </c>
      <c r="J25" s="163"/>
      <c r="K25" s="163"/>
      <c r="L25" s="163">
        <v>170664</v>
      </c>
      <c r="M25" s="155"/>
      <c r="N25" s="163"/>
      <c r="O25" s="163"/>
      <c r="P25" s="163"/>
      <c r="Q25" s="163"/>
      <c r="R25" s="163"/>
      <c r="S25" s="163"/>
      <c r="T25" s="163"/>
      <c r="U25" s="163"/>
      <c r="V25" s="163"/>
      <c r="W25" s="163"/>
    </row>
    <row r="26" s="149" customFormat="1" ht="53.25" customHeight="1" outlineLevel="1" spans="1:23">
      <c r="A26" s="155" t="s">
        <v>46</v>
      </c>
      <c r="B26" s="155" t="s">
        <v>251</v>
      </c>
      <c r="C26" s="155" t="s">
        <v>252</v>
      </c>
      <c r="D26" s="155" t="s">
        <v>95</v>
      </c>
      <c r="E26" s="155" t="s">
        <v>79</v>
      </c>
      <c r="F26" s="155" t="s">
        <v>257</v>
      </c>
      <c r="G26" s="155" t="s">
        <v>258</v>
      </c>
      <c r="H26" s="163">
        <v>56412</v>
      </c>
      <c r="I26" s="163">
        <v>56412</v>
      </c>
      <c r="J26" s="163"/>
      <c r="K26" s="163"/>
      <c r="L26" s="163">
        <v>56412</v>
      </c>
      <c r="M26" s="155"/>
      <c r="N26" s="163"/>
      <c r="O26" s="163"/>
      <c r="P26" s="163"/>
      <c r="Q26" s="163"/>
      <c r="R26" s="163"/>
      <c r="S26" s="163"/>
      <c r="T26" s="163"/>
      <c r="U26" s="163"/>
      <c r="V26" s="163"/>
      <c r="W26" s="163"/>
    </row>
    <row r="27" s="149" customFormat="1" ht="53.25" customHeight="1" outlineLevel="1" spans="1:23">
      <c r="A27" s="155" t="s">
        <v>46</v>
      </c>
      <c r="B27" s="155" t="s">
        <v>251</v>
      </c>
      <c r="C27" s="155" t="s">
        <v>252</v>
      </c>
      <c r="D27" s="155" t="s">
        <v>100</v>
      </c>
      <c r="E27" s="155" t="s">
        <v>79</v>
      </c>
      <c r="F27" s="155" t="s">
        <v>257</v>
      </c>
      <c r="G27" s="155" t="s">
        <v>258</v>
      </c>
      <c r="H27" s="163">
        <v>57540</v>
      </c>
      <c r="I27" s="163">
        <v>57540</v>
      </c>
      <c r="J27" s="163"/>
      <c r="K27" s="163"/>
      <c r="L27" s="163">
        <v>57540</v>
      </c>
      <c r="M27" s="155"/>
      <c r="N27" s="163"/>
      <c r="O27" s="163"/>
      <c r="P27" s="163"/>
      <c r="Q27" s="163"/>
      <c r="R27" s="163"/>
      <c r="S27" s="163"/>
      <c r="T27" s="163"/>
      <c r="U27" s="163"/>
      <c r="V27" s="163"/>
      <c r="W27" s="163"/>
    </row>
    <row r="28" s="149" customFormat="1" ht="53.25" customHeight="1" outlineLevel="1" spans="1:23">
      <c r="A28" s="155" t="s">
        <v>46</v>
      </c>
      <c r="B28" s="155" t="s">
        <v>255</v>
      </c>
      <c r="C28" s="155" t="s">
        <v>256</v>
      </c>
      <c r="D28" s="155" t="s">
        <v>108</v>
      </c>
      <c r="E28" s="155" t="s">
        <v>79</v>
      </c>
      <c r="F28" s="155" t="s">
        <v>257</v>
      </c>
      <c r="G28" s="155" t="s">
        <v>258</v>
      </c>
      <c r="H28" s="163">
        <v>64560</v>
      </c>
      <c r="I28" s="163">
        <v>64560</v>
      </c>
      <c r="J28" s="163"/>
      <c r="K28" s="163"/>
      <c r="L28" s="163">
        <v>64560</v>
      </c>
      <c r="M28" s="155"/>
      <c r="N28" s="163"/>
      <c r="O28" s="163"/>
      <c r="P28" s="163"/>
      <c r="Q28" s="163"/>
      <c r="R28" s="163"/>
      <c r="S28" s="163"/>
      <c r="T28" s="163"/>
      <c r="U28" s="163"/>
      <c r="V28" s="163"/>
      <c r="W28" s="163"/>
    </row>
    <row r="29" s="149" customFormat="1" ht="53.25" customHeight="1" outlineLevel="1" spans="1:23">
      <c r="A29" s="155" t="s">
        <v>46</v>
      </c>
      <c r="B29" s="155" t="s">
        <v>255</v>
      </c>
      <c r="C29" s="155" t="s">
        <v>256</v>
      </c>
      <c r="D29" s="155" t="s">
        <v>129</v>
      </c>
      <c r="E29" s="155" t="s">
        <v>130</v>
      </c>
      <c r="F29" s="155" t="s">
        <v>257</v>
      </c>
      <c r="G29" s="155" t="s">
        <v>258</v>
      </c>
      <c r="H29" s="163">
        <v>21000</v>
      </c>
      <c r="I29" s="163">
        <v>21000</v>
      </c>
      <c r="J29" s="163"/>
      <c r="K29" s="163"/>
      <c r="L29" s="163">
        <v>21000</v>
      </c>
      <c r="M29" s="155"/>
      <c r="N29" s="163"/>
      <c r="O29" s="163"/>
      <c r="P29" s="163"/>
      <c r="Q29" s="163"/>
      <c r="R29" s="163"/>
      <c r="S29" s="163"/>
      <c r="T29" s="163"/>
      <c r="U29" s="163"/>
      <c r="V29" s="163"/>
      <c r="W29" s="163"/>
    </row>
    <row r="30" s="149" customFormat="1" ht="53.25" customHeight="1" outlineLevel="1" spans="1:23">
      <c r="A30" s="155" t="s">
        <v>46</v>
      </c>
      <c r="B30" s="155" t="s">
        <v>255</v>
      </c>
      <c r="C30" s="155" t="s">
        <v>256</v>
      </c>
      <c r="D30" s="155" t="s">
        <v>154</v>
      </c>
      <c r="E30" s="155" t="s">
        <v>155</v>
      </c>
      <c r="F30" s="155" t="s">
        <v>257</v>
      </c>
      <c r="G30" s="155" t="s">
        <v>258</v>
      </c>
      <c r="H30" s="163">
        <v>21780</v>
      </c>
      <c r="I30" s="163">
        <v>21780</v>
      </c>
      <c r="J30" s="163"/>
      <c r="K30" s="163"/>
      <c r="L30" s="163">
        <v>21780</v>
      </c>
      <c r="M30" s="155"/>
      <c r="N30" s="163"/>
      <c r="O30" s="163"/>
      <c r="P30" s="163"/>
      <c r="Q30" s="163"/>
      <c r="R30" s="163"/>
      <c r="S30" s="163"/>
      <c r="T30" s="163"/>
      <c r="U30" s="163"/>
      <c r="V30" s="163"/>
      <c r="W30" s="163"/>
    </row>
    <row r="31" s="149" customFormat="1" ht="53.25" customHeight="1" outlineLevel="1" spans="1:23">
      <c r="A31" s="155" t="s">
        <v>46</v>
      </c>
      <c r="B31" s="155" t="s">
        <v>255</v>
      </c>
      <c r="C31" s="155" t="s">
        <v>256</v>
      </c>
      <c r="D31" s="155" t="s">
        <v>175</v>
      </c>
      <c r="E31" s="155" t="s">
        <v>174</v>
      </c>
      <c r="F31" s="155" t="s">
        <v>257</v>
      </c>
      <c r="G31" s="155" t="s">
        <v>258</v>
      </c>
      <c r="H31" s="163">
        <v>63780</v>
      </c>
      <c r="I31" s="163">
        <v>63780</v>
      </c>
      <c r="J31" s="163"/>
      <c r="K31" s="163"/>
      <c r="L31" s="163">
        <v>63780</v>
      </c>
      <c r="M31" s="155"/>
      <c r="N31" s="163"/>
      <c r="O31" s="163"/>
      <c r="P31" s="163"/>
      <c r="Q31" s="163"/>
      <c r="R31" s="163"/>
      <c r="S31" s="163"/>
      <c r="T31" s="163"/>
      <c r="U31" s="163"/>
      <c r="V31" s="163"/>
      <c r="W31" s="163"/>
    </row>
    <row r="32" ht="53.25" customHeight="1" outlineLevel="1" spans="1:23">
      <c r="A32" s="154" t="s">
        <v>46</v>
      </c>
      <c r="B32" s="154" t="s">
        <v>255</v>
      </c>
      <c r="C32" s="154" t="s">
        <v>256</v>
      </c>
      <c r="D32" s="154" t="s">
        <v>180</v>
      </c>
      <c r="E32" s="154" t="s">
        <v>181</v>
      </c>
      <c r="F32" s="154" t="s">
        <v>257</v>
      </c>
      <c r="G32" s="154" t="s">
        <v>258</v>
      </c>
      <c r="H32" s="157">
        <v>330576</v>
      </c>
      <c r="I32" s="157">
        <v>330576</v>
      </c>
      <c r="J32" s="157"/>
      <c r="K32" s="157"/>
      <c r="L32" s="157">
        <v>330576</v>
      </c>
      <c r="M32" s="154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4" t="s">
        <v>46</v>
      </c>
      <c r="B33" s="154" t="s">
        <v>255</v>
      </c>
      <c r="C33" s="154" t="s">
        <v>256</v>
      </c>
      <c r="D33" s="154" t="s">
        <v>184</v>
      </c>
      <c r="E33" s="154" t="s">
        <v>185</v>
      </c>
      <c r="F33" s="154" t="s">
        <v>257</v>
      </c>
      <c r="G33" s="154" t="s">
        <v>258</v>
      </c>
      <c r="H33" s="157">
        <v>57300</v>
      </c>
      <c r="I33" s="157">
        <v>57300</v>
      </c>
      <c r="J33" s="157"/>
      <c r="K33" s="157"/>
      <c r="L33" s="157">
        <v>57300</v>
      </c>
      <c r="M33" s="154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4" t="s">
        <v>46</v>
      </c>
      <c r="B34" s="154" t="s">
        <v>251</v>
      </c>
      <c r="C34" s="154" t="s">
        <v>252</v>
      </c>
      <c r="D34" s="154" t="s">
        <v>78</v>
      </c>
      <c r="E34" s="154" t="s">
        <v>79</v>
      </c>
      <c r="F34" s="154" t="s">
        <v>259</v>
      </c>
      <c r="G34" s="154" t="s">
        <v>260</v>
      </c>
      <c r="H34" s="157">
        <v>4365</v>
      </c>
      <c r="I34" s="157">
        <v>4365</v>
      </c>
      <c r="J34" s="157"/>
      <c r="K34" s="157"/>
      <c r="L34" s="157">
        <v>4365</v>
      </c>
      <c r="M34" s="154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4" t="s">
        <v>46</v>
      </c>
      <c r="B35" s="154" t="s">
        <v>251</v>
      </c>
      <c r="C35" s="154" t="s">
        <v>252</v>
      </c>
      <c r="D35" s="154" t="s">
        <v>86</v>
      </c>
      <c r="E35" s="154" t="s">
        <v>79</v>
      </c>
      <c r="F35" s="154" t="s">
        <v>259</v>
      </c>
      <c r="G35" s="154" t="s">
        <v>260</v>
      </c>
      <c r="H35" s="157">
        <v>155874</v>
      </c>
      <c r="I35" s="157">
        <v>155874</v>
      </c>
      <c r="J35" s="157"/>
      <c r="K35" s="157"/>
      <c r="L35" s="157">
        <v>155874</v>
      </c>
      <c r="M35" s="154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4" t="s">
        <v>46</v>
      </c>
      <c r="B36" s="154" t="s">
        <v>251</v>
      </c>
      <c r="C36" s="154" t="s">
        <v>252</v>
      </c>
      <c r="D36" s="154" t="s">
        <v>89</v>
      </c>
      <c r="E36" s="154" t="s">
        <v>79</v>
      </c>
      <c r="F36" s="154" t="s">
        <v>259</v>
      </c>
      <c r="G36" s="154" t="s">
        <v>260</v>
      </c>
      <c r="H36" s="157">
        <v>4097</v>
      </c>
      <c r="I36" s="157">
        <v>4097</v>
      </c>
      <c r="J36" s="157"/>
      <c r="K36" s="157"/>
      <c r="L36" s="157">
        <v>4097</v>
      </c>
      <c r="M36" s="154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4" t="s">
        <v>46</v>
      </c>
      <c r="B37" s="154" t="s">
        <v>251</v>
      </c>
      <c r="C37" s="154" t="s">
        <v>252</v>
      </c>
      <c r="D37" s="154" t="s">
        <v>92</v>
      </c>
      <c r="E37" s="154" t="s">
        <v>79</v>
      </c>
      <c r="F37" s="154" t="s">
        <v>259</v>
      </c>
      <c r="G37" s="154" t="s">
        <v>260</v>
      </c>
      <c r="H37" s="157">
        <v>11168</v>
      </c>
      <c r="I37" s="157">
        <v>11168</v>
      </c>
      <c r="J37" s="157"/>
      <c r="K37" s="157"/>
      <c r="L37" s="157">
        <v>11168</v>
      </c>
      <c r="M37" s="154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53.25" customHeight="1" outlineLevel="1" spans="1:23">
      <c r="A38" s="154" t="s">
        <v>46</v>
      </c>
      <c r="B38" s="154" t="s">
        <v>251</v>
      </c>
      <c r="C38" s="154" t="s">
        <v>252</v>
      </c>
      <c r="D38" s="154" t="s">
        <v>95</v>
      </c>
      <c r="E38" s="154" t="s">
        <v>79</v>
      </c>
      <c r="F38" s="154" t="s">
        <v>259</v>
      </c>
      <c r="G38" s="154" t="s">
        <v>260</v>
      </c>
      <c r="H38" s="157">
        <v>3516</v>
      </c>
      <c r="I38" s="157">
        <v>3516</v>
      </c>
      <c r="J38" s="157"/>
      <c r="K38" s="157"/>
      <c r="L38" s="157">
        <v>3516</v>
      </c>
      <c r="M38" s="154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53.25" customHeight="1" outlineLevel="1" spans="1:23">
      <c r="A39" s="154" t="s">
        <v>46</v>
      </c>
      <c r="B39" s="154" t="s">
        <v>251</v>
      </c>
      <c r="C39" s="154" t="s">
        <v>252</v>
      </c>
      <c r="D39" s="154" t="s">
        <v>100</v>
      </c>
      <c r="E39" s="154" t="s">
        <v>79</v>
      </c>
      <c r="F39" s="154" t="s">
        <v>259</v>
      </c>
      <c r="G39" s="154" t="s">
        <v>260</v>
      </c>
      <c r="H39" s="157">
        <v>3386</v>
      </c>
      <c r="I39" s="157">
        <v>3386</v>
      </c>
      <c r="J39" s="157"/>
      <c r="K39" s="157"/>
      <c r="L39" s="157">
        <v>3386</v>
      </c>
      <c r="M39" s="154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53.25" customHeight="1" outlineLevel="1" spans="1:23">
      <c r="A40" s="154" t="s">
        <v>46</v>
      </c>
      <c r="B40" s="154" t="s">
        <v>261</v>
      </c>
      <c r="C40" s="154" t="s">
        <v>262</v>
      </c>
      <c r="D40" s="154" t="s">
        <v>78</v>
      </c>
      <c r="E40" s="154" t="s">
        <v>79</v>
      </c>
      <c r="F40" s="154" t="s">
        <v>259</v>
      </c>
      <c r="G40" s="154" t="s">
        <v>260</v>
      </c>
      <c r="H40" s="157">
        <v>18360</v>
      </c>
      <c r="I40" s="157">
        <v>18360</v>
      </c>
      <c r="J40" s="157"/>
      <c r="K40" s="157"/>
      <c r="L40" s="157">
        <v>18360</v>
      </c>
      <c r="M40" s="154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53.25" customHeight="1" outlineLevel="1" spans="1:23">
      <c r="A41" s="154" t="s">
        <v>46</v>
      </c>
      <c r="B41" s="154" t="s">
        <v>261</v>
      </c>
      <c r="C41" s="154" t="s">
        <v>262</v>
      </c>
      <c r="D41" s="154" t="s">
        <v>86</v>
      </c>
      <c r="E41" s="154" t="s">
        <v>79</v>
      </c>
      <c r="F41" s="154" t="s">
        <v>259</v>
      </c>
      <c r="G41" s="154" t="s">
        <v>260</v>
      </c>
      <c r="H41" s="157">
        <v>597720</v>
      </c>
      <c r="I41" s="157">
        <v>597720</v>
      </c>
      <c r="J41" s="157"/>
      <c r="K41" s="157"/>
      <c r="L41" s="157">
        <v>597720</v>
      </c>
      <c r="M41" s="154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53.25" customHeight="1" outlineLevel="1" spans="1:23">
      <c r="A42" s="154" t="s">
        <v>46</v>
      </c>
      <c r="B42" s="154" t="s">
        <v>261</v>
      </c>
      <c r="C42" s="154" t="s">
        <v>262</v>
      </c>
      <c r="D42" s="154" t="s">
        <v>89</v>
      </c>
      <c r="E42" s="154" t="s">
        <v>79</v>
      </c>
      <c r="F42" s="154" t="s">
        <v>259</v>
      </c>
      <c r="G42" s="154" t="s">
        <v>260</v>
      </c>
      <c r="H42" s="157">
        <v>16800</v>
      </c>
      <c r="I42" s="157">
        <v>16800</v>
      </c>
      <c r="J42" s="157"/>
      <c r="K42" s="157"/>
      <c r="L42" s="157">
        <v>16800</v>
      </c>
      <c r="M42" s="154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53.25" customHeight="1" outlineLevel="1" spans="1:23">
      <c r="A43" s="154" t="s">
        <v>46</v>
      </c>
      <c r="B43" s="154" t="s">
        <v>261</v>
      </c>
      <c r="C43" s="154" t="s">
        <v>262</v>
      </c>
      <c r="D43" s="154" t="s">
        <v>92</v>
      </c>
      <c r="E43" s="154" t="s">
        <v>79</v>
      </c>
      <c r="F43" s="154" t="s">
        <v>259</v>
      </c>
      <c r="G43" s="154" t="s">
        <v>260</v>
      </c>
      <c r="H43" s="157">
        <v>50880</v>
      </c>
      <c r="I43" s="157">
        <v>50880</v>
      </c>
      <c r="J43" s="157"/>
      <c r="K43" s="157"/>
      <c r="L43" s="157">
        <v>50880</v>
      </c>
      <c r="M43" s="154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53.25" customHeight="1" outlineLevel="1" spans="1:23">
      <c r="A44" s="154" t="s">
        <v>46</v>
      </c>
      <c r="B44" s="154" t="s">
        <v>261</v>
      </c>
      <c r="C44" s="154" t="s">
        <v>262</v>
      </c>
      <c r="D44" s="154" t="s">
        <v>95</v>
      </c>
      <c r="E44" s="154" t="s">
        <v>79</v>
      </c>
      <c r="F44" s="154" t="s">
        <v>259</v>
      </c>
      <c r="G44" s="154" t="s">
        <v>260</v>
      </c>
      <c r="H44" s="157">
        <v>16800</v>
      </c>
      <c r="I44" s="157">
        <v>16800</v>
      </c>
      <c r="J44" s="157"/>
      <c r="K44" s="157"/>
      <c r="L44" s="157">
        <v>16800</v>
      </c>
      <c r="M44" s="154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  <row r="45" ht="53.25" customHeight="1" outlineLevel="1" spans="1:23">
      <c r="A45" s="154" t="s">
        <v>46</v>
      </c>
      <c r="B45" s="154" t="s">
        <v>261</v>
      </c>
      <c r="C45" s="154" t="s">
        <v>262</v>
      </c>
      <c r="D45" s="154" t="s">
        <v>100</v>
      </c>
      <c r="E45" s="154" t="s">
        <v>79</v>
      </c>
      <c r="F45" s="154" t="s">
        <v>259</v>
      </c>
      <c r="G45" s="154" t="s">
        <v>260</v>
      </c>
      <c r="H45" s="157">
        <v>17280</v>
      </c>
      <c r="I45" s="157">
        <v>17280</v>
      </c>
      <c r="J45" s="157"/>
      <c r="K45" s="157"/>
      <c r="L45" s="157">
        <v>17280</v>
      </c>
      <c r="M45" s="154"/>
      <c r="N45" s="157"/>
      <c r="O45" s="157"/>
      <c r="P45" s="157"/>
      <c r="Q45" s="157"/>
      <c r="R45" s="157"/>
      <c r="S45" s="157"/>
      <c r="T45" s="157"/>
      <c r="U45" s="157"/>
      <c r="V45" s="157"/>
      <c r="W45" s="157"/>
    </row>
    <row r="46" ht="53.25" customHeight="1" outlineLevel="1" spans="1:23">
      <c r="A46" s="154" t="s">
        <v>46</v>
      </c>
      <c r="B46" s="154" t="s">
        <v>255</v>
      </c>
      <c r="C46" s="154" t="s">
        <v>256</v>
      </c>
      <c r="D46" s="154" t="s">
        <v>108</v>
      </c>
      <c r="E46" s="154" t="s">
        <v>79</v>
      </c>
      <c r="F46" s="154" t="s">
        <v>263</v>
      </c>
      <c r="G46" s="154" t="s">
        <v>264</v>
      </c>
      <c r="H46" s="157">
        <v>23821</v>
      </c>
      <c r="I46" s="157">
        <v>23821</v>
      </c>
      <c r="J46" s="157"/>
      <c r="K46" s="157"/>
      <c r="L46" s="157">
        <v>23821</v>
      </c>
      <c r="M46" s="154"/>
      <c r="N46" s="157"/>
      <c r="O46" s="157"/>
      <c r="P46" s="157"/>
      <c r="Q46" s="157"/>
      <c r="R46" s="157"/>
      <c r="S46" s="157"/>
      <c r="T46" s="157"/>
      <c r="U46" s="157"/>
      <c r="V46" s="157"/>
      <c r="W46" s="157"/>
    </row>
    <row r="47" ht="53.25" customHeight="1" outlineLevel="1" spans="1:23">
      <c r="A47" s="154" t="s">
        <v>46</v>
      </c>
      <c r="B47" s="154" t="s">
        <v>255</v>
      </c>
      <c r="C47" s="154" t="s">
        <v>256</v>
      </c>
      <c r="D47" s="154" t="s">
        <v>129</v>
      </c>
      <c r="E47" s="154" t="s">
        <v>130</v>
      </c>
      <c r="F47" s="154" t="s">
        <v>263</v>
      </c>
      <c r="G47" s="154" t="s">
        <v>264</v>
      </c>
      <c r="H47" s="157">
        <v>7230</v>
      </c>
      <c r="I47" s="157">
        <v>7230</v>
      </c>
      <c r="J47" s="157"/>
      <c r="K47" s="157"/>
      <c r="L47" s="157">
        <v>7230</v>
      </c>
      <c r="M47" s="154"/>
      <c r="N47" s="157"/>
      <c r="O47" s="157"/>
      <c r="P47" s="157"/>
      <c r="Q47" s="157"/>
      <c r="R47" s="157"/>
      <c r="S47" s="157"/>
      <c r="T47" s="157"/>
      <c r="U47" s="157"/>
      <c r="V47" s="157"/>
      <c r="W47" s="157"/>
    </row>
    <row r="48" ht="53.25" customHeight="1" outlineLevel="1" spans="1:23">
      <c r="A48" s="154" t="s">
        <v>46</v>
      </c>
      <c r="B48" s="154" t="s">
        <v>255</v>
      </c>
      <c r="C48" s="154" t="s">
        <v>256</v>
      </c>
      <c r="D48" s="154" t="s">
        <v>154</v>
      </c>
      <c r="E48" s="154" t="s">
        <v>155</v>
      </c>
      <c r="F48" s="154" t="s">
        <v>263</v>
      </c>
      <c r="G48" s="154" t="s">
        <v>264</v>
      </c>
      <c r="H48" s="157">
        <v>7447</v>
      </c>
      <c r="I48" s="157">
        <v>7447</v>
      </c>
      <c r="J48" s="157"/>
      <c r="K48" s="157"/>
      <c r="L48" s="157">
        <v>7447</v>
      </c>
      <c r="M48" s="154"/>
      <c r="N48" s="157"/>
      <c r="O48" s="157"/>
      <c r="P48" s="157"/>
      <c r="Q48" s="157"/>
      <c r="R48" s="157"/>
      <c r="S48" s="157"/>
      <c r="T48" s="157"/>
      <c r="U48" s="157"/>
      <c r="V48" s="157"/>
      <c r="W48" s="157"/>
    </row>
    <row r="49" ht="53.25" customHeight="1" outlineLevel="1" spans="1:23">
      <c r="A49" s="154" t="s">
        <v>46</v>
      </c>
      <c r="B49" s="154" t="s">
        <v>255</v>
      </c>
      <c r="C49" s="154" t="s">
        <v>256</v>
      </c>
      <c r="D49" s="154" t="s">
        <v>175</v>
      </c>
      <c r="E49" s="154" t="s">
        <v>174</v>
      </c>
      <c r="F49" s="154" t="s">
        <v>263</v>
      </c>
      <c r="G49" s="154" t="s">
        <v>264</v>
      </c>
      <c r="H49" s="157">
        <v>19603</v>
      </c>
      <c r="I49" s="157">
        <v>19603</v>
      </c>
      <c r="J49" s="157"/>
      <c r="K49" s="157"/>
      <c r="L49" s="157">
        <v>19603</v>
      </c>
      <c r="M49" s="154"/>
      <c r="N49" s="157"/>
      <c r="O49" s="157"/>
      <c r="P49" s="157"/>
      <c r="Q49" s="157"/>
      <c r="R49" s="157"/>
      <c r="S49" s="157"/>
      <c r="T49" s="157"/>
      <c r="U49" s="157"/>
      <c r="V49" s="157"/>
      <c r="W49" s="157"/>
    </row>
    <row r="50" ht="53.25" customHeight="1" outlineLevel="1" spans="1:23">
      <c r="A50" s="154" t="s">
        <v>46</v>
      </c>
      <c r="B50" s="154" t="s">
        <v>255</v>
      </c>
      <c r="C50" s="154" t="s">
        <v>256</v>
      </c>
      <c r="D50" s="154" t="s">
        <v>180</v>
      </c>
      <c r="E50" s="154" t="s">
        <v>181</v>
      </c>
      <c r="F50" s="154" t="s">
        <v>263</v>
      </c>
      <c r="G50" s="154" t="s">
        <v>264</v>
      </c>
      <c r="H50" s="157">
        <v>118258</v>
      </c>
      <c r="I50" s="157">
        <v>118258</v>
      </c>
      <c r="J50" s="157"/>
      <c r="K50" s="157"/>
      <c r="L50" s="157">
        <v>118258</v>
      </c>
      <c r="M50" s="154"/>
      <c r="N50" s="157"/>
      <c r="O50" s="157"/>
      <c r="P50" s="157"/>
      <c r="Q50" s="157"/>
      <c r="R50" s="157"/>
      <c r="S50" s="157"/>
      <c r="T50" s="157"/>
      <c r="U50" s="157"/>
      <c r="V50" s="157"/>
      <c r="W50" s="157"/>
    </row>
    <row r="51" ht="53.25" customHeight="1" outlineLevel="1" spans="1:23">
      <c r="A51" s="154" t="s">
        <v>46</v>
      </c>
      <c r="B51" s="154" t="s">
        <v>255</v>
      </c>
      <c r="C51" s="154" t="s">
        <v>256</v>
      </c>
      <c r="D51" s="154" t="s">
        <v>184</v>
      </c>
      <c r="E51" s="154" t="s">
        <v>185</v>
      </c>
      <c r="F51" s="154" t="s">
        <v>263</v>
      </c>
      <c r="G51" s="154" t="s">
        <v>264</v>
      </c>
      <c r="H51" s="157">
        <v>23066</v>
      </c>
      <c r="I51" s="157">
        <v>23066</v>
      </c>
      <c r="J51" s="157"/>
      <c r="K51" s="157"/>
      <c r="L51" s="157">
        <v>23066</v>
      </c>
      <c r="M51" s="154"/>
      <c r="N51" s="157"/>
      <c r="O51" s="157"/>
      <c r="P51" s="157"/>
      <c r="Q51" s="157"/>
      <c r="R51" s="157"/>
      <c r="S51" s="157"/>
      <c r="T51" s="157"/>
      <c r="U51" s="157"/>
      <c r="V51" s="157"/>
      <c r="W51" s="157"/>
    </row>
    <row r="52" ht="53.25" customHeight="1" outlineLevel="1" spans="1:23">
      <c r="A52" s="154" t="s">
        <v>46</v>
      </c>
      <c r="B52" s="154" t="s">
        <v>265</v>
      </c>
      <c r="C52" s="154" t="s">
        <v>266</v>
      </c>
      <c r="D52" s="154" t="s">
        <v>108</v>
      </c>
      <c r="E52" s="154" t="s">
        <v>79</v>
      </c>
      <c r="F52" s="154" t="s">
        <v>263</v>
      </c>
      <c r="G52" s="154" t="s">
        <v>264</v>
      </c>
      <c r="H52" s="157">
        <v>72000</v>
      </c>
      <c r="I52" s="157">
        <v>72000</v>
      </c>
      <c r="J52" s="157"/>
      <c r="K52" s="157"/>
      <c r="L52" s="157">
        <v>72000</v>
      </c>
      <c r="M52" s="154"/>
      <c r="N52" s="157"/>
      <c r="O52" s="157"/>
      <c r="P52" s="157"/>
      <c r="Q52" s="157"/>
      <c r="R52" s="157"/>
      <c r="S52" s="157"/>
      <c r="T52" s="157"/>
      <c r="U52" s="157"/>
      <c r="V52" s="157"/>
      <c r="W52" s="157"/>
    </row>
    <row r="53" ht="53.25" customHeight="1" outlineLevel="1" spans="1:23">
      <c r="A53" s="154" t="s">
        <v>46</v>
      </c>
      <c r="B53" s="154" t="s">
        <v>265</v>
      </c>
      <c r="C53" s="154" t="s">
        <v>266</v>
      </c>
      <c r="D53" s="154" t="s">
        <v>129</v>
      </c>
      <c r="E53" s="154" t="s">
        <v>130</v>
      </c>
      <c r="F53" s="154" t="s">
        <v>263</v>
      </c>
      <c r="G53" s="154" t="s">
        <v>264</v>
      </c>
      <c r="H53" s="157">
        <v>24000</v>
      </c>
      <c r="I53" s="157">
        <v>24000</v>
      </c>
      <c r="J53" s="157"/>
      <c r="K53" s="157"/>
      <c r="L53" s="157">
        <v>24000</v>
      </c>
      <c r="M53" s="154"/>
      <c r="N53" s="157"/>
      <c r="O53" s="157"/>
      <c r="P53" s="157"/>
      <c r="Q53" s="157"/>
      <c r="R53" s="157"/>
      <c r="S53" s="157"/>
      <c r="T53" s="157"/>
      <c r="U53" s="157"/>
      <c r="V53" s="157"/>
      <c r="W53" s="157"/>
    </row>
    <row r="54" ht="53.25" customHeight="1" outlineLevel="1" spans="1:23">
      <c r="A54" s="154" t="s">
        <v>46</v>
      </c>
      <c r="B54" s="154" t="s">
        <v>265</v>
      </c>
      <c r="C54" s="154" t="s">
        <v>266</v>
      </c>
      <c r="D54" s="154" t="s">
        <v>154</v>
      </c>
      <c r="E54" s="154" t="s">
        <v>155</v>
      </c>
      <c r="F54" s="154" t="s">
        <v>263</v>
      </c>
      <c r="G54" s="154" t="s">
        <v>264</v>
      </c>
      <c r="H54" s="157">
        <v>24000</v>
      </c>
      <c r="I54" s="157">
        <v>24000</v>
      </c>
      <c r="J54" s="157"/>
      <c r="K54" s="157"/>
      <c r="L54" s="157">
        <v>24000</v>
      </c>
      <c r="M54" s="154"/>
      <c r="N54" s="157"/>
      <c r="O54" s="157"/>
      <c r="P54" s="157"/>
      <c r="Q54" s="157"/>
      <c r="R54" s="157"/>
      <c r="S54" s="157"/>
      <c r="T54" s="157"/>
      <c r="U54" s="157"/>
      <c r="V54" s="157"/>
      <c r="W54" s="157"/>
    </row>
    <row r="55" ht="53.25" customHeight="1" outlineLevel="1" spans="1:23">
      <c r="A55" s="154" t="s">
        <v>46</v>
      </c>
      <c r="B55" s="154" t="s">
        <v>265</v>
      </c>
      <c r="C55" s="154" t="s">
        <v>266</v>
      </c>
      <c r="D55" s="154" t="s">
        <v>175</v>
      </c>
      <c r="E55" s="154" t="s">
        <v>174</v>
      </c>
      <c r="F55" s="154" t="s">
        <v>263</v>
      </c>
      <c r="G55" s="154" t="s">
        <v>264</v>
      </c>
      <c r="H55" s="157">
        <v>72000</v>
      </c>
      <c r="I55" s="157">
        <v>72000</v>
      </c>
      <c r="J55" s="157"/>
      <c r="K55" s="157"/>
      <c r="L55" s="157">
        <v>72000</v>
      </c>
      <c r="M55" s="154"/>
      <c r="N55" s="157"/>
      <c r="O55" s="157"/>
      <c r="P55" s="157"/>
      <c r="Q55" s="157"/>
      <c r="R55" s="157"/>
      <c r="S55" s="157"/>
      <c r="T55" s="157"/>
      <c r="U55" s="157"/>
      <c r="V55" s="157"/>
      <c r="W55" s="157"/>
    </row>
    <row r="56" ht="53.25" customHeight="1" outlineLevel="1" spans="1:23">
      <c r="A56" s="154" t="s">
        <v>46</v>
      </c>
      <c r="B56" s="154" t="s">
        <v>265</v>
      </c>
      <c r="C56" s="154" t="s">
        <v>266</v>
      </c>
      <c r="D56" s="154" t="s">
        <v>180</v>
      </c>
      <c r="E56" s="154" t="s">
        <v>181</v>
      </c>
      <c r="F56" s="154" t="s">
        <v>263</v>
      </c>
      <c r="G56" s="154" t="s">
        <v>264</v>
      </c>
      <c r="H56" s="157">
        <v>312000</v>
      </c>
      <c r="I56" s="157">
        <v>312000</v>
      </c>
      <c r="J56" s="157"/>
      <c r="K56" s="157"/>
      <c r="L56" s="157">
        <v>312000</v>
      </c>
      <c r="M56" s="154"/>
      <c r="N56" s="157"/>
      <c r="O56" s="157"/>
      <c r="P56" s="157"/>
      <c r="Q56" s="157"/>
      <c r="R56" s="157"/>
      <c r="S56" s="157"/>
      <c r="T56" s="157"/>
      <c r="U56" s="157"/>
      <c r="V56" s="157"/>
      <c r="W56" s="157"/>
    </row>
    <row r="57" ht="53.25" customHeight="1" outlineLevel="1" spans="1:23">
      <c r="A57" s="154" t="s">
        <v>46</v>
      </c>
      <c r="B57" s="154" t="s">
        <v>265</v>
      </c>
      <c r="C57" s="154" t="s">
        <v>266</v>
      </c>
      <c r="D57" s="154" t="s">
        <v>184</v>
      </c>
      <c r="E57" s="154" t="s">
        <v>185</v>
      </c>
      <c r="F57" s="154" t="s">
        <v>263</v>
      </c>
      <c r="G57" s="154" t="s">
        <v>264</v>
      </c>
      <c r="H57" s="157">
        <v>60000</v>
      </c>
      <c r="I57" s="157">
        <v>60000</v>
      </c>
      <c r="J57" s="157"/>
      <c r="K57" s="157"/>
      <c r="L57" s="157">
        <v>60000</v>
      </c>
      <c r="M57" s="154"/>
      <c r="N57" s="157"/>
      <c r="O57" s="157"/>
      <c r="P57" s="157"/>
      <c r="Q57" s="157"/>
      <c r="R57" s="157"/>
      <c r="S57" s="157"/>
      <c r="T57" s="157"/>
      <c r="U57" s="157"/>
      <c r="V57" s="157"/>
      <c r="W57" s="157"/>
    </row>
    <row r="58" ht="53.25" customHeight="1" outlineLevel="1" spans="1:23">
      <c r="A58" s="154" t="s">
        <v>46</v>
      </c>
      <c r="B58" s="154" t="s">
        <v>255</v>
      </c>
      <c r="C58" s="154" t="s">
        <v>256</v>
      </c>
      <c r="D58" s="154" t="s">
        <v>108</v>
      </c>
      <c r="E58" s="154" t="s">
        <v>79</v>
      </c>
      <c r="F58" s="154" t="s">
        <v>263</v>
      </c>
      <c r="G58" s="154" t="s">
        <v>264</v>
      </c>
      <c r="H58" s="157">
        <v>72000</v>
      </c>
      <c r="I58" s="157">
        <v>72000</v>
      </c>
      <c r="J58" s="157"/>
      <c r="K58" s="157"/>
      <c r="L58" s="157">
        <v>72000</v>
      </c>
      <c r="M58" s="154"/>
      <c r="N58" s="157"/>
      <c r="O58" s="157"/>
      <c r="P58" s="157"/>
      <c r="Q58" s="157"/>
      <c r="R58" s="157"/>
      <c r="S58" s="157"/>
      <c r="T58" s="157"/>
      <c r="U58" s="157"/>
      <c r="V58" s="157"/>
      <c r="W58" s="157"/>
    </row>
    <row r="59" ht="53.25" customHeight="1" outlineLevel="1" spans="1:23">
      <c r="A59" s="154" t="s">
        <v>46</v>
      </c>
      <c r="B59" s="154" t="s">
        <v>255</v>
      </c>
      <c r="C59" s="154" t="s">
        <v>256</v>
      </c>
      <c r="D59" s="154" t="s">
        <v>129</v>
      </c>
      <c r="E59" s="154" t="s">
        <v>130</v>
      </c>
      <c r="F59" s="154" t="s">
        <v>263</v>
      </c>
      <c r="G59" s="154" t="s">
        <v>264</v>
      </c>
      <c r="H59" s="157">
        <v>24000</v>
      </c>
      <c r="I59" s="157">
        <v>24000</v>
      </c>
      <c r="J59" s="157"/>
      <c r="K59" s="157"/>
      <c r="L59" s="157">
        <v>24000</v>
      </c>
      <c r="M59" s="154"/>
      <c r="N59" s="157"/>
      <c r="O59" s="157"/>
      <c r="P59" s="157"/>
      <c r="Q59" s="157"/>
      <c r="R59" s="157"/>
      <c r="S59" s="157"/>
      <c r="T59" s="157"/>
      <c r="U59" s="157"/>
      <c r="V59" s="157"/>
      <c r="W59" s="157"/>
    </row>
    <row r="60" ht="53.25" customHeight="1" outlineLevel="1" spans="1:23">
      <c r="A60" s="154" t="s">
        <v>46</v>
      </c>
      <c r="B60" s="154" t="s">
        <v>255</v>
      </c>
      <c r="C60" s="154" t="s">
        <v>256</v>
      </c>
      <c r="D60" s="154" t="s">
        <v>154</v>
      </c>
      <c r="E60" s="154" t="s">
        <v>155</v>
      </c>
      <c r="F60" s="154" t="s">
        <v>263</v>
      </c>
      <c r="G60" s="154" t="s">
        <v>264</v>
      </c>
      <c r="H60" s="157">
        <v>24000</v>
      </c>
      <c r="I60" s="157">
        <v>24000</v>
      </c>
      <c r="J60" s="157"/>
      <c r="K60" s="157"/>
      <c r="L60" s="157">
        <v>24000</v>
      </c>
      <c r="M60" s="154"/>
      <c r="N60" s="157"/>
      <c r="O60" s="157"/>
      <c r="P60" s="157"/>
      <c r="Q60" s="157"/>
      <c r="R60" s="157"/>
      <c r="S60" s="157"/>
      <c r="T60" s="157"/>
      <c r="U60" s="157"/>
      <c r="V60" s="157"/>
      <c r="W60" s="157"/>
    </row>
    <row r="61" ht="53.25" customHeight="1" outlineLevel="1" spans="1:23">
      <c r="A61" s="154" t="s">
        <v>46</v>
      </c>
      <c r="B61" s="154" t="s">
        <v>255</v>
      </c>
      <c r="C61" s="154" t="s">
        <v>256</v>
      </c>
      <c r="D61" s="154" t="s">
        <v>175</v>
      </c>
      <c r="E61" s="154" t="s">
        <v>174</v>
      </c>
      <c r="F61" s="154" t="s">
        <v>263</v>
      </c>
      <c r="G61" s="154" t="s">
        <v>264</v>
      </c>
      <c r="H61" s="157">
        <v>72000</v>
      </c>
      <c r="I61" s="157">
        <v>72000</v>
      </c>
      <c r="J61" s="157"/>
      <c r="K61" s="157"/>
      <c r="L61" s="157">
        <v>72000</v>
      </c>
      <c r="M61" s="154"/>
      <c r="N61" s="157"/>
      <c r="O61" s="157"/>
      <c r="P61" s="157"/>
      <c r="Q61" s="157"/>
      <c r="R61" s="157"/>
      <c r="S61" s="157"/>
      <c r="T61" s="157"/>
      <c r="U61" s="157"/>
      <c r="V61" s="157"/>
      <c r="W61" s="157"/>
    </row>
    <row r="62" ht="53.25" customHeight="1" outlineLevel="1" spans="1:23">
      <c r="A62" s="154" t="s">
        <v>46</v>
      </c>
      <c r="B62" s="154" t="s">
        <v>255</v>
      </c>
      <c r="C62" s="154" t="s">
        <v>256</v>
      </c>
      <c r="D62" s="154" t="s">
        <v>180</v>
      </c>
      <c r="E62" s="154" t="s">
        <v>181</v>
      </c>
      <c r="F62" s="154" t="s">
        <v>263</v>
      </c>
      <c r="G62" s="154" t="s">
        <v>264</v>
      </c>
      <c r="H62" s="157">
        <v>300000</v>
      </c>
      <c r="I62" s="157">
        <v>300000</v>
      </c>
      <c r="J62" s="157"/>
      <c r="K62" s="157"/>
      <c r="L62" s="157">
        <v>300000</v>
      </c>
      <c r="M62" s="154"/>
      <c r="N62" s="157"/>
      <c r="O62" s="157"/>
      <c r="P62" s="157"/>
      <c r="Q62" s="157"/>
      <c r="R62" s="157"/>
      <c r="S62" s="157"/>
      <c r="T62" s="157"/>
      <c r="U62" s="157"/>
      <c r="V62" s="157"/>
      <c r="W62" s="157"/>
    </row>
    <row r="63" ht="53.25" customHeight="1" outlineLevel="1" spans="1:23">
      <c r="A63" s="154" t="s">
        <v>46</v>
      </c>
      <c r="B63" s="154" t="s">
        <v>255</v>
      </c>
      <c r="C63" s="154" t="s">
        <v>256</v>
      </c>
      <c r="D63" s="154" t="s">
        <v>184</v>
      </c>
      <c r="E63" s="154" t="s">
        <v>185</v>
      </c>
      <c r="F63" s="154" t="s">
        <v>263</v>
      </c>
      <c r="G63" s="154" t="s">
        <v>264</v>
      </c>
      <c r="H63" s="157">
        <v>60000</v>
      </c>
      <c r="I63" s="157">
        <v>60000</v>
      </c>
      <c r="J63" s="157"/>
      <c r="K63" s="157"/>
      <c r="L63" s="157">
        <v>60000</v>
      </c>
      <c r="M63" s="154"/>
      <c r="N63" s="157"/>
      <c r="O63" s="157"/>
      <c r="P63" s="157"/>
      <c r="Q63" s="157"/>
      <c r="R63" s="157"/>
      <c r="S63" s="157"/>
      <c r="T63" s="157"/>
      <c r="U63" s="157"/>
      <c r="V63" s="157"/>
      <c r="W63" s="157"/>
    </row>
    <row r="64" ht="53.25" customHeight="1" outlineLevel="1" spans="1:23">
      <c r="A64" s="154" t="s">
        <v>46</v>
      </c>
      <c r="B64" s="154" t="s">
        <v>255</v>
      </c>
      <c r="C64" s="154" t="s">
        <v>256</v>
      </c>
      <c r="D64" s="154" t="s">
        <v>108</v>
      </c>
      <c r="E64" s="154" t="s">
        <v>79</v>
      </c>
      <c r="F64" s="154" t="s">
        <v>263</v>
      </c>
      <c r="G64" s="154" t="s">
        <v>264</v>
      </c>
      <c r="H64" s="157">
        <v>74580</v>
      </c>
      <c r="I64" s="157">
        <v>74580</v>
      </c>
      <c r="J64" s="157"/>
      <c r="K64" s="157"/>
      <c r="L64" s="157">
        <v>74580</v>
      </c>
      <c r="M64" s="154"/>
      <c r="N64" s="157"/>
      <c r="O64" s="157"/>
      <c r="P64" s="157"/>
      <c r="Q64" s="157"/>
      <c r="R64" s="157"/>
      <c r="S64" s="157"/>
      <c r="T64" s="157"/>
      <c r="U64" s="157"/>
      <c r="V64" s="157"/>
      <c r="W64" s="157"/>
    </row>
    <row r="65" ht="53.25" customHeight="1" outlineLevel="1" spans="1:23">
      <c r="A65" s="154" t="s">
        <v>46</v>
      </c>
      <c r="B65" s="154" t="s">
        <v>255</v>
      </c>
      <c r="C65" s="154" t="s">
        <v>256</v>
      </c>
      <c r="D65" s="154" t="s">
        <v>129</v>
      </c>
      <c r="E65" s="154" t="s">
        <v>130</v>
      </c>
      <c r="F65" s="154" t="s">
        <v>263</v>
      </c>
      <c r="G65" s="154" t="s">
        <v>264</v>
      </c>
      <c r="H65" s="157">
        <v>24780</v>
      </c>
      <c r="I65" s="157">
        <v>24780</v>
      </c>
      <c r="J65" s="157"/>
      <c r="K65" s="157"/>
      <c r="L65" s="157">
        <v>24780</v>
      </c>
      <c r="M65" s="154"/>
      <c r="N65" s="157"/>
      <c r="O65" s="157"/>
      <c r="P65" s="157"/>
      <c r="Q65" s="157"/>
      <c r="R65" s="157"/>
      <c r="S65" s="157"/>
      <c r="T65" s="157"/>
      <c r="U65" s="157"/>
      <c r="V65" s="157"/>
      <c r="W65" s="157"/>
    </row>
    <row r="66" ht="53.25" customHeight="1" outlineLevel="1" spans="1:23">
      <c r="A66" s="154" t="s">
        <v>46</v>
      </c>
      <c r="B66" s="154" t="s">
        <v>255</v>
      </c>
      <c r="C66" s="154" t="s">
        <v>256</v>
      </c>
      <c r="D66" s="154" t="s">
        <v>154</v>
      </c>
      <c r="E66" s="154" t="s">
        <v>155</v>
      </c>
      <c r="F66" s="154" t="s">
        <v>263</v>
      </c>
      <c r="G66" s="154" t="s">
        <v>264</v>
      </c>
      <c r="H66" s="157">
        <v>25080</v>
      </c>
      <c r="I66" s="157">
        <v>25080</v>
      </c>
      <c r="J66" s="157"/>
      <c r="K66" s="157"/>
      <c r="L66" s="157">
        <v>25080</v>
      </c>
      <c r="M66" s="154"/>
      <c r="N66" s="157"/>
      <c r="O66" s="157"/>
      <c r="P66" s="157"/>
      <c r="Q66" s="157"/>
      <c r="R66" s="157"/>
      <c r="S66" s="157"/>
      <c r="T66" s="157"/>
      <c r="U66" s="157"/>
      <c r="V66" s="157"/>
      <c r="W66" s="157"/>
    </row>
    <row r="67" ht="53.25" customHeight="1" outlineLevel="1" spans="1:23">
      <c r="A67" s="154" t="s">
        <v>46</v>
      </c>
      <c r="B67" s="154" t="s">
        <v>255</v>
      </c>
      <c r="C67" s="154" t="s">
        <v>256</v>
      </c>
      <c r="D67" s="154" t="s">
        <v>175</v>
      </c>
      <c r="E67" s="154" t="s">
        <v>174</v>
      </c>
      <c r="F67" s="154" t="s">
        <v>263</v>
      </c>
      <c r="G67" s="154" t="s">
        <v>264</v>
      </c>
      <c r="H67" s="157">
        <v>75600</v>
      </c>
      <c r="I67" s="157">
        <v>75600</v>
      </c>
      <c r="J67" s="157"/>
      <c r="K67" s="157"/>
      <c r="L67" s="157">
        <v>75600</v>
      </c>
      <c r="M67" s="154"/>
      <c r="N67" s="157"/>
      <c r="O67" s="157"/>
      <c r="P67" s="157"/>
      <c r="Q67" s="157"/>
      <c r="R67" s="157"/>
      <c r="S67" s="157"/>
      <c r="T67" s="157"/>
      <c r="U67" s="157"/>
      <c r="V67" s="157"/>
      <c r="W67" s="157"/>
    </row>
    <row r="68" ht="53.25" customHeight="1" outlineLevel="1" spans="1:23">
      <c r="A68" s="154" t="s">
        <v>46</v>
      </c>
      <c r="B68" s="154" t="s">
        <v>255</v>
      </c>
      <c r="C68" s="154" t="s">
        <v>256</v>
      </c>
      <c r="D68" s="154" t="s">
        <v>180</v>
      </c>
      <c r="E68" s="154" t="s">
        <v>181</v>
      </c>
      <c r="F68" s="154" t="s">
        <v>263</v>
      </c>
      <c r="G68" s="154" t="s">
        <v>264</v>
      </c>
      <c r="H68" s="157">
        <v>355680</v>
      </c>
      <c r="I68" s="157">
        <v>355680</v>
      </c>
      <c r="J68" s="157"/>
      <c r="K68" s="157"/>
      <c r="L68" s="157">
        <v>355680</v>
      </c>
      <c r="M68" s="154"/>
      <c r="N68" s="157"/>
      <c r="O68" s="157"/>
      <c r="P68" s="157"/>
      <c r="Q68" s="157"/>
      <c r="R68" s="157"/>
      <c r="S68" s="157"/>
      <c r="T68" s="157"/>
      <c r="U68" s="157"/>
      <c r="V68" s="157"/>
      <c r="W68" s="157"/>
    </row>
    <row r="69" ht="53.25" customHeight="1" outlineLevel="1" spans="1:23">
      <c r="A69" s="154" t="s">
        <v>46</v>
      </c>
      <c r="B69" s="154" t="s">
        <v>255</v>
      </c>
      <c r="C69" s="154" t="s">
        <v>256</v>
      </c>
      <c r="D69" s="154" t="s">
        <v>184</v>
      </c>
      <c r="E69" s="154" t="s">
        <v>185</v>
      </c>
      <c r="F69" s="154" t="s">
        <v>263</v>
      </c>
      <c r="G69" s="154" t="s">
        <v>264</v>
      </c>
      <c r="H69" s="157">
        <v>69660</v>
      </c>
      <c r="I69" s="157">
        <v>69660</v>
      </c>
      <c r="J69" s="157"/>
      <c r="K69" s="157"/>
      <c r="L69" s="157">
        <v>69660</v>
      </c>
      <c r="M69" s="154"/>
      <c r="N69" s="157"/>
      <c r="O69" s="157"/>
      <c r="P69" s="157"/>
      <c r="Q69" s="157"/>
      <c r="R69" s="157"/>
      <c r="S69" s="157"/>
      <c r="T69" s="157"/>
      <c r="U69" s="157"/>
      <c r="V69" s="157"/>
      <c r="W69" s="157"/>
    </row>
    <row r="70" ht="53.25" customHeight="1" outlineLevel="1" spans="1:23">
      <c r="A70" s="154" t="s">
        <v>46</v>
      </c>
      <c r="B70" s="154" t="s">
        <v>267</v>
      </c>
      <c r="C70" s="154" t="s">
        <v>268</v>
      </c>
      <c r="D70" s="154" t="s">
        <v>108</v>
      </c>
      <c r="E70" s="154" t="s">
        <v>79</v>
      </c>
      <c r="F70" s="154" t="s">
        <v>263</v>
      </c>
      <c r="G70" s="154" t="s">
        <v>264</v>
      </c>
      <c r="H70" s="157">
        <v>85932</v>
      </c>
      <c r="I70" s="157">
        <v>85932</v>
      </c>
      <c r="J70" s="157"/>
      <c r="K70" s="157"/>
      <c r="L70" s="157">
        <v>85932</v>
      </c>
      <c r="M70" s="154"/>
      <c r="N70" s="157"/>
      <c r="O70" s="157"/>
      <c r="P70" s="157"/>
      <c r="Q70" s="157"/>
      <c r="R70" s="157"/>
      <c r="S70" s="157"/>
      <c r="T70" s="157"/>
      <c r="U70" s="157"/>
      <c r="V70" s="157"/>
      <c r="W70" s="157"/>
    </row>
    <row r="71" ht="53.25" customHeight="1" outlineLevel="1" spans="1:23">
      <c r="A71" s="154" t="s">
        <v>46</v>
      </c>
      <c r="B71" s="154" t="s">
        <v>267</v>
      </c>
      <c r="C71" s="154" t="s">
        <v>268</v>
      </c>
      <c r="D71" s="154" t="s">
        <v>129</v>
      </c>
      <c r="E71" s="154" t="s">
        <v>130</v>
      </c>
      <c r="F71" s="154" t="s">
        <v>263</v>
      </c>
      <c r="G71" s="154" t="s">
        <v>264</v>
      </c>
      <c r="H71" s="157">
        <v>28032</v>
      </c>
      <c r="I71" s="157">
        <v>28032</v>
      </c>
      <c r="J71" s="157"/>
      <c r="K71" s="157"/>
      <c r="L71" s="157">
        <v>28032</v>
      </c>
      <c r="M71" s="154"/>
      <c r="N71" s="157"/>
      <c r="O71" s="157"/>
      <c r="P71" s="157"/>
      <c r="Q71" s="157"/>
      <c r="R71" s="157"/>
      <c r="S71" s="157"/>
      <c r="T71" s="157"/>
      <c r="U71" s="157"/>
      <c r="V71" s="157"/>
      <c r="W71" s="157"/>
    </row>
    <row r="72" ht="53.25" customHeight="1" outlineLevel="1" spans="1:23">
      <c r="A72" s="154" t="s">
        <v>46</v>
      </c>
      <c r="B72" s="154" t="s">
        <v>267</v>
      </c>
      <c r="C72" s="154" t="s">
        <v>268</v>
      </c>
      <c r="D72" s="154" t="s">
        <v>154</v>
      </c>
      <c r="E72" s="154" t="s">
        <v>155</v>
      </c>
      <c r="F72" s="154" t="s">
        <v>263</v>
      </c>
      <c r="G72" s="154" t="s">
        <v>264</v>
      </c>
      <c r="H72" s="157">
        <v>27852</v>
      </c>
      <c r="I72" s="157">
        <v>27852</v>
      </c>
      <c r="J72" s="157"/>
      <c r="K72" s="157"/>
      <c r="L72" s="157">
        <v>27852</v>
      </c>
      <c r="M72" s="154"/>
      <c r="N72" s="157"/>
      <c r="O72" s="157"/>
      <c r="P72" s="157"/>
      <c r="Q72" s="157"/>
      <c r="R72" s="157"/>
      <c r="S72" s="157"/>
      <c r="T72" s="157"/>
      <c r="U72" s="157"/>
      <c r="V72" s="157"/>
      <c r="W72" s="157"/>
    </row>
    <row r="73" ht="53.25" customHeight="1" outlineLevel="1" spans="1:23">
      <c r="A73" s="154" t="s">
        <v>46</v>
      </c>
      <c r="B73" s="154" t="s">
        <v>267</v>
      </c>
      <c r="C73" s="154" t="s">
        <v>268</v>
      </c>
      <c r="D73" s="154" t="s">
        <v>175</v>
      </c>
      <c r="E73" s="154" t="s">
        <v>174</v>
      </c>
      <c r="F73" s="154" t="s">
        <v>263</v>
      </c>
      <c r="G73" s="154" t="s">
        <v>264</v>
      </c>
      <c r="H73" s="157">
        <v>83112</v>
      </c>
      <c r="I73" s="157">
        <v>83112</v>
      </c>
      <c r="J73" s="157"/>
      <c r="K73" s="157"/>
      <c r="L73" s="157">
        <v>83112</v>
      </c>
      <c r="M73" s="154"/>
      <c r="N73" s="157"/>
      <c r="O73" s="157"/>
      <c r="P73" s="157"/>
      <c r="Q73" s="157"/>
      <c r="R73" s="157"/>
      <c r="S73" s="157"/>
      <c r="T73" s="157"/>
      <c r="U73" s="157"/>
      <c r="V73" s="157"/>
      <c r="W73" s="157"/>
    </row>
    <row r="74" ht="53.25" customHeight="1" outlineLevel="1" spans="1:23">
      <c r="A74" s="154" t="s">
        <v>46</v>
      </c>
      <c r="B74" s="154" t="s">
        <v>267</v>
      </c>
      <c r="C74" s="154" t="s">
        <v>268</v>
      </c>
      <c r="D74" s="154" t="s">
        <v>180</v>
      </c>
      <c r="E74" s="154" t="s">
        <v>181</v>
      </c>
      <c r="F74" s="154" t="s">
        <v>263</v>
      </c>
      <c r="G74" s="154" t="s">
        <v>264</v>
      </c>
      <c r="H74" s="157">
        <v>376632</v>
      </c>
      <c r="I74" s="157">
        <v>376632</v>
      </c>
      <c r="J74" s="157"/>
      <c r="K74" s="157"/>
      <c r="L74" s="157">
        <v>376632</v>
      </c>
      <c r="M74" s="154"/>
      <c r="N74" s="157"/>
      <c r="O74" s="157"/>
      <c r="P74" s="157"/>
      <c r="Q74" s="157"/>
      <c r="R74" s="157"/>
      <c r="S74" s="157"/>
      <c r="T74" s="157"/>
      <c r="U74" s="157"/>
      <c r="V74" s="157"/>
      <c r="W74" s="157"/>
    </row>
    <row r="75" ht="53.25" customHeight="1" outlineLevel="1" spans="1:23">
      <c r="A75" s="154" t="s">
        <v>46</v>
      </c>
      <c r="B75" s="154" t="s">
        <v>267</v>
      </c>
      <c r="C75" s="154" t="s">
        <v>268</v>
      </c>
      <c r="D75" s="154" t="s">
        <v>184</v>
      </c>
      <c r="E75" s="154" t="s">
        <v>185</v>
      </c>
      <c r="F75" s="154" t="s">
        <v>263</v>
      </c>
      <c r="G75" s="154" t="s">
        <v>264</v>
      </c>
      <c r="H75" s="157">
        <v>75420</v>
      </c>
      <c r="I75" s="157">
        <v>75420</v>
      </c>
      <c r="J75" s="157"/>
      <c r="K75" s="157"/>
      <c r="L75" s="157">
        <v>75420</v>
      </c>
      <c r="M75" s="154"/>
      <c r="N75" s="157"/>
      <c r="O75" s="157"/>
      <c r="P75" s="157"/>
      <c r="Q75" s="157"/>
      <c r="R75" s="157"/>
      <c r="S75" s="157"/>
      <c r="T75" s="157"/>
      <c r="U75" s="157"/>
      <c r="V75" s="157"/>
      <c r="W75" s="157"/>
    </row>
    <row r="76" ht="53.25" customHeight="1" outlineLevel="1" spans="1:23">
      <c r="A76" s="154" t="s">
        <v>46</v>
      </c>
      <c r="B76" s="154" t="s">
        <v>269</v>
      </c>
      <c r="C76" s="154" t="s">
        <v>270</v>
      </c>
      <c r="D76" s="154" t="s">
        <v>139</v>
      </c>
      <c r="E76" s="154" t="s">
        <v>140</v>
      </c>
      <c r="F76" s="154" t="s">
        <v>271</v>
      </c>
      <c r="G76" s="154" t="s">
        <v>272</v>
      </c>
      <c r="H76" s="157">
        <v>1725212.64</v>
      </c>
      <c r="I76" s="157">
        <v>1725212.64</v>
      </c>
      <c r="J76" s="157"/>
      <c r="K76" s="157"/>
      <c r="L76" s="157">
        <v>1725212.64</v>
      </c>
      <c r="M76" s="154"/>
      <c r="N76" s="157"/>
      <c r="O76" s="157"/>
      <c r="P76" s="157"/>
      <c r="Q76" s="157"/>
      <c r="R76" s="157"/>
      <c r="S76" s="157"/>
      <c r="T76" s="157"/>
      <c r="U76" s="157"/>
      <c r="V76" s="157"/>
      <c r="W76" s="157"/>
    </row>
    <row r="77" ht="53.25" customHeight="1" outlineLevel="1" spans="1:23">
      <c r="A77" s="154" t="s">
        <v>46</v>
      </c>
      <c r="B77" s="154" t="s">
        <v>269</v>
      </c>
      <c r="C77" s="154" t="s">
        <v>270</v>
      </c>
      <c r="D77" s="154" t="s">
        <v>139</v>
      </c>
      <c r="E77" s="154" t="s">
        <v>140</v>
      </c>
      <c r="F77" s="154" t="s">
        <v>271</v>
      </c>
      <c r="G77" s="154" t="s">
        <v>272</v>
      </c>
      <c r="H77" s="157"/>
      <c r="I77" s="157"/>
      <c r="J77" s="157"/>
      <c r="K77" s="157"/>
      <c r="L77" s="157"/>
      <c r="M77" s="154"/>
      <c r="N77" s="157"/>
      <c r="O77" s="157"/>
      <c r="P77" s="157"/>
      <c r="Q77" s="157"/>
      <c r="R77" s="157"/>
      <c r="S77" s="157"/>
      <c r="T77" s="157"/>
      <c r="U77" s="157"/>
      <c r="V77" s="157"/>
      <c r="W77" s="157"/>
    </row>
    <row r="78" ht="53.25" customHeight="1" outlineLevel="1" spans="1:23">
      <c r="A78" s="154" t="s">
        <v>46</v>
      </c>
      <c r="B78" s="154" t="s">
        <v>269</v>
      </c>
      <c r="C78" s="154" t="s">
        <v>270</v>
      </c>
      <c r="D78" s="154" t="s">
        <v>141</v>
      </c>
      <c r="E78" s="154" t="s">
        <v>142</v>
      </c>
      <c r="F78" s="154" t="s">
        <v>273</v>
      </c>
      <c r="G78" s="154" t="s">
        <v>274</v>
      </c>
      <c r="H78" s="157">
        <v>770506.61</v>
      </c>
      <c r="I78" s="157">
        <v>770506.61</v>
      </c>
      <c r="J78" s="157"/>
      <c r="K78" s="157"/>
      <c r="L78" s="157">
        <v>770506.61</v>
      </c>
      <c r="M78" s="154"/>
      <c r="N78" s="157"/>
      <c r="O78" s="157"/>
      <c r="P78" s="157"/>
      <c r="Q78" s="157"/>
      <c r="R78" s="157"/>
      <c r="S78" s="157"/>
      <c r="T78" s="157"/>
      <c r="U78" s="157"/>
      <c r="V78" s="157"/>
      <c r="W78" s="157"/>
    </row>
    <row r="79" ht="53.25" customHeight="1" outlineLevel="1" spans="1:23">
      <c r="A79" s="154" t="s">
        <v>46</v>
      </c>
      <c r="B79" s="154" t="s">
        <v>269</v>
      </c>
      <c r="C79" s="154" t="s">
        <v>270</v>
      </c>
      <c r="D79" s="154" t="s">
        <v>162</v>
      </c>
      <c r="E79" s="154" t="s">
        <v>163</v>
      </c>
      <c r="F79" s="154" t="s">
        <v>275</v>
      </c>
      <c r="G79" s="154" t="s">
        <v>276</v>
      </c>
      <c r="H79" s="157">
        <v>646954.74</v>
      </c>
      <c r="I79" s="157">
        <v>646954.74</v>
      </c>
      <c r="J79" s="157"/>
      <c r="K79" s="157"/>
      <c r="L79" s="157">
        <v>646954.74</v>
      </c>
      <c r="M79" s="154"/>
      <c r="N79" s="157"/>
      <c r="O79" s="157"/>
      <c r="P79" s="157"/>
      <c r="Q79" s="157"/>
      <c r="R79" s="157"/>
      <c r="S79" s="157"/>
      <c r="T79" s="157"/>
      <c r="U79" s="157"/>
      <c r="V79" s="157"/>
      <c r="W79" s="157"/>
    </row>
    <row r="80" ht="53.25" customHeight="1" outlineLevel="1" spans="1:23">
      <c r="A80" s="154" t="s">
        <v>46</v>
      </c>
      <c r="B80" s="154" t="s">
        <v>269</v>
      </c>
      <c r="C80" s="154" t="s">
        <v>270</v>
      </c>
      <c r="D80" s="154" t="s">
        <v>164</v>
      </c>
      <c r="E80" s="154" t="s">
        <v>165</v>
      </c>
      <c r="F80" s="154" t="s">
        <v>275</v>
      </c>
      <c r="G80" s="154" t="s">
        <v>276</v>
      </c>
      <c r="H80" s="157"/>
      <c r="I80" s="157"/>
      <c r="J80" s="157"/>
      <c r="K80" s="157"/>
      <c r="L80" s="157"/>
      <c r="M80" s="154"/>
      <c r="N80" s="157"/>
      <c r="O80" s="157"/>
      <c r="P80" s="157"/>
      <c r="Q80" s="157"/>
      <c r="R80" s="157"/>
      <c r="S80" s="157"/>
      <c r="T80" s="157"/>
      <c r="U80" s="157"/>
      <c r="V80" s="157"/>
      <c r="W80" s="157"/>
    </row>
    <row r="81" ht="53.25" customHeight="1" outlineLevel="1" spans="1:23">
      <c r="A81" s="154" t="s">
        <v>46</v>
      </c>
      <c r="B81" s="154" t="s">
        <v>269</v>
      </c>
      <c r="C81" s="154" t="s">
        <v>270</v>
      </c>
      <c r="D81" s="154" t="s">
        <v>162</v>
      </c>
      <c r="E81" s="154" t="s">
        <v>163</v>
      </c>
      <c r="F81" s="154" t="s">
        <v>275</v>
      </c>
      <c r="G81" s="154" t="s">
        <v>276</v>
      </c>
      <c r="H81" s="157">
        <v>21565.16</v>
      </c>
      <c r="I81" s="157">
        <v>21565.16</v>
      </c>
      <c r="J81" s="157"/>
      <c r="K81" s="157"/>
      <c r="L81" s="157">
        <v>21565.16</v>
      </c>
      <c r="M81" s="154"/>
      <c r="N81" s="157"/>
      <c r="O81" s="157"/>
      <c r="P81" s="157"/>
      <c r="Q81" s="157"/>
      <c r="R81" s="157"/>
      <c r="S81" s="157"/>
      <c r="T81" s="157"/>
      <c r="U81" s="157"/>
      <c r="V81" s="157"/>
      <c r="W81" s="157"/>
    </row>
    <row r="82" ht="53.25" customHeight="1" outlineLevel="1" spans="1:23">
      <c r="A82" s="154" t="s">
        <v>46</v>
      </c>
      <c r="B82" s="154" t="s">
        <v>269</v>
      </c>
      <c r="C82" s="154" t="s">
        <v>270</v>
      </c>
      <c r="D82" s="154" t="s">
        <v>166</v>
      </c>
      <c r="E82" s="154" t="s">
        <v>167</v>
      </c>
      <c r="F82" s="154" t="s">
        <v>277</v>
      </c>
      <c r="G82" s="154" t="s">
        <v>278</v>
      </c>
      <c r="H82" s="157"/>
      <c r="I82" s="157"/>
      <c r="J82" s="157"/>
      <c r="K82" s="157"/>
      <c r="L82" s="157"/>
      <c r="M82" s="154"/>
      <c r="N82" s="157"/>
      <c r="O82" s="157"/>
      <c r="P82" s="157"/>
      <c r="Q82" s="157"/>
      <c r="R82" s="157"/>
      <c r="S82" s="157"/>
      <c r="T82" s="157"/>
      <c r="U82" s="157"/>
      <c r="V82" s="157"/>
      <c r="W82" s="157"/>
    </row>
    <row r="83" ht="53.25" customHeight="1" outlineLevel="1" spans="1:23">
      <c r="A83" s="154" t="s">
        <v>46</v>
      </c>
      <c r="B83" s="154" t="s">
        <v>269</v>
      </c>
      <c r="C83" s="154" t="s">
        <v>270</v>
      </c>
      <c r="D83" s="154" t="s">
        <v>149</v>
      </c>
      <c r="E83" s="154" t="s">
        <v>148</v>
      </c>
      <c r="F83" s="154" t="s">
        <v>277</v>
      </c>
      <c r="G83" s="154" t="s">
        <v>278</v>
      </c>
      <c r="H83" s="157"/>
      <c r="I83" s="157"/>
      <c r="J83" s="157"/>
      <c r="K83" s="157"/>
      <c r="L83" s="157"/>
      <c r="M83" s="154"/>
      <c r="N83" s="157"/>
      <c r="O83" s="157"/>
      <c r="P83" s="157"/>
      <c r="Q83" s="157"/>
      <c r="R83" s="157"/>
      <c r="S83" s="157"/>
      <c r="T83" s="157"/>
      <c r="U83" s="157"/>
      <c r="V83" s="157"/>
      <c r="W83" s="157"/>
    </row>
    <row r="84" ht="53.25" customHeight="1" outlineLevel="1" spans="1:23">
      <c r="A84" s="154" t="s">
        <v>46</v>
      </c>
      <c r="B84" s="154" t="s">
        <v>269</v>
      </c>
      <c r="C84" s="154" t="s">
        <v>270</v>
      </c>
      <c r="D84" s="154" t="s">
        <v>166</v>
      </c>
      <c r="E84" s="154" t="s">
        <v>167</v>
      </c>
      <c r="F84" s="154" t="s">
        <v>277</v>
      </c>
      <c r="G84" s="154" t="s">
        <v>278</v>
      </c>
      <c r="H84" s="157"/>
      <c r="I84" s="157"/>
      <c r="J84" s="157"/>
      <c r="K84" s="157"/>
      <c r="L84" s="157"/>
      <c r="M84" s="154"/>
      <c r="N84" s="157"/>
      <c r="O84" s="157"/>
      <c r="P84" s="157"/>
      <c r="Q84" s="157"/>
      <c r="R84" s="157"/>
      <c r="S84" s="157"/>
      <c r="T84" s="157"/>
      <c r="U84" s="157"/>
      <c r="V84" s="157"/>
      <c r="W84" s="157"/>
    </row>
    <row r="85" ht="53.25" customHeight="1" outlineLevel="1" spans="1:23">
      <c r="A85" s="154" t="s">
        <v>46</v>
      </c>
      <c r="B85" s="154" t="s">
        <v>269</v>
      </c>
      <c r="C85" s="154" t="s">
        <v>270</v>
      </c>
      <c r="D85" s="154" t="s">
        <v>166</v>
      </c>
      <c r="E85" s="154" t="s">
        <v>167</v>
      </c>
      <c r="F85" s="154" t="s">
        <v>277</v>
      </c>
      <c r="G85" s="154" t="s">
        <v>278</v>
      </c>
      <c r="H85" s="157">
        <v>58200</v>
      </c>
      <c r="I85" s="157">
        <v>58200</v>
      </c>
      <c r="J85" s="157"/>
      <c r="K85" s="157"/>
      <c r="L85" s="157">
        <v>58200</v>
      </c>
      <c r="M85" s="154"/>
      <c r="N85" s="157"/>
      <c r="O85" s="157"/>
      <c r="P85" s="157"/>
      <c r="Q85" s="157"/>
      <c r="R85" s="157"/>
      <c r="S85" s="157"/>
      <c r="T85" s="157"/>
      <c r="U85" s="157"/>
      <c r="V85" s="157"/>
      <c r="W85" s="157"/>
    </row>
    <row r="86" ht="53.25" customHeight="1" outlineLevel="1" spans="1:23">
      <c r="A86" s="154" t="s">
        <v>46</v>
      </c>
      <c r="B86" s="154" t="s">
        <v>269</v>
      </c>
      <c r="C86" s="154" t="s">
        <v>270</v>
      </c>
      <c r="D86" s="154" t="s">
        <v>149</v>
      </c>
      <c r="E86" s="154" t="s">
        <v>148</v>
      </c>
      <c r="F86" s="154" t="s">
        <v>277</v>
      </c>
      <c r="G86" s="154" t="s">
        <v>278</v>
      </c>
      <c r="H86" s="157">
        <v>43958.43</v>
      </c>
      <c r="I86" s="157">
        <v>43958.43</v>
      </c>
      <c r="J86" s="157"/>
      <c r="K86" s="157"/>
      <c r="L86" s="157">
        <v>43958.43</v>
      </c>
      <c r="M86" s="154"/>
      <c r="N86" s="157"/>
      <c r="O86" s="157"/>
      <c r="P86" s="157"/>
      <c r="Q86" s="157"/>
      <c r="R86" s="157"/>
      <c r="S86" s="157"/>
      <c r="T86" s="157"/>
      <c r="U86" s="157"/>
      <c r="V86" s="157"/>
      <c r="W86" s="157"/>
    </row>
    <row r="87" ht="53.25" customHeight="1" outlineLevel="1" spans="1:23">
      <c r="A87" s="154" t="s">
        <v>46</v>
      </c>
      <c r="B87" s="154" t="s">
        <v>269</v>
      </c>
      <c r="C87" s="154" t="s">
        <v>270</v>
      </c>
      <c r="D87" s="154" t="s">
        <v>166</v>
      </c>
      <c r="E87" s="154" t="s">
        <v>167</v>
      </c>
      <c r="F87" s="154" t="s">
        <v>277</v>
      </c>
      <c r="G87" s="154" t="s">
        <v>278</v>
      </c>
      <c r="H87" s="157">
        <v>21565.16</v>
      </c>
      <c r="I87" s="157">
        <v>21565.16</v>
      </c>
      <c r="J87" s="157"/>
      <c r="K87" s="157"/>
      <c r="L87" s="157">
        <v>21565.16</v>
      </c>
      <c r="M87" s="154"/>
      <c r="N87" s="157"/>
      <c r="O87" s="157"/>
      <c r="P87" s="157"/>
      <c r="Q87" s="157"/>
      <c r="R87" s="157"/>
      <c r="S87" s="157"/>
      <c r="T87" s="157"/>
      <c r="U87" s="157"/>
      <c r="V87" s="157"/>
      <c r="W87" s="157"/>
    </row>
    <row r="88" ht="53.25" customHeight="1" outlineLevel="1" spans="1:23">
      <c r="A88" s="154" t="s">
        <v>46</v>
      </c>
      <c r="B88" s="154" t="s">
        <v>279</v>
      </c>
      <c r="C88" s="154" t="s">
        <v>203</v>
      </c>
      <c r="D88" s="154" t="s">
        <v>202</v>
      </c>
      <c r="E88" s="154" t="s">
        <v>203</v>
      </c>
      <c r="F88" s="154" t="s">
        <v>280</v>
      </c>
      <c r="G88" s="154" t="s">
        <v>203</v>
      </c>
      <c r="H88" s="157">
        <v>1207769</v>
      </c>
      <c r="I88" s="157">
        <v>1207769</v>
      </c>
      <c r="J88" s="157"/>
      <c r="K88" s="157"/>
      <c r="L88" s="157">
        <v>1207769</v>
      </c>
      <c r="M88" s="154"/>
      <c r="N88" s="157"/>
      <c r="O88" s="157"/>
      <c r="P88" s="157"/>
      <c r="Q88" s="157"/>
      <c r="R88" s="157"/>
      <c r="S88" s="157"/>
      <c r="T88" s="157"/>
      <c r="U88" s="157"/>
      <c r="V88" s="157"/>
      <c r="W88" s="157"/>
    </row>
    <row r="89" s="149" customFormat="1" ht="53.25" customHeight="1" outlineLevel="1" spans="1:23">
      <c r="A89" s="155" t="s">
        <v>46</v>
      </c>
      <c r="B89" s="155" t="s">
        <v>281</v>
      </c>
      <c r="C89" s="155" t="s">
        <v>282</v>
      </c>
      <c r="D89" s="155" t="s">
        <v>78</v>
      </c>
      <c r="E89" s="155" t="s">
        <v>79</v>
      </c>
      <c r="F89" s="155" t="s">
        <v>283</v>
      </c>
      <c r="G89" s="155" t="s">
        <v>284</v>
      </c>
      <c r="H89" s="163">
        <v>3150</v>
      </c>
      <c r="I89" s="163">
        <v>3150</v>
      </c>
      <c r="J89" s="163"/>
      <c r="K89" s="163"/>
      <c r="L89" s="163">
        <v>3150</v>
      </c>
      <c r="M89" s="155"/>
      <c r="N89" s="163"/>
      <c r="O89" s="163"/>
      <c r="P89" s="163"/>
      <c r="Q89" s="163"/>
      <c r="R89" s="163"/>
      <c r="S89" s="163"/>
      <c r="T89" s="163"/>
      <c r="U89" s="163"/>
      <c r="V89" s="163"/>
      <c r="W89" s="163"/>
    </row>
    <row r="90" s="149" customFormat="1" ht="53.25" customHeight="1" outlineLevel="1" spans="1:23">
      <c r="A90" s="155" t="s">
        <v>46</v>
      </c>
      <c r="B90" s="155" t="s">
        <v>285</v>
      </c>
      <c r="C90" s="155" t="s">
        <v>286</v>
      </c>
      <c r="D90" s="155" t="s">
        <v>86</v>
      </c>
      <c r="E90" s="155" t="s">
        <v>79</v>
      </c>
      <c r="F90" s="155" t="s">
        <v>287</v>
      </c>
      <c r="G90" s="155" t="s">
        <v>288</v>
      </c>
      <c r="H90" s="163">
        <v>141750</v>
      </c>
      <c r="I90" s="163">
        <v>141750</v>
      </c>
      <c r="J90" s="163"/>
      <c r="K90" s="163"/>
      <c r="L90" s="163">
        <v>141750</v>
      </c>
      <c r="M90" s="155"/>
      <c r="N90" s="163"/>
      <c r="O90" s="163"/>
      <c r="P90" s="163"/>
      <c r="Q90" s="163"/>
      <c r="R90" s="163"/>
      <c r="S90" s="163"/>
      <c r="T90" s="163"/>
      <c r="U90" s="163"/>
      <c r="V90" s="163"/>
      <c r="W90" s="163"/>
    </row>
    <row r="91" s="149" customFormat="1" ht="53.25" customHeight="1" outlineLevel="1" spans="1:23">
      <c r="A91" s="155" t="s">
        <v>46</v>
      </c>
      <c r="B91" s="155" t="s">
        <v>281</v>
      </c>
      <c r="C91" s="155" t="s">
        <v>282</v>
      </c>
      <c r="D91" s="155" t="s">
        <v>89</v>
      </c>
      <c r="E91" s="155" t="s">
        <v>79</v>
      </c>
      <c r="F91" s="155" t="s">
        <v>283</v>
      </c>
      <c r="G91" s="155" t="s">
        <v>284</v>
      </c>
      <c r="H91" s="163">
        <v>3150</v>
      </c>
      <c r="I91" s="163">
        <v>3150</v>
      </c>
      <c r="J91" s="163"/>
      <c r="K91" s="163"/>
      <c r="L91" s="163">
        <v>3150</v>
      </c>
      <c r="M91" s="155"/>
      <c r="N91" s="163"/>
      <c r="O91" s="163"/>
      <c r="P91" s="163"/>
      <c r="Q91" s="163"/>
      <c r="R91" s="163"/>
      <c r="S91" s="163"/>
      <c r="T91" s="163"/>
      <c r="U91" s="163"/>
      <c r="V91" s="163"/>
      <c r="W91" s="163"/>
    </row>
    <row r="92" s="149" customFormat="1" ht="53.25" customHeight="1" outlineLevel="1" spans="1:23">
      <c r="A92" s="155" t="s">
        <v>46</v>
      </c>
      <c r="B92" s="155" t="s">
        <v>289</v>
      </c>
      <c r="C92" s="155" t="s">
        <v>290</v>
      </c>
      <c r="D92" s="155" t="s">
        <v>92</v>
      </c>
      <c r="E92" s="155" t="s">
        <v>79</v>
      </c>
      <c r="F92" s="155" t="s">
        <v>291</v>
      </c>
      <c r="G92" s="155" t="s">
        <v>292</v>
      </c>
      <c r="H92" s="163">
        <v>10000</v>
      </c>
      <c r="I92" s="163">
        <v>10000</v>
      </c>
      <c r="J92" s="163"/>
      <c r="K92" s="163"/>
      <c r="L92" s="163">
        <v>10000</v>
      </c>
      <c r="M92" s="155"/>
      <c r="N92" s="163"/>
      <c r="O92" s="163"/>
      <c r="P92" s="163"/>
      <c r="Q92" s="163"/>
      <c r="R92" s="163"/>
      <c r="S92" s="163"/>
      <c r="T92" s="163"/>
      <c r="U92" s="163"/>
      <c r="V92" s="163"/>
      <c r="W92" s="163"/>
    </row>
    <row r="93" s="149" customFormat="1" ht="53.25" customHeight="1" outlineLevel="1" spans="1:23">
      <c r="A93" s="155" t="s">
        <v>46</v>
      </c>
      <c r="B93" s="155" t="s">
        <v>281</v>
      </c>
      <c r="C93" s="155" t="s">
        <v>282</v>
      </c>
      <c r="D93" s="155" t="s">
        <v>92</v>
      </c>
      <c r="E93" s="155" t="s">
        <v>79</v>
      </c>
      <c r="F93" s="155" t="s">
        <v>293</v>
      </c>
      <c r="G93" s="155" t="s">
        <v>294</v>
      </c>
      <c r="H93" s="163">
        <v>10000</v>
      </c>
      <c r="I93" s="163">
        <v>10000</v>
      </c>
      <c r="J93" s="163"/>
      <c r="K93" s="163"/>
      <c r="L93" s="163">
        <v>10000</v>
      </c>
      <c r="M93" s="155"/>
      <c r="N93" s="163"/>
      <c r="O93" s="163"/>
      <c r="P93" s="163"/>
      <c r="Q93" s="163"/>
      <c r="R93" s="163"/>
      <c r="S93" s="163"/>
      <c r="T93" s="163"/>
      <c r="U93" s="163"/>
      <c r="V93" s="163"/>
      <c r="W93" s="163"/>
    </row>
    <row r="94" s="149" customFormat="1" ht="53.25" customHeight="1" outlineLevel="1" spans="1:23">
      <c r="A94" s="155" t="s">
        <v>46</v>
      </c>
      <c r="B94" s="155" t="s">
        <v>281</v>
      </c>
      <c r="C94" s="155" t="s">
        <v>282</v>
      </c>
      <c r="D94" s="155" t="s">
        <v>92</v>
      </c>
      <c r="E94" s="155" t="s">
        <v>79</v>
      </c>
      <c r="F94" s="155" t="s">
        <v>283</v>
      </c>
      <c r="G94" s="155" t="s">
        <v>284</v>
      </c>
      <c r="H94" s="163">
        <v>4800</v>
      </c>
      <c r="I94" s="163">
        <v>4800</v>
      </c>
      <c r="J94" s="163"/>
      <c r="K94" s="163"/>
      <c r="L94" s="163">
        <v>4800</v>
      </c>
      <c r="M94" s="155"/>
      <c r="N94" s="163"/>
      <c r="O94" s="163"/>
      <c r="P94" s="163"/>
      <c r="Q94" s="163"/>
      <c r="R94" s="163"/>
      <c r="S94" s="163"/>
      <c r="T94" s="163"/>
      <c r="U94" s="163"/>
      <c r="V94" s="163"/>
      <c r="W94" s="163"/>
    </row>
    <row r="95" s="149" customFormat="1" ht="53.25" customHeight="1" outlineLevel="1" spans="1:23">
      <c r="A95" s="155" t="s">
        <v>46</v>
      </c>
      <c r="B95" s="155" t="s">
        <v>281</v>
      </c>
      <c r="C95" s="155" t="s">
        <v>282</v>
      </c>
      <c r="D95" s="155" t="s">
        <v>92</v>
      </c>
      <c r="E95" s="155" t="s">
        <v>79</v>
      </c>
      <c r="F95" s="155" t="s">
        <v>295</v>
      </c>
      <c r="G95" s="155" t="s">
        <v>296</v>
      </c>
      <c r="H95" s="163">
        <v>40000</v>
      </c>
      <c r="I95" s="163">
        <v>40000</v>
      </c>
      <c r="J95" s="163"/>
      <c r="K95" s="163"/>
      <c r="L95" s="163">
        <v>40000</v>
      </c>
      <c r="M95" s="155"/>
      <c r="N95" s="163"/>
      <c r="O95" s="163"/>
      <c r="P95" s="163"/>
      <c r="Q95" s="163"/>
      <c r="R95" s="163"/>
      <c r="S95" s="163"/>
      <c r="T95" s="163"/>
      <c r="U95" s="163"/>
      <c r="V95" s="163"/>
      <c r="W95" s="163"/>
    </row>
    <row r="96" s="149" customFormat="1" ht="53.25" customHeight="1" outlineLevel="1" spans="1:23">
      <c r="A96" s="155" t="s">
        <v>46</v>
      </c>
      <c r="B96" s="155" t="s">
        <v>281</v>
      </c>
      <c r="C96" s="155" t="s">
        <v>282</v>
      </c>
      <c r="D96" s="155" t="s">
        <v>95</v>
      </c>
      <c r="E96" s="155" t="s">
        <v>79</v>
      </c>
      <c r="F96" s="155" t="s">
        <v>283</v>
      </c>
      <c r="G96" s="155" t="s">
        <v>284</v>
      </c>
      <c r="H96" s="163">
        <v>3150</v>
      </c>
      <c r="I96" s="163">
        <v>3150</v>
      </c>
      <c r="J96" s="163"/>
      <c r="K96" s="163"/>
      <c r="L96" s="163">
        <v>3150</v>
      </c>
      <c r="M96" s="155"/>
      <c r="N96" s="163"/>
      <c r="O96" s="163"/>
      <c r="P96" s="163"/>
      <c r="Q96" s="163"/>
      <c r="R96" s="163"/>
      <c r="S96" s="163"/>
      <c r="T96" s="163"/>
      <c r="U96" s="163"/>
      <c r="V96" s="163"/>
      <c r="W96" s="163"/>
    </row>
    <row r="97" s="149" customFormat="1" ht="53.25" customHeight="1" outlineLevel="1" spans="1:23">
      <c r="A97" s="155" t="s">
        <v>46</v>
      </c>
      <c r="B97" s="155" t="s">
        <v>281</v>
      </c>
      <c r="C97" s="155" t="s">
        <v>282</v>
      </c>
      <c r="D97" s="155" t="s">
        <v>100</v>
      </c>
      <c r="E97" s="155" t="s">
        <v>79</v>
      </c>
      <c r="F97" s="155" t="s">
        <v>283</v>
      </c>
      <c r="G97" s="155" t="s">
        <v>284</v>
      </c>
      <c r="H97" s="163">
        <v>3150</v>
      </c>
      <c r="I97" s="163">
        <v>3150</v>
      </c>
      <c r="J97" s="163"/>
      <c r="K97" s="163"/>
      <c r="L97" s="163">
        <v>3150</v>
      </c>
      <c r="M97" s="155"/>
      <c r="N97" s="163"/>
      <c r="O97" s="163"/>
      <c r="P97" s="163"/>
      <c r="Q97" s="163"/>
      <c r="R97" s="163"/>
      <c r="S97" s="163"/>
      <c r="T97" s="163"/>
      <c r="U97" s="163"/>
      <c r="V97" s="163"/>
      <c r="W97" s="163"/>
    </row>
    <row r="98" s="149" customFormat="1" ht="53.25" customHeight="1" outlineLevel="1" spans="1:23">
      <c r="A98" s="155" t="s">
        <v>46</v>
      </c>
      <c r="B98" s="155" t="s">
        <v>285</v>
      </c>
      <c r="C98" s="155" t="s">
        <v>286</v>
      </c>
      <c r="D98" s="155" t="s">
        <v>108</v>
      </c>
      <c r="E98" s="155" t="s">
        <v>79</v>
      </c>
      <c r="F98" s="155" t="s">
        <v>287</v>
      </c>
      <c r="G98" s="155" t="s">
        <v>288</v>
      </c>
      <c r="H98" s="163">
        <v>17022</v>
      </c>
      <c r="I98" s="163">
        <v>17022</v>
      </c>
      <c r="J98" s="163"/>
      <c r="K98" s="163"/>
      <c r="L98" s="163">
        <v>17022</v>
      </c>
      <c r="M98" s="155"/>
      <c r="N98" s="163"/>
      <c r="O98" s="163"/>
      <c r="P98" s="163"/>
      <c r="Q98" s="163"/>
      <c r="R98" s="163"/>
      <c r="S98" s="163"/>
      <c r="T98" s="163"/>
      <c r="U98" s="163"/>
      <c r="V98" s="163"/>
      <c r="W98" s="163"/>
    </row>
    <row r="99" s="149" customFormat="1" ht="53.25" customHeight="1" outlineLevel="1" spans="1:23">
      <c r="A99" s="155" t="s">
        <v>46</v>
      </c>
      <c r="B99" s="155" t="s">
        <v>281</v>
      </c>
      <c r="C99" s="155" t="s">
        <v>282</v>
      </c>
      <c r="D99" s="155" t="s">
        <v>108</v>
      </c>
      <c r="E99" s="155" t="s">
        <v>79</v>
      </c>
      <c r="F99" s="155" t="s">
        <v>283</v>
      </c>
      <c r="G99" s="155" t="s">
        <v>284</v>
      </c>
      <c r="H99" s="163">
        <v>1878</v>
      </c>
      <c r="I99" s="163">
        <v>1878</v>
      </c>
      <c r="J99" s="163"/>
      <c r="K99" s="163"/>
      <c r="L99" s="163">
        <v>1878</v>
      </c>
      <c r="M99" s="155"/>
      <c r="N99" s="163"/>
      <c r="O99" s="163"/>
      <c r="P99" s="163"/>
      <c r="Q99" s="163"/>
      <c r="R99" s="163"/>
      <c r="S99" s="163"/>
      <c r="T99" s="163"/>
      <c r="U99" s="163"/>
      <c r="V99" s="163"/>
      <c r="W99" s="163"/>
    </row>
    <row r="100" s="149" customFormat="1" ht="53.25" customHeight="1" outlineLevel="1" spans="1:23">
      <c r="A100" s="155" t="s">
        <v>46</v>
      </c>
      <c r="B100" s="155" t="s">
        <v>281</v>
      </c>
      <c r="C100" s="155" t="s">
        <v>282</v>
      </c>
      <c r="D100" s="155" t="s">
        <v>129</v>
      </c>
      <c r="E100" s="155" t="s">
        <v>130</v>
      </c>
      <c r="F100" s="155" t="s">
        <v>283</v>
      </c>
      <c r="G100" s="155" t="s">
        <v>284</v>
      </c>
      <c r="H100" s="163">
        <v>6300</v>
      </c>
      <c r="I100" s="163">
        <v>6300</v>
      </c>
      <c r="J100" s="163"/>
      <c r="K100" s="163"/>
      <c r="L100" s="163">
        <v>6300</v>
      </c>
      <c r="M100" s="155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</row>
    <row r="101" s="149" customFormat="1" ht="53.25" customHeight="1" outlineLevel="1" spans="1:23">
      <c r="A101" s="155" t="s">
        <v>46</v>
      </c>
      <c r="B101" s="155" t="s">
        <v>281</v>
      </c>
      <c r="C101" s="155" t="s">
        <v>282</v>
      </c>
      <c r="D101" s="155" t="s">
        <v>154</v>
      </c>
      <c r="E101" s="155" t="s">
        <v>155</v>
      </c>
      <c r="F101" s="155" t="s">
        <v>283</v>
      </c>
      <c r="G101" s="155" t="s">
        <v>284</v>
      </c>
      <c r="H101" s="163">
        <v>6300</v>
      </c>
      <c r="I101" s="163">
        <v>6300</v>
      </c>
      <c r="J101" s="163"/>
      <c r="K101" s="163"/>
      <c r="L101" s="163">
        <v>6300</v>
      </c>
      <c r="M101" s="155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</row>
    <row r="102" s="149" customFormat="1" ht="53.25" customHeight="1" outlineLevel="1" spans="1:23">
      <c r="A102" s="155" t="s">
        <v>46</v>
      </c>
      <c r="B102" s="155" t="s">
        <v>281</v>
      </c>
      <c r="C102" s="155" t="s">
        <v>282</v>
      </c>
      <c r="D102" s="155" t="s">
        <v>175</v>
      </c>
      <c r="E102" s="155" t="s">
        <v>174</v>
      </c>
      <c r="F102" s="155" t="s">
        <v>283</v>
      </c>
      <c r="G102" s="155" t="s">
        <v>284</v>
      </c>
      <c r="H102" s="163">
        <v>18900</v>
      </c>
      <c r="I102" s="163">
        <v>18900</v>
      </c>
      <c r="J102" s="163"/>
      <c r="K102" s="163"/>
      <c r="L102" s="163">
        <v>18900</v>
      </c>
      <c r="M102" s="155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</row>
    <row r="103" s="149" customFormat="1" ht="53.25" customHeight="1" outlineLevel="1" spans="1:23">
      <c r="A103" s="155" t="s">
        <v>46</v>
      </c>
      <c r="B103" s="155" t="s">
        <v>297</v>
      </c>
      <c r="C103" s="155" t="s">
        <v>298</v>
      </c>
      <c r="D103" s="155" t="s">
        <v>180</v>
      </c>
      <c r="E103" s="155" t="s">
        <v>181</v>
      </c>
      <c r="F103" s="155" t="s">
        <v>299</v>
      </c>
      <c r="G103" s="155" t="s">
        <v>224</v>
      </c>
      <c r="H103" s="163">
        <v>3000</v>
      </c>
      <c r="I103" s="163">
        <v>3000</v>
      </c>
      <c r="J103" s="163"/>
      <c r="K103" s="163"/>
      <c r="L103" s="163">
        <v>3000</v>
      </c>
      <c r="M103" s="155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</row>
    <row r="104" s="149" customFormat="1" ht="53.25" customHeight="1" outlineLevel="1" spans="1:23">
      <c r="A104" s="155" t="s">
        <v>46</v>
      </c>
      <c r="B104" s="155" t="s">
        <v>281</v>
      </c>
      <c r="C104" s="155" t="s">
        <v>282</v>
      </c>
      <c r="D104" s="155" t="s">
        <v>180</v>
      </c>
      <c r="E104" s="155" t="s">
        <v>181</v>
      </c>
      <c r="F104" s="155" t="s">
        <v>283</v>
      </c>
      <c r="G104" s="155" t="s">
        <v>284</v>
      </c>
      <c r="H104" s="163">
        <v>78900</v>
      </c>
      <c r="I104" s="163">
        <v>78900</v>
      </c>
      <c r="J104" s="163"/>
      <c r="K104" s="163"/>
      <c r="L104" s="163">
        <v>78900</v>
      </c>
      <c r="M104" s="155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</row>
    <row r="105" s="149" customFormat="1" ht="53.25" customHeight="1" outlineLevel="1" spans="1:23">
      <c r="A105" s="155" t="s">
        <v>46</v>
      </c>
      <c r="B105" s="155" t="s">
        <v>281</v>
      </c>
      <c r="C105" s="155" t="s">
        <v>282</v>
      </c>
      <c r="D105" s="155" t="s">
        <v>184</v>
      </c>
      <c r="E105" s="155" t="s">
        <v>185</v>
      </c>
      <c r="F105" s="155" t="s">
        <v>283</v>
      </c>
      <c r="G105" s="155" t="s">
        <v>284</v>
      </c>
      <c r="H105" s="163">
        <v>15750</v>
      </c>
      <c r="I105" s="163">
        <v>15750</v>
      </c>
      <c r="J105" s="163"/>
      <c r="K105" s="163"/>
      <c r="L105" s="163">
        <v>15750</v>
      </c>
      <c r="M105" s="155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</row>
    <row r="106" s="149" customFormat="1" ht="53.25" customHeight="1" outlineLevel="1" spans="1:23">
      <c r="A106" s="155" t="s">
        <v>46</v>
      </c>
      <c r="B106" s="155" t="s">
        <v>285</v>
      </c>
      <c r="C106" s="155" t="s">
        <v>286</v>
      </c>
      <c r="D106" s="155" t="s">
        <v>135</v>
      </c>
      <c r="E106" s="155" t="s">
        <v>136</v>
      </c>
      <c r="F106" s="155" t="s">
        <v>287</v>
      </c>
      <c r="G106" s="155" t="s">
        <v>288</v>
      </c>
      <c r="H106" s="163">
        <v>25000</v>
      </c>
      <c r="I106" s="163">
        <v>25000</v>
      </c>
      <c r="J106" s="163"/>
      <c r="K106" s="163"/>
      <c r="L106" s="163">
        <v>25000</v>
      </c>
      <c r="M106" s="155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</row>
    <row r="107" s="149" customFormat="1" ht="53.25" customHeight="1" outlineLevel="1" spans="1:23">
      <c r="A107" s="155" t="s">
        <v>46</v>
      </c>
      <c r="B107" s="155" t="s">
        <v>300</v>
      </c>
      <c r="C107" s="155" t="s">
        <v>301</v>
      </c>
      <c r="D107" s="155" t="s">
        <v>135</v>
      </c>
      <c r="E107" s="155" t="s">
        <v>136</v>
      </c>
      <c r="F107" s="155" t="s">
        <v>283</v>
      </c>
      <c r="G107" s="155" t="s">
        <v>284</v>
      </c>
      <c r="H107" s="163">
        <v>22000</v>
      </c>
      <c r="I107" s="163">
        <v>22000</v>
      </c>
      <c r="J107" s="163"/>
      <c r="K107" s="163"/>
      <c r="L107" s="163">
        <v>22000</v>
      </c>
      <c r="M107" s="155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</row>
    <row r="108" s="149" customFormat="1" ht="53.25" customHeight="1" outlineLevel="1" spans="1:23">
      <c r="A108" s="155" t="s">
        <v>46</v>
      </c>
      <c r="B108" s="155" t="s">
        <v>300</v>
      </c>
      <c r="C108" s="155" t="s">
        <v>301</v>
      </c>
      <c r="D108" s="155" t="s">
        <v>137</v>
      </c>
      <c r="E108" s="155" t="s">
        <v>138</v>
      </c>
      <c r="F108" s="155" t="s">
        <v>283</v>
      </c>
      <c r="G108" s="155" t="s">
        <v>284</v>
      </c>
      <c r="H108" s="163">
        <v>48000</v>
      </c>
      <c r="I108" s="163">
        <v>48000</v>
      </c>
      <c r="J108" s="163"/>
      <c r="K108" s="163"/>
      <c r="L108" s="163">
        <v>48000</v>
      </c>
      <c r="M108" s="155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</row>
    <row r="109" s="149" customFormat="1" ht="53.25" customHeight="1" outlineLevel="1" spans="1:23">
      <c r="A109" s="155" t="s">
        <v>46</v>
      </c>
      <c r="B109" s="155" t="s">
        <v>302</v>
      </c>
      <c r="C109" s="155" t="s">
        <v>303</v>
      </c>
      <c r="D109" s="155" t="s">
        <v>78</v>
      </c>
      <c r="E109" s="155" t="s">
        <v>79</v>
      </c>
      <c r="F109" s="155" t="s">
        <v>304</v>
      </c>
      <c r="G109" s="155" t="s">
        <v>303</v>
      </c>
      <c r="H109" s="163"/>
      <c r="I109" s="163"/>
      <c r="J109" s="163"/>
      <c r="K109" s="163"/>
      <c r="L109" s="163"/>
      <c r="M109" s="155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</row>
    <row r="110" s="149" customFormat="1" ht="53.25" customHeight="1" outlineLevel="1" spans="1:23">
      <c r="A110" s="155" t="s">
        <v>46</v>
      </c>
      <c r="B110" s="155" t="s">
        <v>302</v>
      </c>
      <c r="C110" s="155" t="s">
        <v>303</v>
      </c>
      <c r="D110" s="155" t="s">
        <v>86</v>
      </c>
      <c r="E110" s="155" t="s">
        <v>79</v>
      </c>
      <c r="F110" s="155" t="s">
        <v>304</v>
      </c>
      <c r="G110" s="155" t="s">
        <v>303</v>
      </c>
      <c r="H110" s="163">
        <v>207923.52</v>
      </c>
      <c r="I110" s="163">
        <v>207923.52</v>
      </c>
      <c r="J110" s="163"/>
      <c r="K110" s="163"/>
      <c r="L110" s="163">
        <v>207923.52</v>
      </c>
      <c r="M110" s="155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</row>
    <row r="111" s="149" customFormat="1" ht="53.25" customHeight="1" outlineLevel="1" spans="1:23">
      <c r="A111" s="155" t="s">
        <v>46</v>
      </c>
      <c r="B111" s="155" t="s">
        <v>302</v>
      </c>
      <c r="C111" s="155" t="s">
        <v>303</v>
      </c>
      <c r="D111" s="155" t="s">
        <v>89</v>
      </c>
      <c r="E111" s="155" t="s">
        <v>79</v>
      </c>
      <c r="F111" s="155" t="s">
        <v>304</v>
      </c>
      <c r="G111" s="155" t="s">
        <v>303</v>
      </c>
      <c r="H111" s="163"/>
      <c r="I111" s="163"/>
      <c r="J111" s="163"/>
      <c r="K111" s="163"/>
      <c r="L111" s="163"/>
      <c r="M111" s="155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</row>
    <row r="112" s="149" customFormat="1" ht="53.25" customHeight="1" outlineLevel="1" spans="1:23">
      <c r="A112" s="155" t="s">
        <v>46</v>
      </c>
      <c r="B112" s="155" t="s">
        <v>302</v>
      </c>
      <c r="C112" s="155" t="s">
        <v>303</v>
      </c>
      <c r="D112" s="155" t="s">
        <v>92</v>
      </c>
      <c r="E112" s="155" t="s">
        <v>79</v>
      </c>
      <c r="F112" s="155" t="s">
        <v>304</v>
      </c>
      <c r="G112" s="155" t="s">
        <v>303</v>
      </c>
      <c r="H112" s="163"/>
      <c r="I112" s="163"/>
      <c r="J112" s="163"/>
      <c r="K112" s="163"/>
      <c r="L112" s="163"/>
      <c r="M112" s="155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</row>
    <row r="113" s="149" customFormat="1" ht="53.25" customHeight="1" outlineLevel="1" spans="1:23">
      <c r="A113" s="155" t="s">
        <v>46</v>
      </c>
      <c r="B113" s="155" t="s">
        <v>302</v>
      </c>
      <c r="C113" s="155" t="s">
        <v>303</v>
      </c>
      <c r="D113" s="155" t="s">
        <v>95</v>
      </c>
      <c r="E113" s="155" t="s">
        <v>79</v>
      </c>
      <c r="F113" s="155" t="s">
        <v>304</v>
      </c>
      <c r="G113" s="155" t="s">
        <v>303</v>
      </c>
      <c r="H113" s="163"/>
      <c r="I113" s="163"/>
      <c r="J113" s="163"/>
      <c r="K113" s="163"/>
      <c r="L113" s="163"/>
      <c r="M113" s="155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</row>
    <row r="114" s="149" customFormat="1" ht="53.25" customHeight="1" outlineLevel="1" spans="1:23">
      <c r="A114" s="155" t="s">
        <v>46</v>
      </c>
      <c r="B114" s="155" t="s">
        <v>302</v>
      </c>
      <c r="C114" s="155" t="s">
        <v>303</v>
      </c>
      <c r="D114" s="155" t="s">
        <v>100</v>
      </c>
      <c r="E114" s="155" t="s">
        <v>79</v>
      </c>
      <c r="F114" s="155" t="s">
        <v>304</v>
      </c>
      <c r="G114" s="155" t="s">
        <v>303</v>
      </c>
      <c r="H114" s="163"/>
      <c r="I114" s="163"/>
      <c r="J114" s="163"/>
      <c r="K114" s="163"/>
      <c r="L114" s="163"/>
      <c r="M114" s="155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</row>
    <row r="115" s="149" customFormat="1" ht="53.25" customHeight="1" outlineLevel="1" spans="1:23">
      <c r="A115" s="155" t="s">
        <v>46</v>
      </c>
      <c r="B115" s="155" t="s">
        <v>302</v>
      </c>
      <c r="C115" s="155" t="s">
        <v>303</v>
      </c>
      <c r="D115" s="155" t="s">
        <v>108</v>
      </c>
      <c r="E115" s="155" t="s">
        <v>79</v>
      </c>
      <c r="F115" s="155" t="s">
        <v>304</v>
      </c>
      <c r="G115" s="155" t="s">
        <v>303</v>
      </c>
      <c r="H115" s="163"/>
      <c r="I115" s="163"/>
      <c r="J115" s="163"/>
      <c r="K115" s="163"/>
      <c r="L115" s="163"/>
      <c r="M115" s="155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</row>
    <row r="116" s="149" customFormat="1" ht="53.25" customHeight="1" outlineLevel="1" spans="1:23">
      <c r="A116" s="155" t="s">
        <v>46</v>
      </c>
      <c r="B116" s="155" t="s">
        <v>302</v>
      </c>
      <c r="C116" s="155" t="s">
        <v>303</v>
      </c>
      <c r="D116" s="155" t="s">
        <v>129</v>
      </c>
      <c r="E116" s="155" t="s">
        <v>130</v>
      </c>
      <c r="F116" s="155" t="s">
        <v>304</v>
      </c>
      <c r="G116" s="155" t="s">
        <v>303</v>
      </c>
      <c r="H116" s="163"/>
      <c r="I116" s="163"/>
      <c r="J116" s="163"/>
      <c r="K116" s="163"/>
      <c r="L116" s="163"/>
      <c r="M116" s="155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</row>
    <row r="117" s="149" customFormat="1" ht="53.25" customHeight="1" outlineLevel="1" spans="1:23">
      <c r="A117" s="155" t="s">
        <v>46</v>
      </c>
      <c r="B117" s="155" t="s">
        <v>302</v>
      </c>
      <c r="C117" s="155" t="s">
        <v>303</v>
      </c>
      <c r="D117" s="155" t="s">
        <v>154</v>
      </c>
      <c r="E117" s="155" t="s">
        <v>155</v>
      </c>
      <c r="F117" s="155" t="s">
        <v>304</v>
      </c>
      <c r="G117" s="155" t="s">
        <v>303</v>
      </c>
      <c r="H117" s="163"/>
      <c r="I117" s="163"/>
      <c r="J117" s="163"/>
      <c r="K117" s="163"/>
      <c r="L117" s="163"/>
      <c r="M117" s="155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</row>
    <row r="118" s="149" customFormat="1" ht="53.25" customHeight="1" outlineLevel="1" spans="1:23">
      <c r="A118" s="155" t="s">
        <v>46</v>
      </c>
      <c r="B118" s="155" t="s">
        <v>302</v>
      </c>
      <c r="C118" s="155" t="s">
        <v>303</v>
      </c>
      <c r="D118" s="155" t="s">
        <v>175</v>
      </c>
      <c r="E118" s="155" t="s">
        <v>174</v>
      </c>
      <c r="F118" s="155" t="s">
        <v>304</v>
      </c>
      <c r="G118" s="155" t="s">
        <v>303</v>
      </c>
      <c r="H118" s="163"/>
      <c r="I118" s="163"/>
      <c r="J118" s="163"/>
      <c r="K118" s="163"/>
      <c r="L118" s="163"/>
      <c r="M118" s="155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</row>
    <row r="119" s="149" customFormat="1" ht="53.25" customHeight="1" outlineLevel="1" spans="1:23">
      <c r="A119" s="155" t="s">
        <v>46</v>
      </c>
      <c r="B119" s="155" t="s">
        <v>302</v>
      </c>
      <c r="C119" s="155" t="s">
        <v>303</v>
      </c>
      <c r="D119" s="155" t="s">
        <v>180</v>
      </c>
      <c r="E119" s="155" t="s">
        <v>181</v>
      </c>
      <c r="F119" s="155" t="s">
        <v>304</v>
      </c>
      <c r="G119" s="155" t="s">
        <v>303</v>
      </c>
      <c r="H119" s="163"/>
      <c r="I119" s="163"/>
      <c r="J119" s="163"/>
      <c r="K119" s="163"/>
      <c r="L119" s="163"/>
      <c r="M119" s="155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</row>
    <row r="120" s="149" customFormat="1" ht="53.25" customHeight="1" outlineLevel="1" spans="1:23">
      <c r="A120" s="155" t="s">
        <v>46</v>
      </c>
      <c r="B120" s="155" t="s">
        <v>302</v>
      </c>
      <c r="C120" s="155" t="s">
        <v>303</v>
      </c>
      <c r="D120" s="155" t="s">
        <v>184</v>
      </c>
      <c r="E120" s="155" t="s">
        <v>185</v>
      </c>
      <c r="F120" s="155" t="s">
        <v>304</v>
      </c>
      <c r="G120" s="155" t="s">
        <v>303</v>
      </c>
      <c r="H120" s="163"/>
      <c r="I120" s="163"/>
      <c r="J120" s="163"/>
      <c r="K120" s="163"/>
      <c r="L120" s="163"/>
      <c r="M120" s="155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</row>
    <row r="121" s="149" customFormat="1" ht="53.25" customHeight="1" outlineLevel="1" spans="1:23">
      <c r="A121" s="155" t="s">
        <v>46</v>
      </c>
      <c r="B121" s="155" t="s">
        <v>305</v>
      </c>
      <c r="C121" s="155" t="s">
        <v>306</v>
      </c>
      <c r="D121" s="155" t="s">
        <v>78</v>
      </c>
      <c r="E121" s="155" t="s">
        <v>79</v>
      </c>
      <c r="F121" s="155" t="s">
        <v>307</v>
      </c>
      <c r="G121" s="155" t="s">
        <v>308</v>
      </c>
      <c r="H121" s="163">
        <v>9000</v>
      </c>
      <c r="I121" s="163">
        <v>9000</v>
      </c>
      <c r="J121" s="163"/>
      <c r="K121" s="163"/>
      <c r="L121" s="163">
        <v>9000</v>
      </c>
      <c r="M121" s="155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</row>
    <row r="122" s="149" customFormat="1" ht="53.25" customHeight="1" outlineLevel="1" spans="1:23">
      <c r="A122" s="155" t="s">
        <v>46</v>
      </c>
      <c r="B122" s="155" t="s">
        <v>305</v>
      </c>
      <c r="C122" s="155" t="s">
        <v>306</v>
      </c>
      <c r="D122" s="155" t="s">
        <v>86</v>
      </c>
      <c r="E122" s="155" t="s">
        <v>79</v>
      </c>
      <c r="F122" s="155" t="s">
        <v>307</v>
      </c>
      <c r="G122" s="155" t="s">
        <v>308</v>
      </c>
      <c r="H122" s="163">
        <v>399600</v>
      </c>
      <c r="I122" s="163">
        <v>399600</v>
      </c>
      <c r="J122" s="163"/>
      <c r="K122" s="163"/>
      <c r="L122" s="163">
        <v>399600</v>
      </c>
      <c r="M122" s="155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</row>
    <row r="123" s="149" customFormat="1" ht="53.25" customHeight="1" outlineLevel="1" spans="1:23">
      <c r="A123" s="155" t="s">
        <v>46</v>
      </c>
      <c r="B123" s="155" t="s">
        <v>305</v>
      </c>
      <c r="C123" s="155" t="s">
        <v>306</v>
      </c>
      <c r="D123" s="155" t="s">
        <v>89</v>
      </c>
      <c r="E123" s="155" t="s">
        <v>79</v>
      </c>
      <c r="F123" s="155" t="s">
        <v>307</v>
      </c>
      <c r="G123" s="155" t="s">
        <v>308</v>
      </c>
      <c r="H123" s="163">
        <v>9000</v>
      </c>
      <c r="I123" s="163">
        <v>9000</v>
      </c>
      <c r="J123" s="163"/>
      <c r="K123" s="163"/>
      <c r="L123" s="163">
        <v>9000</v>
      </c>
      <c r="M123" s="155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</row>
    <row r="124" s="149" customFormat="1" ht="53.25" customHeight="1" outlineLevel="1" spans="1:23">
      <c r="A124" s="155" t="s">
        <v>46</v>
      </c>
      <c r="B124" s="155" t="s">
        <v>305</v>
      </c>
      <c r="C124" s="155" t="s">
        <v>306</v>
      </c>
      <c r="D124" s="155" t="s">
        <v>92</v>
      </c>
      <c r="E124" s="155" t="s">
        <v>79</v>
      </c>
      <c r="F124" s="155" t="s">
        <v>307</v>
      </c>
      <c r="G124" s="155" t="s">
        <v>308</v>
      </c>
      <c r="H124" s="163">
        <v>27000</v>
      </c>
      <c r="I124" s="163">
        <v>27000</v>
      </c>
      <c r="J124" s="163"/>
      <c r="K124" s="163"/>
      <c r="L124" s="163">
        <v>27000</v>
      </c>
      <c r="M124" s="155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</row>
    <row r="125" s="149" customFormat="1" ht="53.25" customHeight="1" outlineLevel="1" spans="1:23">
      <c r="A125" s="155" t="s">
        <v>46</v>
      </c>
      <c r="B125" s="155" t="s">
        <v>305</v>
      </c>
      <c r="C125" s="155" t="s">
        <v>306</v>
      </c>
      <c r="D125" s="155" t="s">
        <v>95</v>
      </c>
      <c r="E125" s="155" t="s">
        <v>79</v>
      </c>
      <c r="F125" s="155" t="s">
        <v>307</v>
      </c>
      <c r="G125" s="155" t="s">
        <v>308</v>
      </c>
      <c r="H125" s="163">
        <v>9000</v>
      </c>
      <c r="I125" s="163">
        <v>9000</v>
      </c>
      <c r="J125" s="163"/>
      <c r="K125" s="163"/>
      <c r="L125" s="163">
        <v>9000</v>
      </c>
      <c r="M125" s="155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</row>
    <row r="126" s="149" customFormat="1" ht="53.25" customHeight="1" outlineLevel="1" spans="1:23">
      <c r="A126" s="155" t="s">
        <v>46</v>
      </c>
      <c r="B126" s="155" t="s">
        <v>305</v>
      </c>
      <c r="C126" s="155" t="s">
        <v>306</v>
      </c>
      <c r="D126" s="155" t="s">
        <v>100</v>
      </c>
      <c r="E126" s="155" t="s">
        <v>79</v>
      </c>
      <c r="F126" s="155" t="s">
        <v>307</v>
      </c>
      <c r="G126" s="155" t="s">
        <v>308</v>
      </c>
      <c r="H126" s="163">
        <v>9000</v>
      </c>
      <c r="I126" s="163">
        <v>9000</v>
      </c>
      <c r="J126" s="163"/>
      <c r="K126" s="163"/>
      <c r="L126" s="163">
        <v>9000</v>
      </c>
      <c r="M126" s="155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</row>
    <row r="127" s="149" customFormat="1" ht="53.25" customHeight="1" outlineLevel="1" spans="1:23">
      <c r="A127" s="155" t="s">
        <v>46</v>
      </c>
      <c r="B127" s="155" t="s">
        <v>309</v>
      </c>
      <c r="C127" s="155" t="s">
        <v>310</v>
      </c>
      <c r="D127" s="155" t="s">
        <v>105</v>
      </c>
      <c r="E127" s="155" t="s">
        <v>79</v>
      </c>
      <c r="F127" s="155" t="s">
        <v>287</v>
      </c>
      <c r="G127" s="155" t="s">
        <v>288</v>
      </c>
      <c r="H127" s="163">
        <v>7200</v>
      </c>
      <c r="I127" s="163">
        <v>7200</v>
      </c>
      <c r="J127" s="163"/>
      <c r="K127" s="163"/>
      <c r="L127" s="163">
        <v>7200</v>
      </c>
      <c r="M127" s="155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</row>
    <row r="128" s="149" customFormat="1" ht="53.25" customHeight="1" outlineLevel="1" spans="1:23">
      <c r="A128" s="155" t="s">
        <v>46</v>
      </c>
      <c r="B128" s="155" t="s">
        <v>311</v>
      </c>
      <c r="C128" s="155" t="s">
        <v>312</v>
      </c>
      <c r="D128" s="155" t="s">
        <v>105</v>
      </c>
      <c r="E128" s="155" t="s">
        <v>79</v>
      </c>
      <c r="F128" s="155" t="s">
        <v>287</v>
      </c>
      <c r="G128" s="155" t="s">
        <v>288</v>
      </c>
      <c r="H128" s="163">
        <v>9600</v>
      </c>
      <c r="I128" s="163">
        <v>9600</v>
      </c>
      <c r="J128" s="163"/>
      <c r="K128" s="163"/>
      <c r="L128" s="163">
        <v>9600</v>
      </c>
      <c r="M128" s="155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</row>
    <row r="129" s="149" customFormat="1" ht="53.25" customHeight="1" outlineLevel="1" spans="1:23">
      <c r="A129" s="155" t="s">
        <v>46</v>
      </c>
      <c r="B129" s="155" t="s">
        <v>313</v>
      </c>
      <c r="C129" s="155" t="s">
        <v>314</v>
      </c>
      <c r="D129" s="155" t="s">
        <v>112</v>
      </c>
      <c r="E129" s="155" t="s">
        <v>113</v>
      </c>
      <c r="F129" s="155" t="s">
        <v>287</v>
      </c>
      <c r="G129" s="155" t="s">
        <v>288</v>
      </c>
      <c r="H129" s="163">
        <v>182100</v>
      </c>
      <c r="I129" s="163">
        <v>182100</v>
      </c>
      <c r="J129" s="163"/>
      <c r="K129" s="163"/>
      <c r="L129" s="163">
        <v>182100</v>
      </c>
      <c r="M129" s="155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</row>
    <row r="130" s="149" customFormat="1" ht="53.25" customHeight="1" outlineLevel="1" spans="1:23">
      <c r="A130" s="155" t="s">
        <v>46</v>
      </c>
      <c r="B130" s="155" t="s">
        <v>315</v>
      </c>
      <c r="C130" s="155" t="s">
        <v>316</v>
      </c>
      <c r="D130" s="155" t="s">
        <v>172</v>
      </c>
      <c r="E130" s="155" t="s">
        <v>79</v>
      </c>
      <c r="F130" s="155" t="s">
        <v>287</v>
      </c>
      <c r="G130" s="155" t="s">
        <v>288</v>
      </c>
      <c r="H130" s="163">
        <v>126000</v>
      </c>
      <c r="I130" s="163">
        <v>126000</v>
      </c>
      <c r="J130" s="163"/>
      <c r="K130" s="163"/>
      <c r="L130" s="163">
        <v>126000</v>
      </c>
      <c r="M130" s="155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</row>
    <row r="131" s="149" customFormat="1" ht="53.25" customHeight="1" outlineLevel="1" spans="1:23">
      <c r="A131" s="155" t="s">
        <v>46</v>
      </c>
      <c r="B131" s="155" t="s">
        <v>317</v>
      </c>
      <c r="C131" s="155" t="s">
        <v>318</v>
      </c>
      <c r="D131" s="155" t="s">
        <v>158</v>
      </c>
      <c r="E131" s="155" t="s">
        <v>159</v>
      </c>
      <c r="F131" s="155" t="s">
        <v>287</v>
      </c>
      <c r="G131" s="155" t="s">
        <v>288</v>
      </c>
      <c r="H131" s="163">
        <v>37440</v>
      </c>
      <c r="I131" s="163">
        <v>37440</v>
      </c>
      <c r="J131" s="163"/>
      <c r="K131" s="163"/>
      <c r="L131" s="163">
        <v>37440</v>
      </c>
      <c r="M131" s="155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</row>
    <row r="132" s="149" customFormat="1" ht="53.25" customHeight="1" outlineLevel="1" spans="1:23">
      <c r="A132" s="155" t="s">
        <v>46</v>
      </c>
      <c r="B132" s="155" t="s">
        <v>319</v>
      </c>
      <c r="C132" s="155" t="s">
        <v>320</v>
      </c>
      <c r="D132" s="155" t="s">
        <v>158</v>
      </c>
      <c r="E132" s="155" t="s">
        <v>159</v>
      </c>
      <c r="F132" s="155" t="s">
        <v>287</v>
      </c>
      <c r="G132" s="155" t="s">
        <v>288</v>
      </c>
      <c r="H132" s="163">
        <v>75840</v>
      </c>
      <c r="I132" s="163">
        <v>75840</v>
      </c>
      <c r="J132" s="163"/>
      <c r="K132" s="163"/>
      <c r="L132" s="163">
        <v>75840</v>
      </c>
      <c r="M132" s="155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</row>
    <row r="133" s="149" customFormat="1" ht="53.25" customHeight="1" outlineLevel="1" spans="1:23">
      <c r="A133" s="155" t="s">
        <v>46</v>
      </c>
      <c r="B133" s="155" t="s">
        <v>321</v>
      </c>
      <c r="C133" s="155" t="s">
        <v>322</v>
      </c>
      <c r="D133" s="155" t="s">
        <v>95</v>
      </c>
      <c r="E133" s="155" t="s">
        <v>79</v>
      </c>
      <c r="F133" s="155" t="s">
        <v>287</v>
      </c>
      <c r="G133" s="155" t="s">
        <v>288</v>
      </c>
      <c r="H133" s="163">
        <v>25200</v>
      </c>
      <c r="I133" s="163">
        <v>25200</v>
      </c>
      <c r="J133" s="163"/>
      <c r="K133" s="163"/>
      <c r="L133" s="163">
        <v>25200</v>
      </c>
      <c r="M133" s="155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</row>
    <row r="134" s="149" customFormat="1" ht="53.25" customHeight="1" outlineLevel="1" spans="1:23">
      <c r="A134" s="155" t="s">
        <v>46</v>
      </c>
      <c r="B134" s="155" t="s">
        <v>323</v>
      </c>
      <c r="C134" s="155" t="s">
        <v>324</v>
      </c>
      <c r="D134" s="155" t="s">
        <v>92</v>
      </c>
      <c r="E134" s="155" t="s">
        <v>79</v>
      </c>
      <c r="F134" s="155" t="s">
        <v>287</v>
      </c>
      <c r="G134" s="155" t="s">
        <v>288</v>
      </c>
      <c r="H134" s="163">
        <v>22800</v>
      </c>
      <c r="I134" s="163">
        <v>22800</v>
      </c>
      <c r="J134" s="163"/>
      <c r="K134" s="163"/>
      <c r="L134" s="163">
        <v>22800</v>
      </c>
      <c r="M134" s="155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</row>
    <row r="135" s="149" customFormat="1" ht="53.25" customHeight="1" outlineLevel="1" spans="1:23">
      <c r="A135" s="155" t="s">
        <v>46</v>
      </c>
      <c r="B135" s="155" t="s">
        <v>325</v>
      </c>
      <c r="C135" s="155" t="s">
        <v>326</v>
      </c>
      <c r="D135" s="155" t="s">
        <v>112</v>
      </c>
      <c r="E135" s="155" t="s">
        <v>113</v>
      </c>
      <c r="F135" s="155" t="s">
        <v>287</v>
      </c>
      <c r="G135" s="155" t="s">
        <v>288</v>
      </c>
      <c r="H135" s="163">
        <v>25200</v>
      </c>
      <c r="I135" s="163">
        <v>25200</v>
      </c>
      <c r="J135" s="163"/>
      <c r="K135" s="163"/>
      <c r="L135" s="163">
        <v>25200</v>
      </c>
      <c r="M135" s="155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</row>
    <row r="136" s="149" customFormat="1" ht="53.25" customHeight="1" outlineLevel="1" spans="1:23">
      <c r="A136" s="155" t="s">
        <v>46</v>
      </c>
      <c r="B136" s="155" t="s">
        <v>327</v>
      </c>
      <c r="C136" s="155" t="s">
        <v>328</v>
      </c>
      <c r="D136" s="155" t="s">
        <v>92</v>
      </c>
      <c r="E136" s="155" t="s">
        <v>79</v>
      </c>
      <c r="F136" s="155" t="s">
        <v>287</v>
      </c>
      <c r="G136" s="155" t="s">
        <v>288</v>
      </c>
      <c r="H136" s="163">
        <v>94800</v>
      </c>
      <c r="I136" s="163">
        <v>94800</v>
      </c>
      <c r="J136" s="163"/>
      <c r="K136" s="163"/>
      <c r="L136" s="163">
        <v>94800</v>
      </c>
      <c r="M136" s="155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</row>
    <row r="137" s="149" customFormat="1" ht="53.25" customHeight="1" outlineLevel="1" spans="1:23">
      <c r="A137" s="155" t="s">
        <v>46</v>
      </c>
      <c r="B137" s="155" t="s">
        <v>329</v>
      </c>
      <c r="C137" s="155" t="s">
        <v>330</v>
      </c>
      <c r="D137" s="155" t="s">
        <v>135</v>
      </c>
      <c r="E137" s="155" t="s">
        <v>136</v>
      </c>
      <c r="F137" s="155" t="s">
        <v>287</v>
      </c>
      <c r="G137" s="155" t="s">
        <v>288</v>
      </c>
      <c r="H137" s="163">
        <v>115200</v>
      </c>
      <c r="I137" s="163">
        <v>115200</v>
      </c>
      <c r="J137" s="163"/>
      <c r="K137" s="163"/>
      <c r="L137" s="163">
        <v>115200</v>
      </c>
      <c r="M137" s="155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</row>
    <row r="138" s="149" customFormat="1" ht="53.25" customHeight="1" outlineLevel="1" spans="1:23">
      <c r="A138" s="155" t="s">
        <v>46</v>
      </c>
      <c r="B138" s="155" t="s">
        <v>331</v>
      </c>
      <c r="C138" s="155" t="s">
        <v>332</v>
      </c>
      <c r="D138" s="155" t="s">
        <v>112</v>
      </c>
      <c r="E138" s="155" t="s">
        <v>113</v>
      </c>
      <c r="F138" s="155" t="s">
        <v>287</v>
      </c>
      <c r="G138" s="155" t="s">
        <v>288</v>
      </c>
      <c r="H138" s="163">
        <v>25200</v>
      </c>
      <c r="I138" s="163">
        <v>25200</v>
      </c>
      <c r="J138" s="163"/>
      <c r="K138" s="163"/>
      <c r="L138" s="163">
        <v>25200</v>
      </c>
      <c r="M138" s="155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</row>
    <row r="139" s="149" customFormat="1" ht="53.25" customHeight="1" outlineLevel="1" spans="1:23">
      <c r="A139" s="155" t="s">
        <v>46</v>
      </c>
      <c r="B139" s="155" t="s">
        <v>333</v>
      </c>
      <c r="C139" s="155" t="s">
        <v>334</v>
      </c>
      <c r="D139" s="155" t="s">
        <v>112</v>
      </c>
      <c r="E139" s="155" t="s">
        <v>113</v>
      </c>
      <c r="F139" s="155" t="s">
        <v>287</v>
      </c>
      <c r="G139" s="155" t="s">
        <v>288</v>
      </c>
      <c r="H139" s="163">
        <v>1516800</v>
      </c>
      <c r="I139" s="163">
        <v>1516800</v>
      </c>
      <c r="J139" s="163"/>
      <c r="K139" s="163"/>
      <c r="L139" s="163">
        <v>1516800</v>
      </c>
      <c r="M139" s="155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</row>
    <row r="140" ht="53.25" customHeight="1" outlineLevel="1" spans="1:23">
      <c r="A140" s="154" t="s">
        <v>46</v>
      </c>
      <c r="B140" s="154" t="s">
        <v>335</v>
      </c>
      <c r="C140" s="154" t="s">
        <v>336</v>
      </c>
      <c r="D140" s="154" t="s">
        <v>135</v>
      </c>
      <c r="E140" s="154" t="s">
        <v>136</v>
      </c>
      <c r="F140" s="154" t="s">
        <v>287</v>
      </c>
      <c r="G140" s="154" t="s">
        <v>288</v>
      </c>
      <c r="H140" s="157">
        <v>59971.2</v>
      </c>
      <c r="I140" s="157">
        <v>59971.2</v>
      </c>
      <c r="J140" s="157"/>
      <c r="K140" s="157"/>
      <c r="L140" s="157">
        <v>59971.2</v>
      </c>
      <c r="M140" s="154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</row>
    <row r="141" ht="53.25" customHeight="1" outlineLevel="1" spans="1:23">
      <c r="A141" s="154" t="s">
        <v>46</v>
      </c>
      <c r="B141" s="154" t="s">
        <v>337</v>
      </c>
      <c r="C141" s="154" t="s">
        <v>338</v>
      </c>
      <c r="D141" s="154" t="s">
        <v>124</v>
      </c>
      <c r="E141" s="154" t="s">
        <v>79</v>
      </c>
      <c r="F141" s="154" t="s">
        <v>287</v>
      </c>
      <c r="G141" s="154" t="s">
        <v>288</v>
      </c>
      <c r="H141" s="157">
        <v>330000</v>
      </c>
      <c r="I141" s="157">
        <v>330000</v>
      </c>
      <c r="J141" s="157"/>
      <c r="K141" s="157"/>
      <c r="L141" s="157">
        <v>330000</v>
      </c>
      <c r="M141" s="154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</row>
    <row r="142" ht="53.25" customHeight="1" outlineLevel="1" spans="1:23">
      <c r="A142" s="154" t="s">
        <v>46</v>
      </c>
      <c r="B142" s="154" t="s">
        <v>339</v>
      </c>
      <c r="C142" s="154" t="s">
        <v>340</v>
      </c>
      <c r="D142" s="154" t="s">
        <v>112</v>
      </c>
      <c r="E142" s="154" t="s">
        <v>113</v>
      </c>
      <c r="F142" s="154" t="s">
        <v>287</v>
      </c>
      <c r="G142" s="154" t="s">
        <v>288</v>
      </c>
      <c r="H142" s="157">
        <v>16800</v>
      </c>
      <c r="I142" s="157">
        <v>16800</v>
      </c>
      <c r="J142" s="157"/>
      <c r="K142" s="157"/>
      <c r="L142" s="157">
        <v>16800</v>
      </c>
      <c r="M142" s="154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</row>
    <row r="143" ht="53.25" customHeight="1" outlineLevel="1" spans="1:23">
      <c r="A143" s="154" t="s">
        <v>46</v>
      </c>
      <c r="B143" s="154" t="s">
        <v>341</v>
      </c>
      <c r="C143" s="154" t="s">
        <v>342</v>
      </c>
      <c r="D143" s="154" t="s">
        <v>158</v>
      </c>
      <c r="E143" s="154" t="s">
        <v>159</v>
      </c>
      <c r="F143" s="154" t="s">
        <v>287</v>
      </c>
      <c r="G143" s="154" t="s">
        <v>288</v>
      </c>
      <c r="H143" s="157">
        <v>70560</v>
      </c>
      <c r="I143" s="157">
        <v>70560</v>
      </c>
      <c r="J143" s="157"/>
      <c r="K143" s="157"/>
      <c r="L143" s="157">
        <v>70560</v>
      </c>
      <c r="M143" s="154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</row>
    <row r="144" ht="53.25" customHeight="1" outlineLevel="1" spans="1:23">
      <c r="A144" s="154" t="s">
        <v>46</v>
      </c>
      <c r="B144" s="154" t="s">
        <v>343</v>
      </c>
      <c r="C144" s="154" t="s">
        <v>344</v>
      </c>
      <c r="D144" s="154" t="s">
        <v>95</v>
      </c>
      <c r="E144" s="154" t="s">
        <v>79</v>
      </c>
      <c r="F144" s="154" t="s">
        <v>287</v>
      </c>
      <c r="G144" s="154" t="s">
        <v>288</v>
      </c>
      <c r="H144" s="157">
        <v>25200</v>
      </c>
      <c r="I144" s="157">
        <v>25200</v>
      </c>
      <c r="J144" s="157"/>
      <c r="K144" s="157"/>
      <c r="L144" s="157">
        <v>25200</v>
      </c>
      <c r="M144" s="154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</row>
    <row r="145" ht="53.25" customHeight="1" outlineLevel="1" spans="1:23">
      <c r="A145" s="154" t="s">
        <v>46</v>
      </c>
      <c r="B145" s="154" t="s">
        <v>345</v>
      </c>
      <c r="C145" s="154" t="s">
        <v>346</v>
      </c>
      <c r="D145" s="154" t="s">
        <v>196</v>
      </c>
      <c r="E145" s="154" t="s">
        <v>197</v>
      </c>
      <c r="F145" s="154" t="s">
        <v>287</v>
      </c>
      <c r="G145" s="154" t="s">
        <v>288</v>
      </c>
      <c r="H145" s="157">
        <v>360000</v>
      </c>
      <c r="I145" s="157">
        <v>360000</v>
      </c>
      <c r="J145" s="157"/>
      <c r="K145" s="157"/>
      <c r="L145" s="157">
        <v>360000</v>
      </c>
      <c r="M145" s="154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</row>
    <row r="146" ht="53.25" customHeight="1" outlineLevel="1" spans="1:23">
      <c r="A146" s="154" t="s">
        <v>46</v>
      </c>
      <c r="B146" s="154" t="s">
        <v>347</v>
      </c>
      <c r="C146" s="154" t="s">
        <v>348</v>
      </c>
      <c r="D146" s="154" t="s">
        <v>145</v>
      </c>
      <c r="E146" s="154" t="s">
        <v>146</v>
      </c>
      <c r="F146" s="154" t="s">
        <v>349</v>
      </c>
      <c r="G146" s="154" t="s">
        <v>350</v>
      </c>
      <c r="H146" s="157">
        <v>117936</v>
      </c>
      <c r="I146" s="157">
        <v>117936</v>
      </c>
      <c r="J146" s="157"/>
      <c r="K146" s="157"/>
      <c r="L146" s="157">
        <v>117936</v>
      </c>
      <c r="M146" s="154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</row>
    <row r="147" ht="53.25" customHeight="1" outlineLevel="1" spans="1:23">
      <c r="A147" s="154" t="s">
        <v>46</v>
      </c>
      <c r="B147" s="154" t="s">
        <v>351</v>
      </c>
      <c r="C147" s="154" t="s">
        <v>352</v>
      </c>
      <c r="D147" s="154" t="s">
        <v>112</v>
      </c>
      <c r="E147" s="154" t="s">
        <v>113</v>
      </c>
      <c r="F147" s="154" t="s">
        <v>287</v>
      </c>
      <c r="G147" s="154" t="s">
        <v>288</v>
      </c>
      <c r="H147" s="157">
        <v>561600</v>
      </c>
      <c r="I147" s="157">
        <v>561600</v>
      </c>
      <c r="J147" s="157"/>
      <c r="K147" s="157"/>
      <c r="L147" s="157">
        <v>561600</v>
      </c>
      <c r="M147" s="154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</row>
    <row r="148" ht="53.25" customHeight="1" outlineLevel="1" spans="1:23">
      <c r="A148" s="154" t="s">
        <v>46</v>
      </c>
      <c r="B148" s="154" t="s">
        <v>351</v>
      </c>
      <c r="C148" s="154" t="s">
        <v>352</v>
      </c>
      <c r="D148" s="154" t="s">
        <v>112</v>
      </c>
      <c r="E148" s="154" t="s">
        <v>113</v>
      </c>
      <c r="F148" s="154" t="s">
        <v>287</v>
      </c>
      <c r="G148" s="154" t="s">
        <v>288</v>
      </c>
      <c r="H148" s="157">
        <v>417600</v>
      </c>
      <c r="I148" s="157">
        <v>417600</v>
      </c>
      <c r="J148" s="157"/>
      <c r="K148" s="157"/>
      <c r="L148" s="157">
        <v>417600</v>
      </c>
      <c r="M148" s="154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</row>
    <row r="149" ht="53.25" customHeight="1" outlineLevel="1" spans="1:23">
      <c r="A149" s="154" t="s">
        <v>46</v>
      </c>
      <c r="B149" s="154" t="s">
        <v>351</v>
      </c>
      <c r="C149" s="154" t="s">
        <v>352</v>
      </c>
      <c r="D149" s="154" t="s">
        <v>112</v>
      </c>
      <c r="E149" s="154" t="s">
        <v>113</v>
      </c>
      <c r="F149" s="154" t="s">
        <v>287</v>
      </c>
      <c r="G149" s="154" t="s">
        <v>288</v>
      </c>
      <c r="H149" s="157">
        <v>348000</v>
      </c>
      <c r="I149" s="157">
        <v>348000</v>
      </c>
      <c r="J149" s="157"/>
      <c r="K149" s="157"/>
      <c r="L149" s="157">
        <v>348000</v>
      </c>
      <c r="M149" s="154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</row>
    <row r="150" ht="53.25" customHeight="1" outlineLevel="1" spans="1:23">
      <c r="A150" s="154" t="s">
        <v>46</v>
      </c>
      <c r="B150" s="154" t="s">
        <v>351</v>
      </c>
      <c r="C150" s="154" t="s">
        <v>352</v>
      </c>
      <c r="D150" s="154" t="s">
        <v>112</v>
      </c>
      <c r="E150" s="154" t="s">
        <v>113</v>
      </c>
      <c r="F150" s="154" t="s">
        <v>287</v>
      </c>
      <c r="G150" s="154" t="s">
        <v>288</v>
      </c>
      <c r="H150" s="157">
        <v>446400</v>
      </c>
      <c r="I150" s="157">
        <v>446400</v>
      </c>
      <c r="J150" s="157"/>
      <c r="K150" s="157"/>
      <c r="L150" s="157">
        <v>446400</v>
      </c>
      <c r="M150" s="154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</row>
    <row r="151" ht="53.25" customHeight="1" outlineLevel="1" spans="1:23">
      <c r="A151" s="154" t="s">
        <v>46</v>
      </c>
      <c r="B151" s="154" t="s">
        <v>351</v>
      </c>
      <c r="C151" s="154" t="s">
        <v>352</v>
      </c>
      <c r="D151" s="154" t="s">
        <v>112</v>
      </c>
      <c r="E151" s="154" t="s">
        <v>113</v>
      </c>
      <c r="F151" s="154" t="s">
        <v>287</v>
      </c>
      <c r="G151" s="154" t="s">
        <v>288</v>
      </c>
      <c r="H151" s="157">
        <v>446400</v>
      </c>
      <c r="I151" s="157">
        <v>446400</v>
      </c>
      <c r="J151" s="157"/>
      <c r="K151" s="157"/>
      <c r="L151" s="157">
        <v>446400</v>
      </c>
      <c r="M151" s="154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</row>
    <row r="152" ht="53.25" customHeight="1" outlineLevel="1" spans="1:23">
      <c r="A152" s="154" t="s">
        <v>46</v>
      </c>
      <c r="B152" s="154" t="s">
        <v>351</v>
      </c>
      <c r="C152" s="154" t="s">
        <v>352</v>
      </c>
      <c r="D152" s="154" t="s">
        <v>112</v>
      </c>
      <c r="E152" s="154" t="s">
        <v>113</v>
      </c>
      <c r="F152" s="154" t="s">
        <v>287</v>
      </c>
      <c r="G152" s="154" t="s">
        <v>288</v>
      </c>
      <c r="H152" s="157">
        <v>446400</v>
      </c>
      <c r="I152" s="157">
        <v>446400</v>
      </c>
      <c r="J152" s="157"/>
      <c r="K152" s="157"/>
      <c r="L152" s="157">
        <v>446400</v>
      </c>
      <c r="M152" s="154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</row>
    <row r="153" ht="53.25" customHeight="1" outlineLevel="1" spans="1:23">
      <c r="A153" s="154" t="s">
        <v>46</v>
      </c>
      <c r="B153" s="154" t="s">
        <v>353</v>
      </c>
      <c r="C153" s="154" t="s">
        <v>354</v>
      </c>
      <c r="D153" s="154" t="s">
        <v>112</v>
      </c>
      <c r="E153" s="154" t="s">
        <v>113</v>
      </c>
      <c r="F153" s="154" t="s">
        <v>287</v>
      </c>
      <c r="G153" s="154" t="s">
        <v>288</v>
      </c>
      <c r="H153" s="157">
        <v>235440</v>
      </c>
      <c r="I153" s="157">
        <v>235440</v>
      </c>
      <c r="J153" s="157"/>
      <c r="K153" s="157"/>
      <c r="L153" s="157">
        <v>235440</v>
      </c>
      <c r="M153" s="154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</row>
    <row r="154" ht="53.25" customHeight="1" outlineLevel="1" spans="1:23">
      <c r="A154" s="154" t="s">
        <v>46</v>
      </c>
      <c r="B154" s="154" t="s">
        <v>353</v>
      </c>
      <c r="C154" s="154" t="s">
        <v>354</v>
      </c>
      <c r="D154" s="154" t="s">
        <v>112</v>
      </c>
      <c r="E154" s="154" t="s">
        <v>113</v>
      </c>
      <c r="F154" s="154" t="s">
        <v>287</v>
      </c>
      <c r="G154" s="154" t="s">
        <v>288</v>
      </c>
      <c r="H154" s="157">
        <v>238680</v>
      </c>
      <c r="I154" s="157">
        <v>238680</v>
      </c>
      <c r="J154" s="157"/>
      <c r="K154" s="157"/>
      <c r="L154" s="157">
        <v>238680</v>
      </c>
      <c r="M154" s="154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</row>
    <row r="155" ht="53.25" customHeight="1" outlineLevel="1" spans="1:23">
      <c r="A155" s="154" t="s">
        <v>46</v>
      </c>
      <c r="B155" s="154" t="s">
        <v>353</v>
      </c>
      <c r="C155" s="154" t="s">
        <v>354</v>
      </c>
      <c r="D155" s="154" t="s">
        <v>112</v>
      </c>
      <c r="E155" s="154" t="s">
        <v>113</v>
      </c>
      <c r="F155" s="154" t="s">
        <v>287</v>
      </c>
      <c r="G155" s="154" t="s">
        <v>288</v>
      </c>
      <c r="H155" s="157">
        <v>235200</v>
      </c>
      <c r="I155" s="157">
        <v>235200</v>
      </c>
      <c r="J155" s="157"/>
      <c r="K155" s="157"/>
      <c r="L155" s="157">
        <v>235200</v>
      </c>
      <c r="M155" s="154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</row>
    <row r="156" ht="53.25" customHeight="1" outlineLevel="1" spans="1:23">
      <c r="A156" s="154" t="s">
        <v>46</v>
      </c>
      <c r="B156" s="154" t="s">
        <v>353</v>
      </c>
      <c r="C156" s="154" t="s">
        <v>354</v>
      </c>
      <c r="D156" s="154" t="s">
        <v>112</v>
      </c>
      <c r="E156" s="154" t="s">
        <v>113</v>
      </c>
      <c r="F156" s="154" t="s">
        <v>287</v>
      </c>
      <c r="G156" s="154" t="s">
        <v>288</v>
      </c>
      <c r="H156" s="157">
        <v>470880</v>
      </c>
      <c r="I156" s="157">
        <v>470880</v>
      </c>
      <c r="J156" s="157"/>
      <c r="K156" s="157"/>
      <c r="L156" s="157">
        <v>470880</v>
      </c>
      <c r="M156" s="154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</row>
    <row r="157" ht="53.25" customHeight="1" outlineLevel="1" spans="1:23">
      <c r="A157" s="154" t="s">
        <v>46</v>
      </c>
      <c r="B157" s="154" t="s">
        <v>353</v>
      </c>
      <c r="C157" s="154" t="s">
        <v>354</v>
      </c>
      <c r="D157" s="154" t="s">
        <v>112</v>
      </c>
      <c r="E157" s="154" t="s">
        <v>113</v>
      </c>
      <c r="F157" s="154" t="s">
        <v>287</v>
      </c>
      <c r="G157" s="154" t="s">
        <v>288</v>
      </c>
      <c r="H157" s="157">
        <v>235320</v>
      </c>
      <c r="I157" s="157">
        <v>235320</v>
      </c>
      <c r="J157" s="157"/>
      <c r="K157" s="157"/>
      <c r="L157" s="157">
        <v>235320</v>
      </c>
      <c r="M157" s="154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</row>
    <row r="158" ht="53.25" customHeight="1" outlineLevel="1" spans="1:23">
      <c r="A158" s="154" t="s">
        <v>46</v>
      </c>
      <c r="B158" s="154" t="s">
        <v>355</v>
      </c>
      <c r="C158" s="154" t="s">
        <v>356</v>
      </c>
      <c r="D158" s="154" t="s">
        <v>112</v>
      </c>
      <c r="E158" s="154" t="s">
        <v>113</v>
      </c>
      <c r="F158" s="154" t="s">
        <v>287</v>
      </c>
      <c r="G158" s="154" t="s">
        <v>288</v>
      </c>
      <c r="H158" s="157">
        <v>539627.76</v>
      </c>
      <c r="I158" s="157">
        <v>539627.76</v>
      </c>
      <c r="J158" s="157"/>
      <c r="K158" s="157"/>
      <c r="L158" s="157">
        <v>539627.76</v>
      </c>
      <c r="M158" s="154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</row>
    <row r="159" ht="53.25" customHeight="1" outlineLevel="1" spans="1:23">
      <c r="A159" s="154" t="s">
        <v>46</v>
      </c>
      <c r="B159" s="154" t="s">
        <v>357</v>
      </c>
      <c r="C159" s="154" t="s">
        <v>358</v>
      </c>
      <c r="D159" s="154" t="s">
        <v>112</v>
      </c>
      <c r="E159" s="154" t="s">
        <v>113</v>
      </c>
      <c r="F159" s="154" t="s">
        <v>287</v>
      </c>
      <c r="G159" s="154" t="s">
        <v>288</v>
      </c>
      <c r="H159" s="157">
        <v>1516800</v>
      </c>
      <c r="I159" s="157">
        <v>1516800</v>
      </c>
      <c r="J159" s="157"/>
      <c r="K159" s="157"/>
      <c r="L159" s="157">
        <v>1516800</v>
      </c>
      <c r="M159" s="154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</row>
    <row r="160" ht="53.25" customHeight="1" outlineLevel="1" spans="1:23">
      <c r="A160" s="154" t="s">
        <v>46</v>
      </c>
      <c r="B160" s="154" t="s">
        <v>359</v>
      </c>
      <c r="C160" s="154" t="s">
        <v>360</v>
      </c>
      <c r="D160" s="154" t="s">
        <v>112</v>
      </c>
      <c r="E160" s="154" t="s">
        <v>113</v>
      </c>
      <c r="F160" s="154" t="s">
        <v>287</v>
      </c>
      <c r="G160" s="154" t="s">
        <v>288</v>
      </c>
      <c r="H160" s="157">
        <v>643200</v>
      </c>
      <c r="I160" s="157">
        <v>643200</v>
      </c>
      <c r="J160" s="157"/>
      <c r="K160" s="157"/>
      <c r="L160" s="157">
        <v>643200</v>
      </c>
      <c r="M160" s="154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</row>
    <row r="161" ht="30.75" customHeight="1" spans="1:23">
      <c r="A161" s="174" t="s">
        <v>30</v>
      </c>
      <c r="B161" s="174"/>
      <c r="C161" s="174"/>
      <c r="D161" s="174"/>
      <c r="E161" s="174"/>
      <c r="F161" s="174"/>
      <c r="G161" s="174"/>
      <c r="H161" s="157">
        <v>27239097.22</v>
      </c>
      <c r="I161" s="157">
        <v>27239097.22</v>
      </c>
      <c r="J161" s="157"/>
      <c r="K161" s="157"/>
      <c r="L161" s="157">
        <v>27239097.22</v>
      </c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61:G16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0"/>
  <sheetViews>
    <sheetView showZeros="0" workbookViewId="0">
      <selection activeCell="K10" sqref="K10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11" customWidth="1"/>
    <col min="4" max="4" width="10.5740740740741" customWidth="1"/>
    <col min="5" max="5" width="7.86111111111111" customWidth="1"/>
    <col min="6" max="6" width="10.8611111111111" customWidth="1"/>
    <col min="7" max="7" width="5.27777777777778" customWidth="1"/>
    <col min="8" max="8" width="5.85185185185185" customWidth="1"/>
    <col min="9" max="11" width="12.8518518518519" customWidth="1"/>
    <col min="12" max="12" width="10.4259259259259" customWidth="1"/>
    <col min="13" max="13" width="5.85185185185185" customWidth="1"/>
    <col min="14" max="16" width="4.71296296296296" customWidth="1"/>
    <col min="17" max="17" width="8" customWidth="1"/>
    <col min="18" max="18" width="13.5555555555556" customWidth="1"/>
    <col min="19" max="20" width="9.85185185185185" customWidth="1"/>
    <col min="21" max="21" width="7.57407407407407" customWidth="1"/>
    <col min="22" max="22" width="5" customWidth="1"/>
    <col min="23" max="23" width="12.7777777777778" customWidth="1"/>
  </cols>
  <sheetData>
    <row r="1" ht="18.75" customHeight="1" spans="1:23">
      <c r="A1" s="150" t="s">
        <v>361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5" t="str">
        <f>"2026"&amp;"年部门项目支出预算表"</f>
        <v>2026年部门项目支出预算表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1" t="str">
        <f>"单位名称："&amp;"盈江县平原镇人民政府"</f>
        <v>单位名称：盈江县平原镇人民政府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362</v>
      </c>
      <c r="B4" s="153" t="s">
        <v>229</v>
      </c>
      <c r="C4" s="153" t="s">
        <v>230</v>
      </c>
      <c r="D4" s="153" t="s">
        <v>363</v>
      </c>
      <c r="E4" s="153" t="s">
        <v>231</v>
      </c>
      <c r="F4" s="153" t="s">
        <v>232</v>
      </c>
      <c r="G4" s="153" t="s">
        <v>364</v>
      </c>
      <c r="H4" s="153" t="s">
        <v>365</v>
      </c>
      <c r="I4" s="153" t="s">
        <v>30</v>
      </c>
      <c r="J4" s="153" t="s">
        <v>366</v>
      </c>
      <c r="K4" s="153"/>
      <c r="L4" s="153"/>
      <c r="M4" s="153"/>
      <c r="N4" s="153" t="s">
        <v>241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367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243</v>
      </c>
      <c r="Q7" s="153" t="s">
        <v>244</v>
      </c>
      <c r="R7" s="153" t="s">
        <v>245</v>
      </c>
      <c r="S7" s="153" t="s">
        <v>246</v>
      </c>
      <c r="T7" s="153" t="s">
        <v>247</v>
      </c>
      <c r="U7" s="153" t="s">
        <v>248</v>
      </c>
      <c r="V7" s="153" t="s">
        <v>249</v>
      </c>
      <c r="W7" s="153" t="s">
        <v>250</v>
      </c>
    </row>
    <row r="8" ht="52.5" customHeight="1" spans="1:23">
      <c r="A8" s="154"/>
      <c r="B8" s="154"/>
      <c r="C8" s="154" t="s">
        <v>368</v>
      </c>
      <c r="D8" s="154"/>
      <c r="E8" s="154"/>
      <c r="F8" s="154"/>
      <c r="G8" s="154"/>
      <c r="H8" s="154"/>
      <c r="I8" s="157">
        <v>402000</v>
      </c>
      <c r="J8" s="157">
        <v>402000</v>
      </c>
      <c r="K8" s="158">
        <v>402000</v>
      </c>
      <c r="L8" s="158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4" t="s">
        <v>369</v>
      </c>
      <c r="B9" s="154" t="s">
        <v>370</v>
      </c>
      <c r="C9" s="154" t="s">
        <v>368</v>
      </c>
      <c r="D9" s="154" t="s">
        <v>46</v>
      </c>
      <c r="E9" s="154" t="s">
        <v>112</v>
      </c>
      <c r="F9" s="154" t="s">
        <v>113</v>
      </c>
      <c r="G9" s="154" t="s">
        <v>283</v>
      </c>
      <c r="H9" s="154" t="s">
        <v>284</v>
      </c>
      <c r="I9" s="157">
        <v>402000</v>
      </c>
      <c r="J9" s="159">
        <v>402000</v>
      </c>
      <c r="K9" s="160"/>
      <c r="L9" s="161">
        <v>402000</v>
      </c>
      <c r="M9" s="162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spans="1:23">
      <c r="A10" s="154"/>
      <c r="B10" s="154"/>
      <c r="C10" s="154" t="s">
        <v>371</v>
      </c>
      <c r="D10" s="154"/>
      <c r="E10" s="154"/>
      <c r="F10" s="154"/>
      <c r="G10" s="154"/>
      <c r="H10" s="154"/>
      <c r="I10" s="157">
        <v>360000</v>
      </c>
      <c r="J10" s="159">
        <v>360000</v>
      </c>
      <c r="K10" s="160"/>
      <c r="L10" s="161">
        <v>360000</v>
      </c>
      <c r="M10" s="162"/>
      <c r="N10" s="154"/>
      <c r="O10" s="154"/>
      <c r="P10" s="154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4" t="s">
        <v>369</v>
      </c>
      <c r="B11" s="154" t="s">
        <v>372</v>
      </c>
      <c r="C11" s="154" t="s">
        <v>371</v>
      </c>
      <c r="D11" s="154" t="s">
        <v>46</v>
      </c>
      <c r="E11" s="154" t="s">
        <v>112</v>
      </c>
      <c r="F11" s="154" t="s">
        <v>113</v>
      </c>
      <c r="G11" s="154" t="s">
        <v>283</v>
      </c>
      <c r="H11" s="154" t="s">
        <v>284</v>
      </c>
      <c r="I11" s="157">
        <v>330000</v>
      </c>
      <c r="J11" s="159">
        <v>330000</v>
      </c>
      <c r="K11" s="160"/>
      <c r="L11" s="161">
        <v>330000</v>
      </c>
      <c r="M11" s="162"/>
      <c r="N11" s="154"/>
      <c r="O11" s="154"/>
      <c r="P11" s="154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4" t="s">
        <v>369</v>
      </c>
      <c r="B12" s="154" t="s">
        <v>372</v>
      </c>
      <c r="C12" s="154" t="s">
        <v>371</v>
      </c>
      <c r="D12" s="154" t="s">
        <v>46</v>
      </c>
      <c r="E12" s="154" t="s">
        <v>112</v>
      </c>
      <c r="F12" s="154" t="s">
        <v>113</v>
      </c>
      <c r="G12" s="154" t="s">
        <v>373</v>
      </c>
      <c r="H12" s="154" t="s">
        <v>374</v>
      </c>
      <c r="I12" s="157">
        <v>30000</v>
      </c>
      <c r="J12" s="159">
        <v>30000</v>
      </c>
      <c r="K12" s="160"/>
      <c r="L12" s="161">
        <v>30000</v>
      </c>
      <c r="M12" s="162"/>
      <c r="N12" s="154"/>
      <c r="O12" s="154"/>
      <c r="P12" s="154"/>
      <c r="Q12" s="157"/>
      <c r="R12" s="157"/>
      <c r="S12" s="157"/>
      <c r="T12" s="157"/>
      <c r="U12" s="157"/>
      <c r="V12" s="157"/>
      <c r="W12" s="157"/>
    </row>
    <row r="13" ht="52.5" customHeight="1" spans="1:23">
      <c r="A13" s="154"/>
      <c r="B13" s="154"/>
      <c r="C13" s="154" t="s">
        <v>375</v>
      </c>
      <c r="D13" s="154"/>
      <c r="E13" s="154"/>
      <c r="F13" s="154"/>
      <c r="G13" s="154"/>
      <c r="H13" s="154"/>
      <c r="I13" s="157">
        <v>11600</v>
      </c>
      <c r="J13" s="159"/>
      <c r="K13" s="160"/>
      <c r="L13" s="161"/>
      <c r="M13" s="162"/>
      <c r="N13" s="154"/>
      <c r="O13" s="154"/>
      <c r="P13" s="154"/>
      <c r="Q13" s="157"/>
      <c r="R13" s="157">
        <v>11600</v>
      </c>
      <c r="S13" s="157"/>
      <c r="T13" s="157"/>
      <c r="U13" s="157"/>
      <c r="V13" s="157"/>
      <c r="W13" s="157">
        <v>11600</v>
      </c>
    </row>
    <row r="14" ht="52.5" customHeight="1" outlineLevel="1" spans="1:23">
      <c r="A14" s="154" t="s">
        <v>376</v>
      </c>
      <c r="B14" s="154" t="s">
        <v>377</v>
      </c>
      <c r="C14" s="154" t="s">
        <v>375</v>
      </c>
      <c r="D14" s="154" t="s">
        <v>46</v>
      </c>
      <c r="E14" s="154" t="s">
        <v>86</v>
      </c>
      <c r="F14" s="154" t="s">
        <v>79</v>
      </c>
      <c r="G14" s="154" t="s">
        <v>287</v>
      </c>
      <c r="H14" s="154" t="s">
        <v>288</v>
      </c>
      <c r="I14" s="157">
        <v>11600</v>
      </c>
      <c r="J14" s="159"/>
      <c r="K14" s="160"/>
      <c r="L14" s="161"/>
      <c r="M14" s="162"/>
      <c r="N14" s="154"/>
      <c r="O14" s="154"/>
      <c r="P14" s="154"/>
      <c r="Q14" s="157"/>
      <c r="R14" s="157">
        <v>11600</v>
      </c>
      <c r="S14" s="157"/>
      <c r="T14" s="157"/>
      <c r="U14" s="157"/>
      <c r="V14" s="157"/>
      <c r="W14" s="157">
        <v>11600</v>
      </c>
    </row>
    <row r="15" ht="52.5" customHeight="1" spans="1:23">
      <c r="A15" s="154"/>
      <c r="B15" s="154"/>
      <c r="C15" s="154" t="s">
        <v>378</v>
      </c>
      <c r="D15" s="154"/>
      <c r="E15" s="154"/>
      <c r="F15" s="154"/>
      <c r="G15" s="154"/>
      <c r="H15" s="154"/>
      <c r="I15" s="157">
        <v>500000</v>
      </c>
      <c r="J15" s="159"/>
      <c r="K15" s="160"/>
      <c r="L15" s="161"/>
      <c r="M15" s="162"/>
      <c r="N15" s="154"/>
      <c r="O15" s="154"/>
      <c r="P15" s="154"/>
      <c r="Q15" s="157"/>
      <c r="R15" s="157">
        <v>500000</v>
      </c>
      <c r="S15" s="157"/>
      <c r="T15" s="157"/>
      <c r="U15" s="157"/>
      <c r="V15" s="157"/>
      <c r="W15" s="157">
        <v>500000</v>
      </c>
    </row>
    <row r="16" ht="52.5" customHeight="1" outlineLevel="1" spans="1:23">
      <c r="A16" s="154" t="s">
        <v>376</v>
      </c>
      <c r="B16" s="154" t="s">
        <v>379</v>
      </c>
      <c r="C16" s="154" t="s">
        <v>378</v>
      </c>
      <c r="D16" s="154" t="s">
        <v>46</v>
      </c>
      <c r="E16" s="154" t="s">
        <v>86</v>
      </c>
      <c r="F16" s="154" t="s">
        <v>79</v>
      </c>
      <c r="G16" s="154" t="s">
        <v>283</v>
      </c>
      <c r="H16" s="154" t="s">
        <v>284</v>
      </c>
      <c r="I16" s="157">
        <v>450000</v>
      </c>
      <c r="J16" s="159"/>
      <c r="K16" s="160"/>
      <c r="L16" s="161"/>
      <c r="M16" s="162"/>
      <c r="N16" s="154"/>
      <c r="O16" s="154"/>
      <c r="P16" s="154"/>
      <c r="Q16" s="157"/>
      <c r="R16" s="157">
        <v>450000</v>
      </c>
      <c r="S16" s="157"/>
      <c r="T16" s="157"/>
      <c r="U16" s="157"/>
      <c r="V16" s="157"/>
      <c r="W16" s="157">
        <v>450000</v>
      </c>
    </row>
    <row r="17" ht="52.5" customHeight="1" outlineLevel="1" spans="1:23">
      <c r="A17" s="154" t="s">
        <v>376</v>
      </c>
      <c r="B17" s="154" t="s">
        <v>379</v>
      </c>
      <c r="C17" s="154" t="s">
        <v>378</v>
      </c>
      <c r="D17" s="154" t="s">
        <v>46</v>
      </c>
      <c r="E17" s="154" t="s">
        <v>86</v>
      </c>
      <c r="F17" s="154" t="s">
        <v>79</v>
      </c>
      <c r="G17" s="154" t="s">
        <v>291</v>
      </c>
      <c r="H17" s="154" t="s">
        <v>292</v>
      </c>
      <c r="I17" s="157">
        <v>50000</v>
      </c>
      <c r="J17" s="159"/>
      <c r="K17" s="160"/>
      <c r="L17" s="161"/>
      <c r="M17" s="162"/>
      <c r="N17" s="154"/>
      <c r="O17" s="154"/>
      <c r="P17" s="154"/>
      <c r="Q17" s="157"/>
      <c r="R17" s="157">
        <v>50000</v>
      </c>
      <c r="S17" s="157"/>
      <c r="T17" s="157"/>
      <c r="U17" s="157"/>
      <c r="V17" s="157"/>
      <c r="W17" s="157">
        <v>50000</v>
      </c>
    </row>
    <row r="18" ht="52.5" customHeight="1" spans="1:23">
      <c r="A18" s="154"/>
      <c r="B18" s="154"/>
      <c r="C18" s="154" t="s">
        <v>380</v>
      </c>
      <c r="D18" s="154"/>
      <c r="E18" s="154"/>
      <c r="F18" s="154"/>
      <c r="G18" s="154"/>
      <c r="H18" s="154"/>
      <c r="I18" s="157">
        <v>1500000</v>
      </c>
      <c r="J18" s="159"/>
      <c r="K18" s="160"/>
      <c r="L18" s="161"/>
      <c r="M18" s="162"/>
      <c r="N18" s="154"/>
      <c r="O18" s="154"/>
      <c r="P18" s="154"/>
      <c r="Q18" s="157"/>
      <c r="R18" s="157">
        <v>1500000</v>
      </c>
      <c r="S18" s="157"/>
      <c r="T18" s="157"/>
      <c r="U18" s="157"/>
      <c r="V18" s="157"/>
      <c r="W18" s="157">
        <v>1500000</v>
      </c>
    </row>
    <row r="19" ht="52.5" customHeight="1" outlineLevel="1" spans="1:23">
      <c r="A19" s="154" t="s">
        <v>376</v>
      </c>
      <c r="B19" s="154" t="s">
        <v>381</v>
      </c>
      <c r="C19" s="154" t="s">
        <v>380</v>
      </c>
      <c r="D19" s="154" t="s">
        <v>46</v>
      </c>
      <c r="E19" s="154" t="s">
        <v>86</v>
      </c>
      <c r="F19" s="154" t="s">
        <v>79</v>
      </c>
      <c r="G19" s="154" t="s">
        <v>283</v>
      </c>
      <c r="H19" s="154" t="s">
        <v>284</v>
      </c>
      <c r="I19" s="157">
        <v>1500000</v>
      </c>
      <c r="J19" s="159"/>
      <c r="K19" s="160"/>
      <c r="L19" s="161"/>
      <c r="M19" s="162"/>
      <c r="N19" s="154"/>
      <c r="O19" s="154"/>
      <c r="P19" s="154"/>
      <c r="Q19" s="157"/>
      <c r="R19" s="157">
        <v>1500000</v>
      </c>
      <c r="S19" s="157"/>
      <c r="T19" s="157"/>
      <c r="U19" s="157"/>
      <c r="V19" s="157"/>
      <c r="W19" s="157">
        <v>1500000</v>
      </c>
    </row>
    <row r="20" ht="52.5" customHeight="1" spans="1:23">
      <c r="A20" s="154"/>
      <c r="B20" s="154"/>
      <c r="C20" s="154" t="s">
        <v>382</v>
      </c>
      <c r="D20" s="154"/>
      <c r="E20" s="154"/>
      <c r="F20" s="154"/>
      <c r="G20" s="154"/>
      <c r="H20" s="154"/>
      <c r="I20" s="157">
        <v>810000</v>
      </c>
      <c r="J20" s="159"/>
      <c r="K20" s="160"/>
      <c r="L20" s="161"/>
      <c r="M20" s="162"/>
      <c r="N20" s="154"/>
      <c r="O20" s="154"/>
      <c r="P20" s="154"/>
      <c r="Q20" s="157"/>
      <c r="R20" s="157">
        <v>810000</v>
      </c>
      <c r="S20" s="157"/>
      <c r="T20" s="157"/>
      <c r="U20" s="157"/>
      <c r="V20" s="157"/>
      <c r="W20" s="157">
        <v>810000</v>
      </c>
    </row>
    <row r="21" ht="52.5" customHeight="1" outlineLevel="1" spans="1:23">
      <c r="A21" s="154" t="s">
        <v>383</v>
      </c>
      <c r="B21" s="154" t="s">
        <v>384</v>
      </c>
      <c r="C21" s="154" t="s">
        <v>382</v>
      </c>
      <c r="D21" s="154" t="s">
        <v>46</v>
      </c>
      <c r="E21" s="154" t="s">
        <v>86</v>
      </c>
      <c r="F21" s="154" t="s">
        <v>79</v>
      </c>
      <c r="G21" s="154" t="s">
        <v>283</v>
      </c>
      <c r="H21" s="154" t="s">
        <v>284</v>
      </c>
      <c r="I21" s="157">
        <v>550000</v>
      </c>
      <c r="J21" s="159"/>
      <c r="K21" s="160"/>
      <c r="L21" s="161"/>
      <c r="M21" s="162"/>
      <c r="N21" s="154"/>
      <c r="O21" s="154"/>
      <c r="P21" s="154"/>
      <c r="Q21" s="157"/>
      <c r="R21" s="157">
        <v>550000</v>
      </c>
      <c r="S21" s="157"/>
      <c r="T21" s="157"/>
      <c r="U21" s="157"/>
      <c r="V21" s="157"/>
      <c r="W21" s="157">
        <v>550000</v>
      </c>
    </row>
    <row r="22" ht="52.5" customHeight="1" outlineLevel="1" spans="1:23">
      <c r="A22" s="154" t="s">
        <v>383</v>
      </c>
      <c r="B22" s="154" t="s">
        <v>384</v>
      </c>
      <c r="C22" s="154" t="s">
        <v>382</v>
      </c>
      <c r="D22" s="154" t="s">
        <v>46</v>
      </c>
      <c r="E22" s="154" t="s">
        <v>86</v>
      </c>
      <c r="F22" s="154" t="s">
        <v>79</v>
      </c>
      <c r="G22" s="154" t="s">
        <v>385</v>
      </c>
      <c r="H22" s="154" t="s">
        <v>386</v>
      </c>
      <c r="I22" s="157">
        <v>250000</v>
      </c>
      <c r="J22" s="159"/>
      <c r="K22" s="160"/>
      <c r="L22" s="161"/>
      <c r="M22" s="162"/>
      <c r="N22" s="154"/>
      <c r="O22" s="154"/>
      <c r="P22" s="154"/>
      <c r="Q22" s="157"/>
      <c r="R22" s="157">
        <v>250000</v>
      </c>
      <c r="S22" s="157"/>
      <c r="T22" s="157"/>
      <c r="U22" s="157"/>
      <c r="V22" s="157"/>
      <c r="W22" s="157">
        <v>250000</v>
      </c>
    </row>
    <row r="23" ht="52.5" customHeight="1" outlineLevel="1" spans="1:23">
      <c r="A23" s="154" t="s">
        <v>383</v>
      </c>
      <c r="B23" s="154" t="s">
        <v>384</v>
      </c>
      <c r="C23" s="154" t="s">
        <v>382</v>
      </c>
      <c r="D23" s="154" t="s">
        <v>46</v>
      </c>
      <c r="E23" s="154" t="s">
        <v>86</v>
      </c>
      <c r="F23" s="154" t="s">
        <v>79</v>
      </c>
      <c r="G23" s="154" t="s">
        <v>287</v>
      </c>
      <c r="H23" s="154" t="s">
        <v>288</v>
      </c>
      <c r="I23" s="157">
        <v>10000</v>
      </c>
      <c r="J23" s="159"/>
      <c r="K23" s="160"/>
      <c r="L23" s="161"/>
      <c r="M23" s="162"/>
      <c r="N23" s="154"/>
      <c r="O23" s="154"/>
      <c r="P23" s="154"/>
      <c r="Q23" s="157"/>
      <c r="R23" s="157">
        <v>10000</v>
      </c>
      <c r="S23" s="157"/>
      <c r="T23" s="157"/>
      <c r="U23" s="157"/>
      <c r="V23" s="157"/>
      <c r="W23" s="157">
        <v>10000</v>
      </c>
    </row>
    <row r="24" ht="52.5" customHeight="1" spans="1:23">
      <c r="A24" s="154"/>
      <c r="B24" s="154"/>
      <c r="C24" s="154" t="s">
        <v>387</v>
      </c>
      <c r="D24" s="154"/>
      <c r="E24" s="154"/>
      <c r="F24" s="154"/>
      <c r="G24" s="154"/>
      <c r="H24" s="154"/>
      <c r="I24" s="157">
        <v>10000000</v>
      </c>
      <c r="J24" s="159"/>
      <c r="K24" s="160"/>
      <c r="L24" s="161"/>
      <c r="M24" s="162"/>
      <c r="N24" s="154"/>
      <c r="O24" s="154"/>
      <c r="P24" s="154"/>
      <c r="Q24" s="157"/>
      <c r="R24" s="157">
        <v>10000000</v>
      </c>
      <c r="S24" s="157"/>
      <c r="T24" s="157"/>
      <c r="U24" s="157"/>
      <c r="V24" s="157"/>
      <c r="W24" s="157">
        <v>10000000</v>
      </c>
    </row>
    <row r="25" ht="52.5" customHeight="1" outlineLevel="1" spans="1:23">
      <c r="A25" s="154" t="s">
        <v>369</v>
      </c>
      <c r="B25" s="154" t="s">
        <v>388</v>
      </c>
      <c r="C25" s="154" t="s">
        <v>387</v>
      </c>
      <c r="D25" s="154" t="s">
        <v>46</v>
      </c>
      <c r="E25" s="154" t="s">
        <v>86</v>
      </c>
      <c r="F25" s="154" t="s">
        <v>79</v>
      </c>
      <c r="G25" s="154" t="s">
        <v>389</v>
      </c>
      <c r="H25" s="154" t="s">
        <v>390</v>
      </c>
      <c r="I25" s="157">
        <v>10000000</v>
      </c>
      <c r="J25" s="159"/>
      <c r="K25" s="160"/>
      <c r="L25" s="161"/>
      <c r="M25" s="162"/>
      <c r="N25" s="154"/>
      <c r="O25" s="154"/>
      <c r="P25" s="154"/>
      <c r="Q25" s="157"/>
      <c r="R25" s="157">
        <v>10000000</v>
      </c>
      <c r="S25" s="157"/>
      <c r="T25" s="157"/>
      <c r="U25" s="157"/>
      <c r="V25" s="157"/>
      <c r="W25" s="157">
        <v>10000000</v>
      </c>
    </row>
    <row r="26" ht="52.5" customHeight="1" spans="1:23">
      <c r="A26" s="154"/>
      <c r="B26" s="154"/>
      <c r="C26" s="154" t="s">
        <v>391</v>
      </c>
      <c r="D26" s="154"/>
      <c r="E26" s="154"/>
      <c r="F26" s="154"/>
      <c r="G26" s="154"/>
      <c r="H26" s="154"/>
      <c r="I26" s="157">
        <v>10000</v>
      </c>
      <c r="J26" s="159">
        <v>10000</v>
      </c>
      <c r="K26" s="160"/>
      <c r="L26" s="161">
        <v>10000</v>
      </c>
      <c r="M26" s="162"/>
      <c r="N26" s="154"/>
      <c r="O26" s="154"/>
      <c r="P26" s="154"/>
      <c r="Q26" s="157"/>
      <c r="R26" s="157"/>
      <c r="S26" s="157"/>
      <c r="T26" s="157"/>
      <c r="U26" s="157"/>
      <c r="V26" s="157"/>
      <c r="W26" s="157"/>
    </row>
    <row r="27" ht="52.5" customHeight="1" outlineLevel="1" spans="1:23">
      <c r="A27" s="154" t="s">
        <v>376</v>
      </c>
      <c r="B27" s="154" t="s">
        <v>392</v>
      </c>
      <c r="C27" s="154" t="s">
        <v>391</v>
      </c>
      <c r="D27" s="154" t="s">
        <v>46</v>
      </c>
      <c r="E27" s="154" t="s">
        <v>96</v>
      </c>
      <c r="F27" s="154" t="s">
        <v>97</v>
      </c>
      <c r="G27" s="154" t="s">
        <v>283</v>
      </c>
      <c r="H27" s="154" t="s">
        <v>284</v>
      </c>
      <c r="I27" s="157">
        <v>10000</v>
      </c>
      <c r="J27" s="159">
        <v>10000</v>
      </c>
      <c r="K27" s="160"/>
      <c r="L27" s="161">
        <v>10000</v>
      </c>
      <c r="M27" s="162"/>
      <c r="N27" s="154"/>
      <c r="O27" s="154"/>
      <c r="P27" s="154"/>
      <c r="Q27" s="157"/>
      <c r="R27" s="157"/>
      <c r="S27" s="157"/>
      <c r="T27" s="157"/>
      <c r="U27" s="157"/>
      <c r="V27" s="157"/>
      <c r="W27" s="157"/>
    </row>
    <row r="28" ht="52.5" customHeight="1" spans="1:23">
      <c r="A28" s="154"/>
      <c r="B28" s="154"/>
      <c r="C28" s="154" t="s">
        <v>393</v>
      </c>
      <c r="D28" s="154"/>
      <c r="E28" s="154"/>
      <c r="F28" s="154"/>
      <c r="G28" s="154"/>
      <c r="H28" s="154"/>
      <c r="I28" s="157">
        <v>48000</v>
      </c>
      <c r="J28" s="159">
        <v>48000</v>
      </c>
      <c r="K28" s="160"/>
      <c r="L28" s="161">
        <v>48000</v>
      </c>
      <c r="M28" s="162"/>
      <c r="N28" s="154"/>
      <c r="O28" s="154"/>
      <c r="P28" s="154"/>
      <c r="Q28" s="157"/>
      <c r="R28" s="157"/>
      <c r="S28" s="157"/>
      <c r="T28" s="157"/>
      <c r="U28" s="157"/>
      <c r="V28" s="157"/>
      <c r="W28" s="157"/>
    </row>
    <row r="29" ht="52.5" customHeight="1" outlineLevel="1" spans="1:23">
      <c r="A29" s="154" t="s">
        <v>376</v>
      </c>
      <c r="B29" s="154" t="s">
        <v>394</v>
      </c>
      <c r="C29" s="154" t="s">
        <v>393</v>
      </c>
      <c r="D29" s="154" t="s">
        <v>46</v>
      </c>
      <c r="E29" s="154" t="s">
        <v>96</v>
      </c>
      <c r="F29" s="154" t="s">
        <v>97</v>
      </c>
      <c r="G29" s="154" t="s">
        <v>283</v>
      </c>
      <c r="H29" s="154" t="s">
        <v>284</v>
      </c>
      <c r="I29" s="157">
        <v>48000</v>
      </c>
      <c r="J29" s="159">
        <v>48000</v>
      </c>
      <c r="K29" s="160"/>
      <c r="L29" s="161">
        <v>48000</v>
      </c>
      <c r="M29" s="162"/>
      <c r="N29" s="154"/>
      <c r="O29" s="154"/>
      <c r="P29" s="154"/>
      <c r="Q29" s="157"/>
      <c r="R29" s="157"/>
      <c r="S29" s="157"/>
      <c r="T29" s="157"/>
      <c r="U29" s="157"/>
      <c r="V29" s="157"/>
      <c r="W29" s="157"/>
    </row>
    <row r="30" ht="52.5" customHeight="1" spans="1:23">
      <c r="A30" s="154"/>
      <c r="B30" s="154"/>
      <c r="C30" s="154" t="s">
        <v>395</v>
      </c>
      <c r="D30" s="154"/>
      <c r="E30" s="154"/>
      <c r="F30" s="154"/>
      <c r="G30" s="154"/>
      <c r="H30" s="154"/>
      <c r="I30" s="157">
        <v>20000</v>
      </c>
      <c r="J30" s="159">
        <v>20000</v>
      </c>
      <c r="K30" s="160"/>
      <c r="L30" s="161">
        <v>20000</v>
      </c>
      <c r="M30" s="162"/>
      <c r="N30" s="154"/>
      <c r="O30" s="154"/>
      <c r="P30" s="154"/>
      <c r="Q30" s="157"/>
      <c r="R30" s="157"/>
      <c r="S30" s="157"/>
      <c r="T30" s="157"/>
      <c r="U30" s="157"/>
      <c r="V30" s="157"/>
      <c r="W30" s="157"/>
    </row>
    <row r="31" ht="52.5" customHeight="1" outlineLevel="1" spans="1:23">
      <c r="A31" s="154" t="s">
        <v>383</v>
      </c>
      <c r="B31" s="154" t="s">
        <v>396</v>
      </c>
      <c r="C31" s="154" t="s">
        <v>395</v>
      </c>
      <c r="D31" s="154" t="s">
        <v>46</v>
      </c>
      <c r="E31" s="154" t="s">
        <v>118</v>
      </c>
      <c r="F31" s="154" t="s">
        <v>119</v>
      </c>
      <c r="G31" s="154" t="s">
        <v>283</v>
      </c>
      <c r="H31" s="154" t="s">
        <v>284</v>
      </c>
      <c r="I31" s="157">
        <v>20000</v>
      </c>
      <c r="J31" s="159">
        <v>20000</v>
      </c>
      <c r="K31" s="160"/>
      <c r="L31" s="161">
        <v>20000</v>
      </c>
      <c r="M31" s="162"/>
      <c r="N31" s="154"/>
      <c r="O31" s="154"/>
      <c r="P31" s="154"/>
      <c r="Q31" s="157"/>
      <c r="R31" s="157"/>
      <c r="S31" s="157"/>
      <c r="T31" s="157"/>
      <c r="U31" s="157"/>
      <c r="V31" s="157"/>
      <c r="W31" s="157"/>
    </row>
    <row r="32" ht="52.5" customHeight="1" spans="1:23">
      <c r="A32" s="154"/>
      <c r="B32" s="154"/>
      <c r="C32" s="154" t="s">
        <v>397</v>
      </c>
      <c r="D32" s="154"/>
      <c r="E32" s="154"/>
      <c r="F32" s="154"/>
      <c r="G32" s="154"/>
      <c r="H32" s="154"/>
      <c r="I32" s="157">
        <v>18600</v>
      </c>
      <c r="J32" s="159">
        <v>18600</v>
      </c>
      <c r="K32" s="160"/>
      <c r="L32" s="161">
        <v>18600</v>
      </c>
      <c r="M32" s="162"/>
      <c r="N32" s="154"/>
      <c r="O32" s="154"/>
      <c r="P32" s="154"/>
      <c r="Q32" s="157"/>
      <c r="R32" s="157"/>
      <c r="S32" s="157"/>
      <c r="T32" s="157"/>
      <c r="U32" s="157"/>
      <c r="V32" s="157"/>
      <c r="W32" s="157"/>
    </row>
    <row r="33" ht="52.5" customHeight="1" outlineLevel="1" spans="1:23">
      <c r="A33" s="154" t="s">
        <v>383</v>
      </c>
      <c r="B33" s="154" t="s">
        <v>398</v>
      </c>
      <c r="C33" s="154" t="s">
        <v>397</v>
      </c>
      <c r="D33" s="154" t="s">
        <v>46</v>
      </c>
      <c r="E33" s="154" t="s">
        <v>101</v>
      </c>
      <c r="F33" s="154" t="s">
        <v>102</v>
      </c>
      <c r="G33" s="154" t="s">
        <v>283</v>
      </c>
      <c r="H33" s="154" t="s">
        <v>284</v>
      </c>
      <c r="I33" s="157">
        <v>18600</v>
      </c>
      <c r="J33" s="159">
        <v>18600</v>
      </c>
      <c r="K33" s="160"/>
      <c r="L33" s="161">
        <v>18600</v>
      </c>
      <c r="M33" s="162"/>
      <c r="N33" s="154"/>
      <c r="O33" s="154"/>
      <c r="P33" s="154"/>
      <c r="Q33" s="157"/>
      <c r="R33" s="157"/>
      <c r="S33" s="157"/>
      <c r="T33" s="157"/>
      <c r="U33" s="157"/>
      <c r="V33" s="157"/>
      <c r="W33" s="157"/>
    </row>
    <row r="34" ht="52.5" customHeight="1" spans="1:23">
      <c r="A34" s="154"/>
      <c r="B34" s="154"/>
      <c r="C34" s="154" t="s">
        <v>399</v>
      </c>
      <c r="D34" s="154"/>
      <c r="E34" s="154"/>
      <c r="F34" s="154"/>
      <c r="G34" s="154"/>
      <c r="H34" s="154"/>
      <c r="I34" s="157">
        <v>3000</v>
      </c>
      <c r="J34" s="159">
        <v>3000</v>
      </c>
      <c r="K34" s="160"/>
      <c r="L34" s="161">
        <v>3000</v>
      </c>
      <c r="M34" s="162"/>
      <c r="N34" s="154"/>
      <c r="O34" s="154"/>
      <c r="P34" s="154"/>
      <c r="Q34" s="157"/>
      <c r="R34" s="157"/>
      <c r="S34" s="157"/>
      <c r="T34" s="157"/>
      <c r="U34" s="157"/>
      <c r="V34" s="157"/>
      <c r="W34" s="157"/>
    </row>
    <row r="35" ht="52.5" customHeight="1" outlineLevel="1" spans="1:23">
      <c r="A35" s="154" t="s">
        <v>383</v>
      </c>
      <c r="B35" s="154" t="s">
        <v>400</v>
      </c>
      <c r="C35" s="154" t="s">
        <v>399</v>
      </c>
      <c r="D35" s="154" t="s">
        <v>46</v>
      </c>
      <c r="E35" s="154" t="s">
        <v>109</v>
      </c>
      <c r="F35" s="154" t="s">
        <v>107</v>
      </c>
      <c r="G35" s="154" t="s">
        <v>283</v>
      </c>
      <c r="H35" s="154" t="s">
        <v>284</v>
      </c>
      <c r="I35" s="157">
        <v>3000</v>
      </c>
      <c r="J35" s="159">
        <v>3000</v>
      </c>
      <c r="K35" s="160"/>
      <c r="L35" s="161">
        <v>3000</v>
      </c>
      <c r="M35" s="162"/>
      <c r="N35" s="154"/>
      <c r="O35" s="154"/>
      <c r="P35" s="154"/>
      <c r="Q35" s="157"/>
      <c r="R35" s="157"/>
      <c r="S35" s="157"/>
      <c r="T35" s="157"/>
      <c r="U35" s="157"/>
      <c r="V35" s="157"/>
      <c r="W35" s="157"/>
    </row>
    <row r="36" ht="52.5" customHeight="1" spans="1:23">
      <c r="A36" s="154"/>
      <c r="B36" s="154"/>
      <c r="C36" s="154" t="s">
        <v>401</v>
      </c>
      <c r="D36" s="154"/>
      <c r="E36" s="154"/>
      <c r="F36" s="154"/>
      <c r="G36" s="154"/>
      <c r="H36" s="154"/>
      <c r="I36" s="157">
        <v>50000</v>
      </c>
      <c r="J36" s="159">
        <v>50000</v>
      </c>
      <c r="K36" s="160"/>
      <c r="L36" s="161">
        <v>50000</v>
      </c>
      <c r="M36" s="162"/>
      <c r="N36" s="154"/>
      <c r="O36" s="154"/>
      <c r="P36" s="154"/>
      <c r="Q36" s="157"/>
      <c r="R36" s="157"/>
      <c r="S36" s="157"/>
      <c r="T36" s="157"/>
      <c r="U36" s="157"/>
      <c r="V36" s="157"/>
      <c r="W36" s="157"/>
    </row>
    <row r="37" ht="52.5" customHeight="1" outlineLevel="1" spans="1:23">
      <c r="A37" s="154" t="s">
        <v>376</v>
      </c>
      <c r="B37" s="154" t="s">
        <v>402</v>
      </c>
      <c r="C37" s="154" t="s">
        <v>401</v>
      </c>
      <c r="D37" s="154" t="s">
        <v>46</v>
      </c>
      <c r="E37" s="154" t="s">
        <v>80</v>
      </c>
      <c r="F37" s="154" t="s">
        <v>81</v>
      </c>
      <c r="G37" s="154" t="s">
        <v>373</v>
      </c>
      <c r="H37" s="154" t="s">
        <v>374</v>
      </c>
      <c r="I37" s="157">
        <v>50000</v>
      </c>
      <c r="J37" s="159">
        <v>50000</v>
      </c>
      <c r="K37" s="160"/>
      <c r="L37" s="161">
        <v>50000</v>
      </c>
      <c r="M37" s="162"/>
      <c r="N37" s="154"/>
      <c r="O37" s="154"/>
      <c r="P37" s="154"/>
      <c r="Q37" s="157"/>
      <c r="R37" s="157"/>
      <c r="S37" s="157"/>
      <c r="T37" s="157"/>
      <c r="U37" s="157"/>
      <c r="V37" s="157"/>
      <c r="W37" s="157"/>
    </row>
    <row r="38" ht="52.5" customHeight="1" spans="1:23">
      <c r="A38" s="154"/>
      <c r="B38" s="154"/>
      <c r="C38" s="154" t="s">
        <v>403</v>
      </c>
      <c r="D38" s="154"/>
      <c r="E38" s="154"/>
      <c r="F38" s="154"/>
      <c r="G38" s="154"/>
      <c r="H38" s="154"/>
      <c r="I38" s="157">
        <v>346672</v>
      </c>
      <c r="J38" s="159">
        <v>346672</v>
      </c>
      <c r="K38" s="160"/>
      <c r="L38" s="161">
        <v>346672</v>
      </c>
      <c r="M38" s="162"/>
      <c r="N38" s="154"/>
      <c r="O38" s="154"/>
      <c r="P38" s="154"/>
      <c r="Q38" s="157"/>
      <c r="R38" s="157"/>
      <c r="S38" s="157"/>
      <c r="T38" s="157"/>
      <c r="U38" s="157"/>
      <c r="V38" s="157"/>
      <c r="W38" s="157"/>
    </row>
    <row r="39" s="149" customFormat="1" ht="52.5" customHeight="1" outlineLevel="1" spans="1:23">
      <c r="A39" s="155" t="s">
        <v>376</v>
      </c>
      <c r="B39" s="155" t="s">
        <v>404</v>
      </c>
      <c r="C39" s="155" t="s">
        <v>403</v>
      </c>
      <c r="D39" s="155" t="s">
        <v>46</v>
      </c>
      <c r="E39" s="155" t="s">
        <v>190</v>
      </c>
      <c r="F39" s="155" t="s">
        <v>191</v>
      </c>
      <c r="G39" s="155" t="s">
        <v>385</v>
      </c>
      <c r="H39" s="155" t="s">
        <v>386</v>
      </c>
      <c r="I39" s="163">
        <v>346672</v>
      </c>
      <c r="J39" s="164">
        <v>346672</v>
      </c>
      <c r="K39" s="165"/>
      <c r="L39" s="166">
        <v>346672</v>
      </c>
      <c r="M39" s="167"/>
      <c r="N39" s="155"/>
      <c r="O39" s="155"/>
      <c r="P39" s="155"/>
      <c r="Q39" s="163"/>
      <c r="R39" s="163"/>
      <c r="S39" s="163"/>
      <c r="T39" s="163"/>
      <c r="U39" s="163"/>
      <c r="V39" s="163"/>
      <c r="W39" s="163"/>
    </row>
    <row r="40" ht="52.5" customHeight="1" spans="1:23">
      <c r="A40" s="154"/>
      <c r="B40" s="154"/>
      <c r="C40" s="154" t="s">
        <v>405</v>
      </c>
      <c r="D40" s="154"/>
      <c r="E40" s="154"/>
      <c r="F40" s="154"/>
      <c r="G40" s="154"/>
      <c r="H40" s="154"/>
      <c r="I40" s="157">
        <v>5000</v>
      </c>
      <c r="J40" s="159">
        <v>5000</v>
      </c>
      <c r="K40" s="160"/>
      <c r="L40" s="161">
        <v>5000</v>
      </c>
      <c r="M40" s="162"/>
      <c r="N40" s="154"/>
      <c r="O40" s="154"/>
      <c r="P40" s="154"/>
      <c r="Q40" s="157"/>
      <c r="R40" s="157"/>
      <c r="S40" s="157"/>
      <c r="T40" s="157"/>
      <c r="U40" s="157"/>
      <c r="V40" s="157"/>
      <c r="W40" s="157"/>
    </row>
    <row r="41" ht="52.5" customHeight="1" outlineLevel="1" spans="1:23">
      <c r="A41" s="154" t="s">
        <v>383</v>
      </c>
      <c r="B41" s="154" t="s">
        <v>406</v>
      </c>
      <c r="C41" s="154" t="s">
        <v>405</v>
      </c>
      <c r="D41" s="154" t="s">
        <v>46</v>
      </c>
      <c r="E41" s="154" t="s">
        <v>101</v>
      </c>
      <c r="F41" s="154" t="s">
        <v>102</v>
      </c>
      <c r="G41" s="154" t="s">
        <v>283</v>
      </c>
      <c r="H41" s="154" t="s">
        <v>284</v>
      </c>
      <c r="I41" s="157">
        <v>5000</v>
      </c>
      <c r="J41" s="159">
        <v>5000</v>
      </c>
      <c r="K41" s="160"/>
      <c r="L41" s="161">
        <v>5000</v>
      </c>
      <c r="M41" s="162"/>
      <c r="N41" s="154"/>
      <c r="O41" s="154"/>
      <c r="P41" s="154"/>
      <c r="Q41" s="157"/>
      <c r="R41" s="157"/>
      <c r="S41" s="157"/>
      <c r="T41" s="157"/>
      <c r="U41" s="157"/>
      <c r="V41" s="157"/>
      <c r="W41" s="157"/>
    </row>
    <row r="42" ht="52.5" customHeight="1" spans="1:23">
      <c r="A42" s="154"/>
      <c r="B42" s="154"/>
      <c r="C42" s="154" t="s">
        <v>407</v>
      </c>
      <c r="D42" s="154"/>
      <c r="E42" s="154"/>
      <c r="F42" s="154"/>
      <c r="G42" s="154"/>
      <c r="H42" s="154"/>
      <c r="I42" s="157">
        <v>81000</v>
      </c>
      <c r="J42" s="159">
        <v>81000</v>
      </c>
      <c r="K42" s="160"/>
      <c r="L42" s="161">
        <v>81000</v>
      </c>
      <c r="M42" s="162"/>
      <c r="N42" s="154"/>
      <c r="O42" s="154"/>
      <c r="P42" s="154"/>
      <c r="Q42" s="157"/>
      <c r="R42" s="157"/>
      <c r="S42" s="157"/>
      <c r="T42" s="157"/>
      <c r="U42" s="157"/>
      <c r="V42" s="157"/>
      <c r="W42" s="157"/>
    </row>
    <row r="43" ht="52.5" customHeight="1" outlineLevel="1" spans="1:23">
      <c r="A43" s="154" t="s">
        <v>376</v>
      </c>
      <c r="B43" s="154" t="s">
        <v>408</v>
      </c>
      <c r="C43" s="154" t="s">
        <v>407</v>
      </c>
      <c r="D43" s="154" t="s">
        <v>46</v>
      </c>
      <c r="E43" s="154" t="s">
        <v>82</v>
      </c>
      <c r="F43" s="154" t="s">
        <v>83</v>
      </c>
      <c r="G43" s="154" t="s">
        <v>283</v>
      </c>
      <c r="H43" s="154" t="s">
        <v>284</v>
      </c>
      <c r="I43" s="157">
        <v>81000</v>
      </c>
      <c r="J43" s="159">
        <v>81000</v>
      </c>
      <c r="K43" s="160"/>
      <c r="L43" s="161">
        <v>81000</v>
      </c>
      <c r="M43" s="162"/>
      <c r="N43" s="154"/>
      <c r="O43" s="154"/>
      <c r="P43" s="154"/>
      <c r="Q43" s="157"/>
      <c r="R43" s="157"/>
      <c r="S43" s="157"/>
      <c r="T43" s="157"/>
      <c r="U43" s="157"/>
      <c r="V43" s="157"/>
      <c r="W43" s="157"/>
    </row>
    <row r="44" ht="52.5" customHeight="1" spans="1:23">
      <c r="A44" s="154"/>
      <c r="B44" s="154"/>
      <c r="C44" s="154" t="s">
        <v>409</v>
      </c>
      <c r="D44" s="154"/>
      <c r="E44" s="154"/>
      <c r="F44" s="154"/>
      <c r="G44" s="154"/>
      <c r="H44" s="154"/>
      <c r="I44" s="157">
        <v>50000</v>
      </c>
      <c r="J44" s="159">
        <v>50000</v>
      </c>
      <c r="K44" s="160"/>
      <c r="L44" s="161">
        <v>50000</v>
      </c>
      <c r="M44" s="162"/>
      <c r="N44" s="154"/>
      <c r="O44" s="154"/>
      <c r="P44" s="154"/>
      <c r="Q44" s="157"/>
      <c r="R44" s="157"/>
      <c r="S44" s="157"/>
      <c r="T44" s="157"/>
      <c r="U44" s="157"/>
      <c r="V44" s="157"/>
      <c r="W44" s="157"/>
    </row>
    <row r="45" ht="52.5" customHeight="1" outlineLevel="1" spans="1:23">
      <c r="A45" s="154" t="s">
        <v>383</v>
      </c>
      <c r="B45" s="154" t="s">
        <v>410</v>
      </c>
      <c r="C45" s="154" t="s">
        <v>409</v>
      </c>
      <c r="D45" s="154" t="s">
        <v>46</v>
      </c>
      <c r="E45" s="154" t="s">
        <v>101</v>
      </c>
      <c r="F45" s="154" t="s">
        <v>102</v>
      </c>
      <c r="G45" s="154" t="s">
        <v>283</v>
      </c>
      <c r="H45" s="154" t="s">
        <v>284</v>
      </c>
      <c r="I45" s="157">
        <v>50000</v>
      </c>
      <c r="J45" s="159">
        <v>50000</v>
      </c>
      <c r="K45" s="160"/>
      <c r="L45" s="161">
        <v>50000</v>
      </c>
      <c r="M45" s="162"/>
      <c r="N45" s="154"/>
      <c r="O45" s="154"/>
      <c r="P45" s="154"/>
      <c r="Q45" s="157"/>
      <c r="R45" s="157"/>
      <c r="S45" s="157"/>
      <c r="T45" s="157"/>
      <c r="U45" s="157"/>
      <c r="V45" s="157"/>
      <c r="W45" s="157"/>
    </row>
    <row r="46" ht="52.5" customHeight="1" spans="1:23">
      <c r="A46" s="154"/>
      <c r="B46" s="154"/>
      <c r="C46" s="154" t="s">
        <v>411</v>
      </c>
      <c r="D46" s="154"/>
      <c r="E46" s="154"/>
      <c r="F46" s="154"/>
      <c r="G46" s="154"/>
      <c r="H46" s="154"/>
      <c r="I46" s="157">
        <v>350000</v>
      </c>
      <c r="J46" s="159">
        <v>350000</v>
      </c>
      <c r="K46" s="160"/>
      <c r="L46" s="161">
        <v>350000</v>
      </c>
      <c r="M46" s="162"/>
      <c r="N46" s="154"/>
      <c r="O46" s="154"/>
      <c r="P46" s="154"/>
      <c r="Q46" s="157"/>
      <c r="R46" s="157"/>
      <c r="S46" s="157"/>
      <c r="T46" s="157"/>
      <c r="U46" s="157"/>
      <c r="V46" s="157"/>
      <c r="W46" s="157"/>
    </row>
    <row r="47" ht="52.5" customHeight="1" outlineLevel="1" spans="1:23">
      <c r="A47" s="154" t="s">
        <v>369</v>
      </c>
      <c r="B47" s="154" t="s">
        <v>412</v>
      </c>
      <c r="C47" s="154" t="s">
        <v>411</v>
      </c>
      <c r="D47" s="154" t="s">
        <v>46</v>
      </c>
      <c r="E47" s="154" t="s">
        <v>112</v>
      </c>
      <c r="F47" s="154" t="s">
        <v>113</v>
      </c>
      <c r="G47" s="154" t="s">
        <v>283</v>
      </c>
      <c r="H47" s="154" t="s">
        <v>284</v>
      </c>
      <c r="I47" s="157">
        <v>200000</v>
      </c>
      <c r="J47" s="159">
        <v>200000</v>
      </c>
      <c r="K47" s="160"/>
      <c r="L47" s="161">
        <v>200000</v>
      </c>
      <c r="M47" s="162"/>
      <c r="N47" s="154"/>
      <c r="O47" s="154"/>
      <c r="P47" s="154"/>
      <c r="Q47" s="157"/>
      <c r="R47" s="157"/>
      <c r="S47" s="157"/>
      <c r="T47" s="157"/>
      <c r="U47" s="157"/>
      <c r="V47" s="157"/>
      <c r="W47" s="157"/>
    </row>
    <row r="48" ht="52.5" customHeight="1" outlineLevel="1" spans="1:23">
      <c r="A48" s="154" t="s">
        <v>369</v>
      </c>
      <c r="B48" s="154" t="s">
        <v>412</v>
      </c>
      <c r="C48" s="154" t="s">
        <v>411</v>
      </c>
      <c r="D48" s="154" t="s">
        <v>46</v>
      </c>
      <c r="E48" s="154" t="s">
        <v>112</v>
      </c>
      <c r="F48" s="154" t="s">
        <v>113</v>
      </c>
      <c r="G48" s="154" t="s">
        <v>413</v>
      </c>
      <c r="H48" s="154" t="s">
        <v>414</v>
      </c>
      <c r="I48" s="157">
        <v>50000</v>
      </c>
      <c r="J48" s="159">
        <v>50000</v>
      </c>
      <c r="K48" s="160"/>
      <c r="L48" s="161">
        <v>50000</v>
      </c>
      <c r="M48" s="162"/>
      <c r="N48" s="154"/>
      <c r="O48" s="154"/>
      <c r="P48" s="154"/>
      <c r="Q48" s="157"/>
      <c r="R48" s="157"/>
      <c r="S48" s="157"/>
      <c r="T48" s="157"/>
      <c r="U48" s="157"/>
      <c r="V48" s="157"/>
      <c r="W48" s="157"/>
    </row>
    <row r="49" ht="52.5" customHeight="1" outlineLevel="1" spans="1:23">
      <c r="A49" s="154" t="s">
        <v>369</v>
      </c>
      <c r="B49" s="154" t="s">
        <v>412</v>
      </c>
      <c r="C49" s="154" t="s">
        <v>411</v>
      </c>
      <c r="D49" s="154" t="s">
        <v>46</v>
      </c>
      <c r="E49" s="154" t="s">
        <v>112</v>
      </c>
      <c r="F49" s="154" t="s">
        <v>113</v>
      </c>
      <c r="G49" s="154" t="s">
        <v>291</v>
      </c>
      <c r="H49" s="154" t="s">
        <v>292</v>
      </c>
      <c r="I49" s="157">
        <v>50000</v>
      </c>
      <c r="J49" s="159">
        <v>50000</v>
      </c>
      <c r="K49" s="160"/>
      <c r="L49" s="161">
        <v>50000</v>
      </c>
      <c r="M49" s="162"/>
      <c r="N49" s="154"/>
      <c r="O49" s="154"/>
      <c r="P49" s="154"/>
      <c r="Q49" s="157"/>
      <c r="R49" s="157"/>
      <c r="S49" s="157"/>
      <c r="T49" s="157"/>
      <c r="U49" s="157"/>
      <c r="V49" s="157"/>
      <c r="W49" s="157"/>
    </row>
    <row r="50" ht="52.5" customHeight="1" outlineLevel="1" spans="1:23">
      <c r="A50" s="154" t="s">
        <v>369</v>
      </c>
      <c r="B50" s="154" t="s">
        <v>412</v>
      </c>
      <c r="C50" s="154" t="s">
        <v>411</v>
      </c>
      <c r="D50" s="154" t="s">
        <v>46</v>
      </c>
      <c r="E50" s="154" t="s">
        <v>112</v>
      </c>
      <c r="F50" s="154" t="s">
        <v>113</v>
      </c>
      <c r="G50" s="154" t="s">
        <v>415</v>
      </c>
      <c r="H50" s="154" t="s">
        <v>416</v>
      </c>
      <c r="I50" s="157">
        <v>50000</v>
      </c>
      <c r="J50" s="159">
        <v>50000</v>
      </c>
      <c r="K50" s="160"/>
      <c r="L50" s="161">
        <v>50000</v>
      </c>
      <c r="M50" s="162"/>
      <c r="N50" s="154"/>
      <c r="O50" s="154"/>
      <c r="P50" s="154"/>
      <c r="Q50" s="157"/>
      <c r="R50" s="157"/>
      <c r="S50" s="157"/>
      <c r="T50" s="157"/>
      <c r="U50" s="157"/>
      <c r="V50" s="157"/>
      <c r="W50" s="157"/>
    </row>
    <row r="51" ht="52.5" customHeight="1" spans="1:23">
      <c r="A51" s="154"/>
      <c r="B51" s="154"/>
      <c r="C51" s="154" t="s">
        <v>417</v>
      </c>
      <c r="D51" s="154"/>
      <c r="E51" s="154"/>
      <c r="F51" s="154"/>
      <c r="G51" s="154"/>
      <c r="H51" s="154"/>
      <c r="I51" s="157">
        <v>5000</v>
      </c>
      <c r="J51" s="159">
        <v>5000</v>
      </c>
      <c r="K51" s="160"/>
      <c r="L51" s="161">
        <v>5000</v>
      </c>
      <c r="M51" s="162"/>
      <c r="N51" s="154"/>
      <c r="O51" s="154"/>
      <c r="P51" s="154"/>
      <c r="Q51" s="157"/>
      <c r="R51" s="157"/>
      <c r="S51" s="157"/>
      <c r="T51" s="157"/>
      <c r="U51" s="157"/>
      <c r="V51" s="157"/>
      <c r="W51" s="157"/>
    </row>
    <row r="52" ht="52.5" customHeight="1" outlineLevel="1" spans="1:23">
      <c r="A52" s="154" t="s">
        <v>376</v>
      </c>
      <c r="B52" s="154" t="s">
        <v>418</v>
      </c>
      <c r="C52" s="154" t="s">
        <v>417</v>
      </c>
      <c r="D52" s="154" t="s">
        <v>46</v>
      </c>
      <c r="E52" s="154" t="s">
        <v>96</v>
      </c>
      <c r="F52" s="154" t="s">
        <v>97</v>
      </c>
      <c r="G52" s="154" t="s">
        <v>283</v>
      </c>
      <c r="H52" s="154" t="s">
        <v>284</v>
      </c>
      <c r="I52" s="157">
        <v>5000</v>
      </c>
      <c r="J52" s="159">
        <v>5000</v>
      </c>
      <c r="K52" s="160"/>
      <c r="L52" s="161">
        <v>5000</v>
      </c>
      <c r="M52" s="162"/>
      <c r="N52" s="154"/>
      <c r="O52" s="154"/>
      <c r="P52" s="154"/>
      <c r="Q52" s="157"/>
      <c r="R52" s="157"/>
      <c r="S52" s="157"/>
      <c r="T52" s="157"/>
      <c r="U52" s="157"/>
      <c r="V52" s="157"/>
      <c r="W52" s="157"/>
    </row>
    <row r="53" ht="52.5" customHeight="1" spans="1:23">
      <c r="A53" s="154"/>
      <c r="B53" s="154"/>
      <c r="C53" s="154" t="s">
        <v>419</v>
      </c>
      <c r="D53" s="154"/>
      <c r="E53" s="154"/>
      <c r="F53" s="154"/>
      <c r="G53" s="154"/>
      <c r="H53" s="154"/>
      <c r="I53" s="157">
        <v>460000</v>
      </c>
      <c r="J53" s="159">
        <v>460000</v>
      </c>
      <c r="K53" s="160"/>
      <c r="L53" s="161">
        <v>460000</v>
      </c>
      <c r="M53" s="162"/>
      <c r="N53" s="154"/>
      <c r="O53" s="154"/>
      <c r="P53" s="154"/>
      <c r="Q53" s="157"/>
      <c r="R53" s="157"/>
      <c r="S53" s="157"/>
      <c r="T53" s="157"/>
      <c r="U53" s="157"/>
      <c r="V53" s="157"/>
      <c r="W53" s="157"/>
    </row>
    <row r="54" ht="52.5" customHeight="1" outlineLevel="1" spans="1:23">
      <c r="A54" s="154" t="s">
        <v>376</v>
      </c>
      <c r="B54" s="154" t="s">
        <v>420</v>
      </c>
      <c r="C54" s="154" t="s">
        <v>419</v>
      </c>
      <c r="D54" s="154" t="s">
        <v>46</v>
      </c>
      <c r="E54" s="154" t="s">
        <v>109</v>
      </c>
      <c r="F54" s="154" t="s">
        <v>107</v>
      </c>
      <c r="G54" s="154" t="s">
        <v>283</v>
      </c>
      <c r="H54" s="154" t="s">
        <v>284</v>
      </c>
      <c r="I54" s="157">
        <v>340000</v>
      </c>
      <c r="J54" s="159">
        <v>340000</v>
      </c>
      <c r="K54" s="160"/>
      <c r="L54" s="161">
        <v>340000</v>
      </c>
      <c r="M54" s="162"/>
      <c r="N54" s="154"/>
      <c r="O54" s="154"/>
      <c r="P54" s="154"/>
      <c r="Q54" s="157"/>
      <c r="R54" s="157"/>
      <c r="S54" s="157"/>
      <c r="T54" s="157"/>
      <c r="U54" s="157"/>
      <c r="V54" s="157"/>
      <c r="W54" s="157"/>
    </row>
    <row r="55" ht="52.5" customHeight="1" outlineLevel="1" spans="1:23">
      <c r="A55" s="154" t="s">
        <v>376</v>
      </c>
      <c r="B55" s="154" t="s">
        <v>420</v>
      </c>
      <c r="C55" s="154" t="s">
        <v>419</v>
      </c>
      <c r="D55" s="154" t="s">
        <v>46</v>
      </c>
      <c r="E55" s="154" t="s">
        <v>109</v>
      </c>
      <c r="F55" s="154" t="s">
        <v>107</v>
      </c>
      <c r="G55" s="154" t="s">
        <v>415</v>
      </c>
      <c r="H55" s="154" t="s">
        <v>416</v>
      </c>
      <c r="I55" s="157">
        <v>120000</v>
      </c>
      <c r="J55" s="159">
        <v>120000</v>
      </c>
      <c r="K55" s="160"/>
      <c r="L55" s="161">
        <v>120000</v>
      </c>
      <c r="M55" s="162"/>
      <c r="N55" s="154"/>
      <c r="O55" s="154"/>
      <c r="P55" s="154"/>
      <c r="Q55" s="157"/>
      <c r="R55" s="157"/>
      <c r="S55" s="157"/>
      <c r="T55" s="157"/>
      <c r="U55" s="157"/>
      <c r="V55" s="157"/>
      <c r="W55" s="157"/>
    </row>
    <row r="56" ht="52.5" customHeight="1" spans="1:23">
      <c r="A56" s="154"/>
      <c r="B56" s="154"/>
      <c r="C56" s="154" t="s">
        <v>421</v>
      </c>
      <c r="D56" s="154"/>
      <c r="E56" s="154"/>
      <c r="F56" s="154"/>
      <c r="G56" s="154"/>
      <c r="H56" s="154"/>
      <c r="I56" s="157">
        <v>50000</v>
      </c>
      <c r="J56" s="159">
        <v>50000</v>
      </c>
      <c r="K56" s="160"/>
      <c r="L56" s="161">
        <v>50000</v>
      </c>
      <c r="M56" s="162"/>
      <c r="N56" s="154"/>
      <c r="O56" s="154"/>
      <c r="P56" s="154"/>
      <c r="Q56" s="157"/>
      <c r="R56" s="157"/>
      <c r="S56" s="157"/>
      <c r="T56" s="157"/>
      <c r="U56" s="157"/>
      <c r="V56" s="157"/>
      <c r="W56" s="157"/>
    </row>
    <row r="57" ht="52.5" customHeight="1" outlineLevel="1" spans="1:23">
      <c r="A57" s="154" t="s">
        <v>383</v>
      </c>
      <c r="B57" s="154" t="s">
        <v>422</v>
      </c>
      <c r="C57" s="154" t="s">
        <v>421</v>
      </c>
      <c r="D57" s="154" t="s">
        <v>46</v>
      </c>
      <c r="E57" s="154" t="s">
        <v>101</v>
      </c>
      <c r="F57" s="154" t="s">
        <v>102</v>
      </c>
      <c r="G57" s="154" t="s">
        <v>283</v>
      </c>
      <c r="H57" s="154" t="s">
        <v>284</v>
      </c>
      <c r="I57" s="157">
        <v>50000</v>
      </c>
      <c r="J57" s="159">
        <v>50000</v>
      </c>
      <c r="K57" s="160"/>
      <c r="L57" s="161">
        <v>50000</v>
      </c>
      <c r="M57" s="162"/>
      <c r="N57" s="154"/>
      <c r="O57" s="154"/>
      <c r="P57" s="154"/>
      <c r="Q57" s="157"/>
      <c r="R57" s="157"/>
      <c r="S57" s="157"/>
      <c r="T57" s="157"/>
      <c r="U57" s="157"/>
      <c r="V57" s="157"/>
      <c r="W57" s="157"/>
    </row>
    <row r="58" ht="52.5" customHeight="1" spans="1:23">
      <c r="A58" s="154"/>
      <c r="B58" s="154"/>
      <c r="C58" s="154" t="s">
        <v>423</v>
      </c>
      <c r="D58" s="154"/>
      <c r="E58" s="154"/>
      <c r="F58" s="154"/>
      <c r="G58" s="154"/>
      <c r="H58" s="154"/>
      <c r="I58" s="157">
        <v>100000</v>
      </c>
      <c r="J58" s="159">
        <v>100000</v>
      </c>
      <c r="K58" s="160"/>
      <c r="L58" s="161">
        <v>100000</v>
      </c>
      <c r="M58" s="162"/>
      <c r="N58" s="154"/>
      <c r="O58" s="154"/>
      <c r="P58" s="154"/>
      <c r="Q58" s="157"/>
      <c r="R58" s="157"/>
      <c r="S58" s="157"/>
      <c r="T58" s="157"/>
      <c r="U58" s="157"/>
      <c r="V58" s="157"/>
      <c r="W58" s="157"/>
    </row>
    <row r="59" ht="52.5" customHeight="1" outlineLevel="1" spans="1:23">
      <c r="A59" s="154" t="s">
        <v>376</v>
      </c>
      <c r="B59" s="154" t="s">
        <v>424</v>
      </c>
      <c r="C59" s="154" t="s">
        <v>423</v>
      </c>
      <c r="D59" s="154" t="s">
        <v>46</v>
      </c>
      <c r="E59" s="154" t="s">
        <v>101</v>
      </c>
      <c r="F59" s="154" t="s">
        <v>102</v>
      </c>
      <c r="G59" s="154" t="s">
        <v>283</v>
      </c>
      <c r="H59" s="154" t="s">
        <v>284</v>
      </c>
      <c r="I59" s="157">
        <v>100000</v>
      </c>
      <c r="J59" s="159">
        <v>100000</v>
      </c>
      <c r="K59" s="160"/>
      <c r="L59" s="161">
        <v>100000</v>
      </c>
      <c r="M59" s="162"/>
      <c r="N59" s="154"/>
      <c r="O59" s="154"/>
      <c r="P59" s="154"/>
      <c r="Q59" s="157"/>
      <c r="R59" s="157"/>
      <c r="S59" s="157"/>
      <c r="T59" s="157"/>
      <c r="U59" s="157"/>
      <c r="V59" s="157"/>
      <c r="W59" s="157"/>
    </row>
    <row r="60" ht="30" customHeight="1" spans="1:23">
      <c r="A60" s="156" t="s">
        <v>30</v>
      </c>
      <c r="B60" s="156"/>
      <c r="C60" s="156"/>
      <c r="D60" s="156"/>
      <c r="E60" s="156"/>
      <c r="F60" s="156"/>
      <c r="G60" s="156"/>
      <c r="H60" s="156"/>
      <c r="I60" s="157">
        <v>15180872</v>
      </c>
      <c r="J60" s="159">
        <v>2359272</v>
      </c>
      <c r="K60" s="161">
        <v>2359272</v>
      </c>
      <c r="L60" s="161"/>
      <c r="M60" s="162"/>
      <c r="N60" s="157"/>
      <c r="O60" s="157"/>
      <c r="P60" s="157"/>
      <c r="Q60" s="157"/>
      <c r="R60" s="157">
        <v>12821600</v>
      </c>
      <c r="S60" s="157"/>
      <c r="T60" s="157"/>
      <c r="U60" s="157"/>
      <c r="V60" s="157"/>
      <c r="W60" s="157">
        <v>12821600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60:H6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2"/>
  <sheetViews>
    <sheetView showZeros="0" workbookViewId="0">
      <selection activeCell="J69" sqref="J69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425</v>
      </c>
    </row>
    <row r="2" ht="34.5" customHeight="1" spans="1:10">
      <c r="A2" s="145" t="str">
        <f>"2026"&amp;"年部门项目支出绩效目标表"</f>
        <v>2026年部门项目支出绩效目标表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"单位名称："&amp;"盈江县平原镇人民政府"</f>
        <v>单位名称：盈江县平原镇人民政府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426</v>
      </c>
      <c r="B4" s="146" t="s">
        <v>427</v>
      </c>
      <c r="C4" s="146" t="s">
        <v>428</v>
      </c>
      <c r="D4" s="146" t="s">
        <v>429</v>
      </c>
      <c r="E4" s="146" t="s">
        <v>430</v>
      </c>
      <c r="F4" s="146" t="s">
        <v>431</v>
      </c>
      <c r="G4" s="146" t="s">
        <v>432</v>
      </c>
      <c r="H4" s="146" t="s">
        <v>433</v>
      </c>
      <c r="I4" s="146" t="s">
        <v>434</v>
      </c>
      <c r="J4" s="146" t="s">
        <v>435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 t="s">
        <v>46</v>
      </c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outlineLevel="1" spans="1:10">
      <c r="A7" s="147" t="s">
        <v>407</v>
      </c>
      <c r="B7" s="147" t="s">
        <v>436</v>
      </c>
      <c r="C7" s="147" t="s">
        <v>437</v>
      </c>
      <c r="D7" s="147" t="s">
        <v>438</v>
      </c>
      <c r="E7" s="147" t="s">
        <v>439</v>
      </c>
      <c r="F7" s="147" t="s">
        <v>440</v>
      </c>
      <c r="G7" s="146" t="s">
        <v>441</v>
      </c>
      <c r="H7" s="146" t="s">
        <v>442</v>
      </c>
      <c r="I7" s="147" t="s">
        <v>443</v>
      </c>
      <c r="J7" s="147" t="s">
        <v>444</v>
      </c>
    </row>
    <row r="8" ht="52.5" customHeight="1" outlineLevel="1" spans="1:10">
      <c r="A8" s="147" t="s">
        <v>407</v>
      </c>
      <c r="B8" s="147" t="s">
        <v>436</v>
      </c>
      <c r="C8" s="147" t="s">
        <v>445</v>
      </c>
      <c r="D8" s="147" t="s">
        <v>446</v>
      </c>
      <c r="E8" s="147" t="s">
        <v>447</v>
      </c>
      <c r="F8" s="147" t="s">
        <v>448</v>
      </c>
      <c r="G8" s="146" t="s">
        <v>449</v>
      </c>
      <c r="H8" s="146" t="s">
        <v>442</v>
      </c>
      <c r="I8" s="147" t="s">
        <v>443</v>
      </c>
      <c r="J8" s="147" t="s">
        <v>450</v>
      </c>
    </row>
    <row r="9" ht="52.5" customHeight="1" outlineLevel="1" spans="1:10">
      <c r="A9" s="147" t="s">
        <v>407</v>
      </c>
      <c r="B9" s="147" t="s">
        <v>436</v>
      </c>
      <c r="C9" s="147" t="s">
        <v>451</v>
      </c>
      <c r="D9" s="147" t="s">
        <v>452</v>
      </c>
      <c r="E9" s="147" t="s">
        <v>453</v>
      </c>
      <c r="F9" s="147" t="s">
        <v>448</v>
      </c>
      <c r="G9" s="146" t="s">
        <v>449</v>
      </c>
      <c r="H9" s="146" t="s">
        <v>442</v>
      </c>
      <c r="I9" s="147" t="s">
        <v>443</v>
      </c>
      <c r="J9" s="147" t="s">
        <v>454</v>
      </c>
    </row>
    <row r="10" ht="52.5" customHeight="1" outlineLevel="1" spans="1:10">
      <c r="A10" s="147" t="s">
        <v>371</v>
      </c>
      <c r="B10" s="147" t="s">
        <v>455</v>
      </c>
      <c r="C10" s="147" t="s">
        <v>437</v>
      </c>
      <c r="D10" s="147" t="s">
        <v>438</v>
      </c>
      <c r="E10" s="147" t="s">
        <v>456</v>
      </c>
      <c r="F10" s="147" t="s">
        <v>440</v>
      </c>
      <c r="G10" s="146" t="s">
        <v>441</v>
      </c>
      <c r="H10" s="146" t="s">
        <v>457</v>
      </c>
      <c r="I10" s="147" t="s">
        <v>443</v>
      </c>
      <c r="J10" s="147" t="s">
        <v>458</v>
      </c>
    </row>
    <row r="11" ht="52.5" customHeight="1" outlineLevel="1" spans="1:10">
      <c r="A11" s="147" t="s">
        <v>371</v>
      </c>
      <c r="B11" s="147" t="s">
        <v>455</v>
      </c>
      <c r="C11" s="147" t="s">
        <v>445</v>
      </c>
      <c r="D11" s="147" t="s">
        <v>446</v>
      </c>
      <c r="E11" s="147" t="s">
        <v>459</v>
      </c>
      <c r="F11" s="147" t="s">
        <v>448</v>
      </c>
      <c r="G11" s="146" t="s">
        <v>449</v>
      </c>
      <c r="H11" s="146" t="s">
        <v>442</v>
      </c>
      <c r="I11" s="147" t="s">
        <v>443</v>
      </c>
      <c r="J11" s="147" t="s">
        <v>441</v>
      </c>
    </row>
    <row r="12" ht="52.5" customHeight="1" outlineLevel="1" spans="1:10">
      <c r="A12" s="147" t="s">
        <v>371</v>
      </c>
      <c r="B12" s="147" t="s">
        <v>455</v>
      </c>
      <c r="C12" s="147" t="s">
        <v>451</v>
      </c>
      <c r="D12" s="147" t="s">
        <v>452</v>
      </c>
      <c r="E12" s="147" t="s">
        <v>460</v>
      </c>
      <c r="F12" s="147" t="s">
        <v>448</v>
      </c>
      <c r="G12" s="146" t="s">
        <v>449</v>
      </c>
      <c r="H12" s="146" t="s">
        <v>442</v>
      </c>
      <c r="I12" s="147" t="s">
        <v>443</v>
      </c>
      <c r="J12" s="147" t="s">
        <v>461</v>
      </c>
    </row>
    <row r="13" ht="52.5" customHeight="1" outlineLevel="1" spans="1:10">
      <c r="A13" s="147" t="s">
        <v>395</v>
      </c>
      <c r="B13" s="147" t="s">
        <v>462</v>
      </c>
      <c r="C13" s="147" t="s">
        <v>437</v>
      </c>
      <c r="D13" s="147" t="s">
        <v>438</v>
      </c>
      <c r="E13" s="147" t="s">
        <v>463</v>
      </c>
      <c r="F13" s="147" t="s">
        <v>440</v>
      </c>
      <c r="G13" s="146" t="s">
        <v>441</v>
      </c>
      <c r="H13" s="146" t="s">
        <v>457</v>
      </c>
      <c r="I13" s="147" t="s">
        <v>443</v>
      </c>
      <c r="J13" s="147" t="s">
        <v>464</v>
      </c>
    </row>
    <row r="14" ht="52.5" customHeight="1" outlineLevel="1" spans="1:10">
      <c r="A14" s="147" t="s">
        <v>395</v>
      </c>
      <c r="B14" s="147" t="s">
        <v>462</v>
      </c>
      <c r="C14" s="147" t="s">
        <v>445</v>
      </c>
      <c r="D14" s="147" t="s">
        <v>446</v>
      </c>
      <c r="E14" s="147" t="s">
        <v>465</v>
      </c>
      <c r="F14" s="147" t="s">
        <v>448</v>
      </c>
      <c r="G14" s="146" t="s">
        <v>449</v>
      </c>
      <c r="H14" s="146" t="s">
        <v>442</v>
      </c>
      <c r="I14" s="147" t="s">
        <v>443</v>
      </c>
      <c r="J14" s="147" t="s">
        <v>464</v>
      </c>
    </row>
    <row r="15" ht="52.5" customHeight="1" outlineLevel="1" spans="1:10">
      <c r="A15" s="147" t="s">
        <v>395</v>
      </c>
      <c r="B15" s="147" t="s">
        <v>462</v>
      </c>
      <c r="C15" s="147" t="s">
        <v>451</v>
      </c>
      <c r="D15" s="147" t="s">
        <v>452</v>
      </c>
      <c r="E15" s="147" t="s">
        <v>460</v>
      </c>
      <c r="F15" s="147" t="s">
        <v>448</v>
      </c>
      <c r="G15" s="146" t="s">
        <v>449</v>
      </c>
      <c r="H15" s="146" t="s">
        <v>442</v>
      </c>
      <c r="I15" s="147" t="s">
        <v>443</v>
      </c>
      <c r="J15" s="147" t="s">
        <v>464</v>
      </c>
    </row>
    <row r="16" ht="52.5" customHeight="1" outlineLevel="1" spans="1:10">
      <c r="A16" s="147" t="s">
        <v>380</v>
      </c>
      <c r="B16" s="147" t="s">
        <v>466</v>
      </c>
      <c r="C16" s="147" t="s">
        <v>437</v>
      </c>
      <c r="D16" s="147" t="s">
        <v>438</v>
      </c>
      <c r="E16" s="147" t="s">
        <v>467</v>
      </c>
      <c r="F16" s="147" t="s">
        <v>440</v>
      </c>
      <c r="G16" s="146" t="s">
        <v>441</v>
      </c>
      <c r="H16" s="146" t="s">
        <v>457</v>
      </c>
      <c r="I16" s="147" t="s">
        <v>443</v>
      </c>
      <c r="J16" s="147" t="s">
        <v>468</v>
      </c>
    </row>
    <row r="17" ht="52.5" customHeight="1" outlineLevel="1" spans="1:10">
      <c r="A17" s="147" t="s">
        <v>380</v>
      </c>
      <c r="B17" s="147" t="s">
        <v>466</v>
      </c>
      <c r="C17" s="147" t="s">
        <v>445</v>
      </c>
      <c r="D17" s="147" t="s">
        <v>446</v>
      </c>
      <c r="E17" s="147" t="s">
        <v>469</v>
      </c>
      <c r="F17" s="147" t="s">
        <v>448</v>
      </c>
      <c r="G17" s="146" t="s">
        <v>449</v>
      </c>
      <c r="H17" s="146" t="s">
        <v>442</v>
      </c>
      <c r="I17" s="147" t="s">
        <v>443</v>
      </c>
      <c r="J17" s="147" t="s">
        <v>470</v>
      </c>
    </row>
    <row r="18" ht="52.5" customHeight="1" outlineLevel="1" spans="1:10">
      <c r="A18" s="147" t="s">
        <v>380</v>
      </c>
      <c r="B18" s="147" t="s">
        <v>466</v>
      </c>
      <c r="C18" s="147" t="s">
        <v>451</v>
      </c>
      <c r="D18" s="147" t="s">
        <v>452</v>
      </c>
      <c r="E18" s="147" t="s">
        <v>460</v>
      </c>
      <c r="F18" s="147" t="s">
        <v>448</v>
      </c>
      <c r="G18" s="146" t="s">
        <v>449</v>
      </c>
      <c r="H18" s="146" t="s">
        <v>442</v>
      </c>
      <c r="I18" s="147" t="s">
        <v>443</v>
      </c>
      <c r="J18" s="147" t="s">
        <v>471</v>
      </c>
    </row>
    <row r="19" ht="52.5" customHeight="1" outlineLevel="1" spans="1:10">
      <c r="A19" s="147" t="s">
        <v>421</v>
      </c>
      <c r="B19" s="147" t="s">
        <v>472</v>
      </c>
      <c r="C19" s="147" t="s">
        <v>437</v>
      </c>
      <c r="D19" s="147" t="s">
        <v>438</v>
      </c>
      <c r="E19" s="147" t="s">
        <v>473</v>
      </c>
      <c r="F19" s="147" t="s">
        <v>440</v>
      </c>
      <c r="G19" s="146" t="s">
        <v>441</v>
      </c>
      <c r="H19" s="146" t="s">
        <v>457</v>
      </c>
      <c r="I19" s="147" t="s">
        <v>443</v>
      </c>
      <c r="J19" s="147" t="s">
        <v>474</v>
      </c>
    </row>
    <row r="20" ht="52.5" customHeight="1" outlineLevel="1" spans="1:10">
      <c r="A20" s="147" t="s">
        <v>421</v>
      </c>
      <c r="B20" s="147" t="s">
        <v>472</v>
      </c>
      <c r="C20" s="147" t="s">
        <v>445</v>
      </c>
      <c r="D20" s="147" t="s">
        <v>446</v>
      </c>
      <c r="E20" s="147" t="s">
        <v>475</v>
      </c>
      <c r="F20" s="147" t="s">
        <v>448</v>
      </c>
      <c r="G20" s="146" t="s">
        <v>449</v>
      </c>
      <c r="H20" s="146" t="s">
        <v>442</v>
      </c>
      <c r="I20" s="147" t="s">
        <v>443</v>
      </c>
      <c r="J20" s="147" t="s">
        <v>476</v>
      </c>
    </row>
    <row r="21" ht="52.5" customHeight="1" outlineLevel="1" spans="1:10">
      <c r="A21" s="147" t="s">
        <v>421</v>
      </c>
      <c r="B21" s="147" t="s">
        <v>472</v>
      </c>
      <c r="C21" s="147" t="s">
        <v>451</v>
      </c>
      <c r="D21" s="147" t="s">
        <v>452</v>
      </c>
      <c r="E21" s="147" t="s">
        <v>452</v>
      </c>
      <c r="F21" s="147" t="s">
        <v>448</v>
      </c>
      <c r="G21" s="146" t="s">
        <v>449</v>
      </c>
      <c r="H21" s="146" t="s">
        <v>442</v>
      </c>
      <c r="I21" s="147" t="s">
        <v>443</v>
      </c>
      <c r="J21" s="147" t="s">
        <v>477</v>
      </c>
    </row>
    <row r="22" ht="52.5" customHeight="1" outlineLevel="1" spans="1:10">
      <c r="A22" s="147" t="s">
        <v>409</v>
      </c>
      <c r="B22" s="147" t="s">
        <v>478</v>
      </c>
      <c r="C22" s="147" t="s">
        <v>437</v>
      </c>
      <c r="D22" s="147" t="s">
        <v>438</v>
      </c>
      <c r="E22" s="147" t="s">
        <v>479</v>
      </c>
      <c r="F22" s="147" t="s">
        <v>440</v>
      </c>
      <c r="G22" s="146" t="s">
        <v>441</v>
      </c>
      <c r="H22" s="146" t="s">
        <v>480</v>
      </c>
      <c r="I22" s="147" t="s">
        <v>443</v>
      </c>
      <c r="J22" s="147" t="s">
        <v>481</v>
      </c>
    </row>
    <row r="23" ht="52.5" customHeight="1" outlineLevel="1" spans="1:10">
      <c r="A23" s="147" t="s">
        <v>409</v>
      </c>
      <c r="B23" s="147" t="s">
        <v>478</v>
      </c>
      <c r="C23" s="147" t="s">
        <v>445</v>
      </c>
      <c r="D23" s="147" t="s">
        <v>446</v>
      </c>
      <c r="E23" s="147" t="s">
        <v>482</v>
      </c>
      <c r="F23" s="147" t="s">
        <v>448</v>
      </c>
      <c r="G23" s="146" t="s">
        <v>449</v>
      </c>
      <c r="H23" s="146" t="s">
        <v>457</v>
      </c>
      <c r="I23" s="147" t="s">
        <v>443</v>
      </c>
      <c r="J23" s="147" t="s">
        <v>483</v>
      </c>
    </row>
    <row r="24" ht="52.5" customHeight="1" outlineLevel="1" spans="1:10">
      <c r="A24" s="147" t="s">
        <v>409</v>
      </c>
      <c r="B24" s="147" t="s">
        <v>478</v>
      </c>
      <c r="C24" s="147" t="s">
        <v>451</v>
      </c>
      <c r="D24" s="147" t="s">
        <v>452</v>
      </c>
      <c r="E24" s="147" t="s">
        <v>484</v>
      </c>
      <c r="F24" s="147" t="s">
        <v>448</v>
      </c>
      <c r="G24" s="146" t="s">
        <v>449</v>
      </c>
      <c r="H24" s="146" t="s">
        <v>442</v>
      </c>
      <c r="I24" s="147" t="s">
        <v>443</v>
      </c>
      <c r="J24" s="147" t="s">
        <v>477</v>
      </c>
    </row>
    <row r="25" ht="52.5" customHeight="1" outlineLevel="1" spans="1:10">
      <c r="A25" s="147" t="s">
        <v>403</v>
      </c>
      <c r="B25" s="147" t="s">
        <v>485</v>
      </c>
      <c r="C25" s="147" t="s">
        <v>437</v>
      </c>
      <c r="D25" s="147" t="s">
        <v>438</v>
      </c>
      <c r="E25" s="147" t="s">
        <v>486</v>
      </c>
      <c r="F25" s="147" t="s">
        <v>440</v>
      </c>
      <c r="G25" s="146" t="s">
        <v>441</v>
      </c>
      <c r="H25" s="146" t="s">
        <v>487</v>
      </c>
      <c r="I25" s="147" t="s">
        <v>443</v>
      </c>
      <c r="J25" s="147" t="s">
        <v>488</v>
      </c>
    </row>
    <row r="26" ht="52.5" customHeight="1" outlineLevel="1" spans="1:10">
      <c r="A26" s="147" t="s">
        <v>403</v>
      </c>
      <c r="B26" s="147" t="s">
        <v>485</v>
      </c>
      <c r="C26" s="147" t="s">
        <v>445</v>
      </c>
      <c r="D26" s="147" t="s">
        <v>446</v>
      </c>
      <c r="E26" s="147" t="s">
        <v>489</v>
      </c>
      <c r="F26" s="147" t="s">
        <v>448</v>
      </c>
      <c r="G26" s="146" t="s">
        <v>449</v>
      </c>
      <c r="H26" s="146" t="s">
        <v>442</v>
      </c>
      <c r="I26" s="147" t="s">
        <v>443</v>
      </c>
      <c r="J26" s="147" t="s">
        <v>488</v>
      </c>
    </row>
    <row r="27" ht="52.5" customHeight="1" outlineLevel="1" spans="1:10">
      <c r="A27" s="147" t="s">
        <v>403</v>
      </c>
      <c r="B27" s="147" t="s">
        <v>485</v>
      </c>
      <c r="C27" s="147" t="s">
        <v>451</v>
      </c>
      <c r="D27" s="147" t="s">
        <v>452</v>
      </c>
      <c r="E27" s="147" t="s">
        <v>460</v>
      </c>
      <c r="F27" s="147" t="s">
        <v>448</v>
      </c>
      <c r="G27" s="146" t="s">
        <v>449</v>
      </c>
      <c r="H27" s="146" t="s">
        <v>442</v>
      </c>
      <c r="I27" s="147" t="s">
        <v>443</v>
      </c>
      <c r="J27" s="147" t="s">
        <v>488</v>
      </c>
    </row>
    <row r="28" ht="52.5" customHeight="1" outlineLevel="1" spans="1:10">
      <c r="A28" s="147" t="s">
        <v>401</v>
      </c>
      <c r="B28" s="147" t="s">
        <v>490</v>
      </c>
      <c r="C28" s="147" t="s">
        <v>437</v>
      </c>
      <c r="D28" s="147" t="s">
        <v>438</v>
      </c>
      <c r="E28" s="147" t="s">
        <v>491</v>
      </c>
      <c r="F28" s="147" t="s">
        <v>440</v>
      </c>
      <c r="G28" s="146" t="s">
        <v>441</v>
      </c>
      <c r="H28" s="146" t="s">
        <v>442</v>
      </c>
      <c r="I28" s="147" t="s">
        <v>443</v>
      </c>
      <c r="J28" s="147" t="s">
        <v>492</v>
      </c>
    </row>
    <row r="29" ht="52.5" customHeight="1" outlineLevel="1" spans="1:10">
      <c r="A29" s="147" t="s">
        <v>401</v>
      </c>
      <c r="B29" s="147" t="s">
        <v>490</v>
      </c>
      <c r="C29" s="147" t="s">
        <v>445</v>
      </c>
      <c r="D29" s="147" t="s">
        <v>446</v>
      </c>
      <c r="E29" s="147" t="s">
        <v>493</v>
      </c>
      <c r="F29" s="147" t="s">
        <v>448</v>
      </c>
      <c r="G29" s="146" t="s">
        <v>449</v>
      </c>
      <c r="H29" s="146" t="s">
        <v>442</v>
      </c>
      <c r="I29" s="147" t="s">
        <v>443</v>
      </c>
      <c r="J29" s="147" t="s">
        <v>494</v>
      </c>
    </row>
    <row r="30" ht="52.5" customHeight="1" outlineLevel="1" spans="1:10">
      <c r="A30" s="147" t="s">
        <v>401</v>
      </c>
      <c r="B30" s="147" t="s">
        <v>490</v>
      </c>
      <c r="C30" s="147" t="s">
        <v>451</v>
      </c>
      <c r="D30" s="147" t="s">
        <v>452</v>
      </c>
      <c r="E30" s="147" t="s">
        <v>495</v>
      </c>
      <c r="F30" s="147" t="s">
        <v>448</v>
      </c>
      <c r="G30" s="146" t="s">
        <v>449</v>
      </c>
      <c r="H30" s="146" t="s">
        <v>442</v>
      </c>
      <c r="I30" s="147" t="s">
        <v>443</v>
      </c>
      <c r="J30" s="147" t="s">
        <v>496</v>
      </c>
    </row>
    <row r="31" ht="52.5" customHeight="1" outlineLevel="1" spans="1:10">
      <c r="A31" s="147" t="s">
        <v>423</v>
      </c>
      <c r="B31" s="147" t="s">
        <v>497</v>
      </c>
      <c r="C31" s="147" t="s">
        <v>437</v>
      </c>
      <c r="D31" s="147" t="s">
        <v>438</v>
      </c>
      <c r="E31" s="147" t="s">
        <v>498</v>
      </c>
      <c r="F31" s="147" t="s">
        <v>440</v>
      </c>
      <c r="G31" s="146" t="s">
        <v>441</v>
      </c>
      <c r="H31" s="146" t="s">
        <v>442</v>
      </c>
      <c r="I31" s="147" t="s">
        <v>443</v>
      </c>
      <c r="J31" s="147" t="s">
        <v>499</v>
      </c>
    </row>
    <row r="32" ht="52.5" customHeight="1" outlineLevel="1" spans="1:10">
      <c r="A32" s="147" t="s">
        <v>423</v>
      </c>
      <c r="B32" s="147" t="s">
        <v>497</v>
      </c>
      <c r="C32" s="147" t="s">
        <v>445</v>
      </c>
      <c r="D32" s="147" t="s">
        <v>446</v>
      </c>
      <c r="E32" s="147" t="s">
        <v>500</v>
      </c>
      <c r="F32" s="147" t="s">
        <v>448</v>
      </c>
      <c r="G32" s="146" t="s">
        <v>449</v>
      </c>
      <c r="H32" s="146" t="s">
        <v>442</v>
      </c>
      <c r="I32" s="147" t="s">
        <v>443</v>
      </c>
      <c r="J32" s="147" t="s">
        <v>501</v>
      </c>
    </row>
    <row r="33" ht="52.5" customHeight="1" outlineLevel="1" spans="1:10">
      <c r="A33" s="147" t="s">
        <v>423</v>
      </c>
      <c r="B33" s="147" t="s">
        <v>497</v>
      </c>
      <c r="C33" s="147" t="s">
        <v>451</v>
      </c>
      <c r="D33" s="147" t="s">
        <v>452</v>
      </c>
      <c r="E33" s="147" t="s">
        <v>502</v>
      </c>
      <c r="F33" s="147" t="s">
        <v>448</v>
      </c>
      <c r="G33" s="146" t="s">
        <v>449</v>
      </c>
      <c r="H33" s="146" t="s">
        <v>442</v>
      </c>
      <c r="I33" s="147" t="s">
        <v>443</v>
      </c>
      <c r="J33" s="147" t="s">
        <v>461</v>
      </c>
    </row>
    <row r="34" ht="52.5" customHeight="1" outlineLevel="1" spans="1:10">
      <c r="A34" s="147" t="s">
        <v>391</v>
      </c>
      <c r="B34" s="147" t="s">
        <v>503</v>
      </c>
      <c r="C34" s="147" t="s">
        <v>437</v>
      </c>
      <c r="D34" s="147" t="s">
        <v>438</v>
      </c>
      <c r="E34" s="147" t="s">
        <v>504</v>
      </c>
      <c r="F34" s="147" t="s">
        <v>440</v>
      </c>
      <c r="G34" s="146" t="s">
        <v>441</v>
      </c>
      <c r="H34" s="146" t="s">
        <v>442</v>
      </c>
      <c r="I34" s="147" t="s">
        <v>443</v>
      </c>
      <c r="J34" s="147" t="s">
        <v>505</v>
      </c>
    </row>
    <row r="35" ht="52.5" customHeight="1" outlineLevel="1" spans="1:10">
      <c r="A35" s="147" t="s">
        <v>391</v>
      </c>
      <c r="B35" s="147" t="s">
        <v>503</v>
      </c>
      <c r="C35" s="147" t="s">
        <v>445</v>
      </c>
      <c r="D35" s="147" t="s">
        <v>446</v>
      </c>
      <c r="E35" s="147" t="s">
        <v>506</v>
      </c>
      <c r="F35" s="147" t="s">
        <v>448</v>
      </c>
      <c r="G35" s="146" t="s">
        <v>449</v>
      </c>
      <c r="H35" s="146" t="s">
        <v>442</v>
      </c>
      <c r="I35" s="147" t="s">
        <v>443</v>
      </c>
      <c r="J35" s="147" t="s">
        <v>507</v>
      </c>
    </row>
    <row r="36" ht="52.5" customHeight="1" outlineLevel="1" spans="1:10">
      <c r="A36" s="147" t="s">
        <v>391</v>
      </c>
      <c r="B36" s="147" t="s">
        <v>503</v>
      </c>
      <c r="C36" s="147" t="s">
        <v>451</v>
      </c>
      <c r="D36" s="147" t="s">
        <v>452</v>
      </c>
      <c r="E36" s="147" t="s">
        <v>508</v>
      </c>
      <c r="F36" s="147" t="s">
        <v>448</v>
      </c>
      <c r="G36" s="146" t="s">
        <v>449</v>
      </c>
      <c r="H36" s="146" t="s">
        <v>442</v>
      </c>
      <c r="I36" s="147" t="s">
        <v>443</v>
      </c>
      <c r="J36" s="147" t="s">
        <v>509</v>
      </c>
    </row>
    <row r="37" ht="52.5" customHeight="1" outlineLevel="1" spans="1:10">
      <c r="A37" s="147" t="s">
        <v>397</v>
      </c>
      <c r="B37" s="147" t="s">
        <v>510</v>
      </c>
      <c r="C37" s="147" t="s">
        <v>437</v>
      </c>
      <c r="D37" s="147" t="s">
        <v>438</v>
      </c>
      <c r="E37" s="147" t="s">
        <v>511</v>
      </c>
      <c r="F37" s="147" t="s">
        <v>440</v>
      </c>
      <c r="G37" s="146" t="s">
        <v>441</v>
      </c>
      <c r="H37" s="146" t="s">
        <v>457</v>
      </c>
      <c r="I37" s="147" t="s">
        <v>443</v>
      </c>
      <c r="J37" s="147" t="s">
        <v>512</v>
      </c>
    </row>
    <row r="38" ht="52.5" customHeight="1" outlineLevel="1" spans="1:10">
      <c r="A38" s="147" t="s">
        <v>397</v>
      </c>
      <c r="B38" s="147" t="s">
        <v>510</v>
      </c>
      <c r="C38" s="147" t="s">
        <v>445</v>
      </c>
      <c r="D38" s="147" t="s">
        <v>446</v>
      </c>
      <c r="E38" s="147" t="s">
        <v>513</v>
      </c>
      <c r="F38" s="147" t="s">
        <v>448</v>
      </c>
      <c r="G38" s="146" t="s">
        <v>449</v>
      </c>
      <c r="H38" s="146" t="s">
        <v>457</v>
      </c>
      <c r="I38" s="147" t="s">
        <v>443</v>
      </c>
      <c r="J38" s="147" t="s">
        <v>514</v>
      </c>
    </row>
    <row r="39" ht="52.5" customHeight="1" outlineLevel="1" spans="1:10">
      <c r="A39" s="147" t="s">
        <v>397</v>
      </c>
      <c r="B39" s="147" t="s">
        <v>510</v>
      </c>
      <c r="C39" s="147" t="s">
        <v>451</v>
      </c>
      <c r="D39" s="147" t="s">
        <v>452</v>
      </c>
      <c r="E39" s="147" t="s">
        <v>484</v>
      </c>
      <c r="F39" s="147" t="s">
        <v>448</v>
      </c>
      <c r="G39" s="146" t="s">
        <v>449</v>
      </c>
      <c r="H39" s="146" t="s">
        <v>442</v>
      </c>
      <c r="I39" s="147" t="s">
        <v>443</v>
      </c>
      <c r="J39" s="147" t="s">
        <v>477</v>
      </c>
    </row>
    <row r="40" ht="52.5" customHeight="1" outlineLevel="1" spans="1:10">
      <c r="A40" s="147" t="s">
        <v>411</v>
      </c>
      <c r="B40" s="147" t="s">
        <v>515</v>
      </c>
      <c r="C40" s="147" t="s">
        <v>437</v>
      </c>
      <c r="D40" s="147" t="s">
        <v>438</v>
      </c>
      <c r="E40" s="147" t="s">
        <v>516</v>
      </c>
      <c r="F40" s="147" t="s">
        <v>440</v>
      </c>
      <c r="G40" s="146" t="s">
        <v>441</v>
      </c>
      <c r="H40" s="146" t="s">
        <v>457</v>
      </c>
      <c r="I40" s="147" t="s">
        <v>443</v>
      </c>
      <c r="J40" s="147" t="s">
        <v>517</v>
      </c>
    </row>
    <row r="41" ht="52.5" customHeight="1" outlineLevel="1" spans="1:10">
      <c r="A41" s="147" t="s">
        <v>411</v>
      </c>
      <c r="B41" s="147" t="s">
        <v>515</v>
      </c>
      <c r="C41" s="147" t="s">
        <v>445</v>
      </c>
      <c r="D41" s="147" t="s">
        <v>446</v>
      </c>
      <c r="E41" s="147" t="s">
        <v>469</v>
      </c>
      <c r="F41" s="147" t="s">
        <v>448</v>
      </c>
      <c r="G41" s="146" t="s">
        <v>449</v>
      </c>
      <c r="H41" s="146" t="s">
        <v>442</v>
      </c>
      <c r="I41" s="147" t="s">
        <v>443</v>
      </c>
      <c r="J41" s="147" t="s">
        <v>517</v>
      </c>
    </row>
    <row r="42" ht="52.5" customHeight="1" outlineLevel="1" spans="1:10">
      <c r="A42" s="147" t="s">
        <v>411</v>
      </c>
      <c r="B42" s="147" t="s">
        <v>515</v>
      </c>
      <c r="C42" s="147" t="s">
        <v>451</v>
      </c>
      <c r="D42" s="147" t="s">
        <v>452</v>
      </c>
      <c r="E42" s="147" t="s">
        <v>518</v>
      </c>
      <c r="F42" s="147" t="s">
        <v>448</v>
      </c>
      <c r="G42" s="146" t="s">
        <v>449</v>
      </c>
      <c r="H42" s="146" t="s">
        <v>442</v>
      </c>
      <c r="I42" s="147" t="s">
        <v>443</v>
      </c>
      <c r="J42" s="147" t="s">
        <v>471</v>
      </c>
    </row>
    <row r="43" ht="52.5" customHeight="1" outlineLevel="1" spans="1:10">
      <c r="A43" s="147" t="s">
        <v>368</v>
      </c>
      <c r="B43" s="147" t="s">
        <v>519</v>
      </c>
      <c r="C43" s="147" t="s">
        <v>437</v>
      </c>
      <c r="D43" s="147" t="s">
        <v>438</v>
      </c>
      <c r="E43" s="147" t="s">
        <v>520</v>
      </c>
      <c r="F43" s="147" t="s">
        <v>448</v>
      </c>
      <c r="G43" s="146" t="s">
        <v>449</v>
      </c>
      <c r="H43" s="146" t="s">
        <v>457</v>
      </c>
      <c r="I43" s="147" t="s">
        <v>443</v>
      </c>
      <c r="J43" s="147" t="s">
        <v>521</v>
      </c>
    </row>
    <row r="44" ht="52.5" customHeight="1" outlineLevel="1" spans="1:10">
      <c r="A44" s="147" t="s">
        <v>368</v>
      </c>
      <c r="B44" s="147" t="s">
        <v>519</v>
      </c>
      <c r="C44" s="147" t="s">
        <v>445</v>
      </c>
      <c r="D44" s="147" t="s">
        <v>446</v>
      </c>
      <c r="E44" s="147" t="s">
        <v>522</v>
      </c>
      <c r="F44" s="147" t="s">
        <v>448</v>
      </c>
      <c r="G44" s="146" t="s">
        <v>449</v>
      </c>
      <c r="H44" s="146" t="s">
        <v>442</v>
      </c>
      <c r="I44" s="147" t="s">
        <v>443</v>
      </c>
      <c r="J44" s="147" t="s">
        <v>523</v>
      </c>
    </row>
    <row r="45" ht="52.5" customHeight="1" outlineLevel="1" spans="1:10">
      <c r="A45" s="147" t="s">
        <v>368</v>
      </c>
      <c r="B45" s="147" t="s">
        <v>519</v>
      </c>
      <c r="C45" s="147" t="s">
        <v>451</v>
      </c>
      <c r="D45" s="147" t="s">
        <v>452</v>
      </c>
      <c r="E45" s="147" t="s">
        <v>484</v>
      </c>
      <c r="F45" s="147" t="s">
        <v>448</v>
      </c>
      <c r="G45" s="146" t="s">
        <v>449</v>
      </c>
      <c r="H45" s="146" t="s">
        <v>442</v>
      </c>
      <c r="I45" s="147" t="s">
        <v>443</v>
      </c>
      <c r="J45" s="147" t="s">
        <v>524</v>
      </c>
    </row>
    <row r="46" ht="52.5" customHeight="1" outlineLevel="1" spans="1:10">
      <c r="A46" s="147" t="s">
        <v>378</v>
      </c>
      <c r="B46" s="147" t="s">
        <v>525</v>
      </c>
      <c r="C46" s="147" t="s">
        <v>437</v>
      </c>
      <c r="D46" s="147" t="s">
        <v>438</v>
      </c>
      <c r="E46" s="147" t="s">
        <v>526</v>
      </c>
      <c r="F46" s="147" t="s">
        <v>448</v>
      </c>
      <c r="G46" s="146" t="s">
        <v>441</v>
      </c>
      <c r="H46" s="146" t="s">
        <v>457</v>
      </c>
      <c r="I46" s="147" t="s">
        <v>443</v>
      </c>
      <c r="J46" s="147" t="s">
        <v>527</v>
      </c>
    </row>
    <row r="47" ht="52.5" customHeight="1" outlineLevel="1" spans="1:10">
      <c r="A47" s="147" t="s">
        <v>378</v>
      </c>
      <c r="B47" s="147" t="s">
        <v>525</v>
      </c>
      <c r="C47" s="147" t="s">
        <v>445</v>
      </c>
      <c r="D47" s="147" t="s">
        <v>446</v>
      </c>
      <c r="E47" s="147" t="s">
        <v>459</v>
      </c>
      <c r="F47" s="147" t="s">
        <v>448</v>
      </c>
      <c r="G47" s="146" t="s">
        <v>449</v>
      </c>
      <c r="H47" s="146" t="s">
        <v>442</v>
      </c>
      <c r="I47" s="147" t="s">
        <v>443</v>
      </c>
      <c r="J47" s="147" t="s">
        <v>470</v>
      </c>
    </row>
    <row r="48" ht="52.5" customHeight="1" outlineLevel="1" spans="1:10">
      <c r="A48" s="147" t="s">
        <v>378</v>
      </c>
      <c r="B48" s="147" t="s">
        <v>525</v>
      </c>
      <c r="C48" s="147" t="s">
        <v>451</v>
      </c>
      <c r="D48" s="147" t="s">
        <v>452</v>
      </c>
      <c r="E48" s="147" t="s">
        <v>460</v>
      </c>
      <c r="F48" s="147" t="s">
        <v>448</v>
      </c>
      <c r="G48" s="146" t="s">
        <v>449</v>
      </c>
      <c r="H48" s="146" t="s">
        <v>442</v>
      </c>
      <c r="I48" s="147" t="s">
        <v>443</v>
      </c>
      <c r="J48" s="147" t="s">
        <v>471</v>
      </c>
    </row>
    <row r="49" ht="52.5" customHeight="1" outlineLevel="1" spans="1:10">
      <c r="A49" s="147" t="s">
        <v>405</v>
      </c>
      <c r="B49" s="147" t="s">
        <v>528</v>
      </c>
      <c r="C49" s="147" t="s">
        <v>437</v>
      </c>
      <c r="D49" s="147" t="s">
        <v>438</v>
      </c>
      <c r="E49" s="147" t="s">
        <v>529</v>
      </c>
      <c r="F49" s="147" t="s">
        <v>440</v>
      </c>
      <c r="G49" s="146" t="s">
        <v>441</v>
      </c>
      <c r="H49" s="146" t="s">
        <v>457</v>
      </c>
      <c r="I49" s="147" t="s">
        <v>443</v>
      </c>
      <c r="J49" s="147" t="s">
        <v>530</v>
      </c>
    </row>
    <row r="50" ht="52.5" customHeight="1" outlineLevel="1" spans="1:10">
      <c r="A50" s="147" t="s">
        <v>405</v>
      </c>
      <c r="B50" s="147" t="s">
        <v>528</v>
      </c>
      <c r="C50" s="147" t="s">
        <v>445</v>
      </c>
      <c r="D50" s="147" t="s">
        <v>446</v>
      </c>
      <c r="E50" s="147" t="s">
        <v>531</v>
      </c>
      <c r="F50" s="147" t="s">
        <v>448</v>
      </c>
      <c r="G50" s="146" t="s">
        <v>449</v>
      </c>
      <c r="H50" s="146" t="s">
        <v>442</v>
      </c>
      <c r="I50" s="147" t="s">
        <v>443</v>
      </c>
      <c r="J50" s="147" t="s">
        <v>532</v>
      </c>
    </row>
    <row r="51" ht="52.5" customHeight="1" outlineLevel="1" spans="1:10">
      <c r="A51" s="147" t="s">
        <v>405</v>
      </c>
      <c r="B51" s="147" t="s">
        <v>528</v>
      </c>
      <c r="C51" s="147" t="s">
        <v>451</v>
      </c>
      <c r="D51" s="147" t="s">
        <v>452</v>
      </c>
      <c r="E51" s="147" t="s">
        <v>452</v>
      </c>
      <c r="F51" s="147" t="s">
        <v>448</v>
      </c>
      <c r="G51" s="146" t="s">
        <v>449</v>
      </c>
      <c r="H51" s="146" t="s">
        <v>442</v>
      </c>
      <c r="I51" s="147" t="s">
        <v>443</v>
      </c>
      <c r="J51" s="147" t="s">
        <v>477</v>
      </c>
    </row>
    <row r="52" ht="52.5" customHeight="1" outlineLevel="1" spans="1:10">
      <c r="A52" s="147" t="s">
        <v>419</v>
      </c>
      <c r="B52" s="147" t="s">
        <v>533</v>
      </c>
      <c r="C52" s="147" t="s">
        <v>437</v>
      </c>
      <c r="D52" s="147" t="s">
        <v>438</v>
      </c>
      <c r="E52" s="147" t="s">
        <v>534</v>
      </c>
      <c r="F52" s="147" t="s">
        <v>440</v>
      </c>
      <c r="G52" s="146" t="s">
        <v>441</v>
      </c>
      <c r="H52" s="146" t="s">
        <v>457</v>
      </c>
      <c r="I52" s="147" t="s">
        <v>443</v>
      </c>
      <c r="J52" s="147" t="s">
        <v>535</v>
      </c>
    </row>
    <row r="53" ht="52.5" customHeight="1" outlineLevel="1" spans="1:10">
      <c r="A53" s="147" t="s">
        <v>419</v>
      </c>
      <c r="B53" s="147" t="s">
        <v>533</v>
      </c>
      <c r="C53" s="147" t="s">
        <v>445</v>
      </c>
      <c r="D53" s="147" t="s">
        <v>446</v>
      </c>
      <c r="E53" s="147" t="s">
        <v>536</v>
      </c>
      <c r="F53" s="147" t="s">
        <v>448</v>
      </c>
      <c r="G53" s="146" t="s">
        <v>449</v>
      </c>
      <c r="H53" s="146" t="s">
        <v>442</v>
      </c>
      <c r="I53" s="147" t="s">
        <v>443</v>
      </c>
      <c r="J53" s="147" t="s">
        <v>537</v>
      </c>
    </row>
    <row r="54" ht="52.5" customHeight="1" outlineLevel="1" spans="1:10">
      <c r="A54" s="147" t="s">
        <v>419</v>
      </c>
      <c r="B54" s="147" t="s">
        <v>533</v>
      </c>
      <c r="C54" s="147" t="s">
        <v>451</v>
      </c>
      <c r="D54" s="147" t="s">
        <v>452</v>
      </c>
      <c r="E54" s="147" t="s">
        <v>460</v>
      </c>
      <c r="F54" s="147" t="s">
        <v>448</v>
      </c>
      <c r="G54" s="146" t="s">
        <v>449</v>
      </c>
      <c r="H54" s="146" t="s">
        <v>442</v>
      </c>
      <c r="I54" s="147" t="s">
        <v>443</v>
      </c>
      <c r="J54" s="147" t="s">
        <v>471</v>
      </c>
    </row>
    <row r="55" ht="52.5" customHeight="1" outlineLevel="1" spans="1:10">
      <c r="A55" s="147" t="s">
        <v>399</v>
      </c>
      <c r="B55" s="147" t="s">
        <v>538</v>
      </c>
      <c r="C55" s="147" t="s">
        <v>437</v>
      </c>
      <c r="D55" s="147" t="s">
        <v>438</v>
      </c>
      <c r="E55" s="147" t="s">
        <v>539</v>
      </c>
      <c r="F55" s="147" t="s">
        <v>440</v>
      </c>
      <c r="G55" s="146" t="s">
        <v>441</v>
      </c>
      <c r="H55" s="146" t="s">
        <v>457</v>
      </c>
      <c r="I55" s="147" t="s">
        <v>443</v>
      </c>
      <c r="J55" s="147" t="s">
        <v>540</v>
      </c>
    </row>
    <row r="56" ht="52.5" customHeight="1" outlineLevel="1" spans="1:10">
      <c r="A56" s="147" t="s">
        <v>399</v>
      </c>
      <c r="B56" s="147" t="s">
        <v>538</v>
      </c>
      <c r="C56" s="147" t="s">
        <v>445</v>
      </c>
      <c r="D56" s="147" t="s">
        <v>446</v>
      </c>
      <c r="E56" s="147" t="s">
        <v>541</v>
      </c>
      <c r="F56" s="147" t="s">
        <v>448</v>
      </c>
      <c r="G56" s="146" t="s">
        <v>449</v>
      </c>
      <c r="H56" s="146" t="s">
        <v>442</v>
      </c>
      <c r="I56" s="147" t="s">
        <v>443</v>
      </c>
      <c r="J56" s="147" t="s">
        <v>542</v>
      </c>
    </row>
    <row r="57" ht="52.5" customHeight="1" outlineLevel="1" spans="1:10">
      <c r="A57" s="147" t="s">
        <v>399</v>
      </c>
      <c r="B57" s="147" t="s">
        <v>538</v>
      </c>
      <c r="C57" s="147" t="s">
        <v>451</v>
      </c>
      <c r="D57" s="147" t="s">
        <v>452</v>
      </c>
      <c r="E57" s="147" t="s">
        <v>543</v>
      </c>
      <c r="F57" s="147" t="s">
        <v>448</v>
      </c>
      <c r="G57" s="146" t="s">
        <v>449</v>
      </c>
      <c r="H57" s="146" t="s">
        <v>442</v>
      </c>
      <c r="I57" s="147" t="s">
        <v>443</v>
      </c>
      <c r="J57" s="147" t="s">
        <v>544</v>
      </c>
    </row>
    <row r="58" ht="52.5" customHeight="1" outlineLevel="1" spans="1:10">
      <c r="A58" s="147" t="s">
        <v>393</v>
      </c>
      <c r="B58" s="147" t="s">
        <v>545</v>
      </c>
      <c r="C58" s="147" t="s">
        <v>437</v>
      </c>
      <c r="D58" s="147" t="s">
        <v>438</v>
      </c>
      <c r="E58" s="147" t="s">
        <v>546</v>
      </c>
      <c r="F58" s="147" t="s">
        <v>440</v>
      </c>
      <c r="G58" s="146" t="s">
        <v>441</v>
      </c>
      <c r="H58" s="146" t="s">
        <v>442</v>
      </c>
      <c r="I58" s="147" t="s">
        <v>443</v>
      </c>
      <c r="J58" s="147" t="s">
        <v>545</v>
      </c>
    </row>
    <row r="59" ht="52.5" customHeight="1" outlineLevel="1" spans="1:10">
      <c r="A59" s="147" t="s">
        <v>393</v>
      </c>
      <c r="B59" s="147" t="s">
        <v>545</v>
      </c>
      <c r="C59" s="147" t="s">
        <v>445</v>
      </c>
      <c r="D59" s="147" t="s">
        <v>446</v>
      </c>
      <c r="E59" s="147" t="s">
        <v>547</v>
      </c>
      <c r="F59" s="147" t="s">
        <v>448</v>
      </c>
      <c r="G59" s="146" t="s">
        <v>449</v>
      </c>
      <c r="H59" s="146" t="s">
        <v>442</v>
      </c>
      <c r="I59" s="147" t="s">
        <v>443</v>
      </c>
      <c r="J59" s="147" t="s">
        <v>548</v>
      </c>
    </row>
    <row r="60" ht="52.5" customHeight="1" outlineLevel="1" spans="1:10">
      <c r="A60" s="147" t="s">
        <v>393</v>
      </c>
      <c r="B60" s="147" t="s">
        <v>545</v>
      </c>
      <c r="C60" s="147" t="s">
        <v>451</v>
      </c>
      <c r="D60" s="147" t="s">
        <v>452</v>
      </c>
      <c r="E60" s="147" t="s">
        <v>460</v>
      </c>
      <c r="F60" s="147" t="s">
        <v>448</v>
      </c>
      <c r="G60" s="146" t="s">
        <v>449</v>
      </c>
      <c r="H60" s="146" t="s">
        <v>442</v>
      </c>
      <c r="I60" s="147" t="s">
        <v>443</v>
      </c>
      <c r="J60" s="147" t="s">
        <v>471</v>
      </c>
    </row>
    <row r="61" ht="52.5" customHeight="1" outlineLevel="1" spans="1:10">
      <c r="A61" s="147" t="s">
        <v>375</v>
      </c>
      <c r="B61" s="147" t="s">
        <v>549</v>
      </c>
      <c r="C61" s="147" t="s">
        <v>437</v>
      </c>
      <c r="D61" s="147" t="s">
        <v>438</v>
      </c>
      <c r="E61" s="147" t="s">
        <v>550</v>
      </c>
      <c r="F61" s="147" t="s">
        <v>440</v>
      </c>
      <c r="G61" s="146" t="s">
        <v>441</v>
      </c>
      <c r="H61" s="146" t="s">
        <v>551</v>
      </c>
      <c r="I61" s="147" t="s">
        <v>443</v>
      </c>
      <c r="J61" s="147" t="s">
        <v>552</v>
      </c>
    </row>
    <row r="62" ht="52.5" customHeight="1" outlineLevel="1" spans="1:10">
      <c r="A62" s="147" t="s">
        <v>375</v>
      </c>
      <c r="B62" s="147" t="s">
        <v>549</v>
      </c>
      <c r="C62" s="147" t="s">
        <v>445</v>
      </c>
      <c r="D62" s="147" t="s">
        <v>446</v>
      </c>
      <c r="E62" s="147" t="s">
        <v>553</v>
      </c>
      <c r="F62" s="147" t="s">
        <v>448</v>
      </c>
      <c r="G62" s="146" t="s">
        <v>449</v>
      </c>
      <c r="H62" s="146" t="s">
        <v>442</v>
      </c>
      <c r="I62" s="147" t="s">
        <v>443</v>
      </c>
      <c r="J62" s="147" t="s">
        <v>554</v>
      </c>
    </row>
    <row r="63" ht="52.5" customHeight="1" outlineLevel="1" spans="1:10">
      <c r="A63" s="147" t="s">
        <v>375</v>
      </c>
      <c r="B63" s="147" t="s">
        <v>549</v>
      </c>
      <c r="C63" s="147" t="s">
        <v>451</v>
      </c>
      <c r="D63" s="147" t="s">
        <v>452</v>
      </c>
      <c r="E63" s="147" t="s">
        <v>460</v>
      </c>
      <c r="F63" s="147" t="s">
        <v>448</v>
      </c>
      <c r="G63" s="146" t="s">
        <v>449</v>
      </c>
      <c r="H63" s="146" t="s">
        <v>442</v>
      </c>
      <c r="I63" s="147" t="s">
        <v>443</v>
      </c>
      <c r="J63" s="147" t="s">
        <v>471</v>
      </c>
    </row>
    <row r="64" ht="52.5" customHeight="1" outlineLevel="1" spans="1:10">
      <c r="A64" s="147" t="s">
        <v>382</v>
      </c>
      <c r="B64" s="147" t="s">
        <v>555</v>
      </c>
      <c r="C64" s="147" t="s">
        <v>437</v>
      </c>
      <c r="D64" s="147" t="s">
        <v>438</v>
      </c>
      <c r="E64" s="147" t="s">
        <v>556</v>
      </c>
      <c r="F64" s="147" t="s">
        <v>440</v>
      </c>
      <c r="G64" s="146" t="s">
        <v>441</v>
      </c>
      <c r="H64" s="146" t="s">
        <v>557</v>
      </c>
      <c r="I64" s="147" t="s">
        <v>443</v>
      </c>
      <c r="J64" s="147" t="s">
        <v>558</v>
      </c>
    </row>
    <row r="65" ht="52.5" customHeight="1" outlineLevel="1" spans="1:10">
      <c r="A65" s="147" t="s">
        <v>382</v>
      </c>
      <c r="B65" s="147" t="s">
        <v>555</v>
      </c>
      <c r="C65" s="147" t="s">
        <v>445</v>
      </c>
      <c r="D65" s="147" t="s">
        <v>559</v>
      </c>
      <c r="E65" s="147" t="s">
        <v>469</v>
      </c>
      <c r="F65" s="147" t="s">
        <v>448</v>
      </c>
      <c r="G65" s="146" t="s">
        <v>449</v>
      </c>
      <c r="H65" s="146" t="s">
        <v>442</v>
      </c>
      <c r="I65" s="147" t="s">
        <v>443</v>
      </c>
      <c r="J65" s="147" t="s">
        <v>470</v>
      </c>
    </row>
    <row r="66" ht="52.5" customHeight="1" outlineLevel="1" spans="1:10">
      <c r="A66" s="147" t="s">
        <v>382</v>
      </c>
      <c r="B66" s="147" t="s">
        <v>555</v>
      </c>
      <c r="C66" s="147" t="s">
        <v>451</v>
      </c>
      <c r="D66" s="147" t="s">
        <v>452</v>
      </c>
      <c r="E66" s="147" t="s">
        <v>452</v>
      </c>
      <c r="F66" s="147" t="s">
        <v>448</v>
      </c>
      <c r="G66" s="146" t="s">
        <v>449</v>
      </c>
      <c r="H66" s="146" t="s">
        <v>442</v>
      </c>
      <c r="I66" s="147" t="s">
        <v>443</v>
      </c>
      <c r="J66" s="147" t="s">
        <v>471</v>
      </c>
    </row>
    <row r="67" ht="52.5" customHeight="1" outlineLevel="1" spans="1:10">
      <c r="A67" s="147" t="s">
        <v>417</v>
      </c>
      <c r="B67" s="147" t="s">
        <v>560</v>
      </c>
      <c r="C67" s="147" t="s">
        <v>437</v>
      </c>
      <c r="D67" s="147" t="s">
        <v>438</v>
      </c>
      <c r="E67" s="147" t="s">
        <v>561</v>
      </c>
      <c r="F67" s="147" t="s">
        <v>440</v>
      </c>
      <c r="G67" s="146" t="s">
        <v>441</v>
      </c>
      <c r="H67" s="146" t="s">
        <v>442</v>
      </c>
      <c r="I67" s="147" t="s">
        <v>443</v>
      </c>
      <c r="J67" s="147" t="s">
        <v>560</v>
      </c>
    </row>
    <row r="68" ht="52.5" customHeight="1" outlineLevel="1" spans="1:10">
      <c r="A68" s="147" t="s">
        <v>417</v>
      </c>
      <c r="B68" s="147" t="s">
        <v>560</v>
      </c>
      <c r="C68" s="147" t="s">
        <v>445</v>
      </c>
      <c r="D68" s="147" t="s">
        <v>446</v>
      </c>
      <c r="E68" s="147" t="s">
        <v>562</v>
      </c>
      <c r="F68" s="147" t="s">
        <v>448</v>
      </c>
      <c r="G68" s="146" t="s">
        <v>449</v>
      </c>
      <c r="H68" s="146" t="s">
        <v>442</v>
      </c>
      <c r="I68" s="147" t="s">
        <v>443</v>
      </c>
      <c r="J68" s="147" t="s">
        <v>563</v>
      </c>
    </row>
    <row r="69" ht="52.5" customHeight="1" outlineLevel="1" spans="1:10">
      <c r="A69" s="147" t="s">
        <v>417</v>
      </c>
      <c r="B69" s="147" t="s">
        <v>560</v>
      </c>
      <c r="C69" s="147" t="s">
        <v>451</v>
      </c>
      <c r="D69" s="147" t="s">
        <v>452</v>
      </c>
      <c r="E69" s="147" t="s">
        <v>564</v>
      </c>
      <c r="F69" s="147" t="s">
        <v>448</v>
      </c>
      <c r="G69" s="146" t="s">
        <v>449</v>
      </c>
      <c r="H69" s="146" t="s">
        <v>442</v>
      </c>
      <c r="I69" s="147" t="s">
        <v>443</v>
      </c>
      <c r="J69" s="147" t="s">
        <v>565</v>
      </c>
    </row>
    <row r="70" ht="52.5" customHeight="1" outlineLevel="1" spans="1:10">
      <c r="A70" s="147" t="s">
        <v>387</v>
      </c>
      <c r="B70" s="147" t="s">
        <v>566</v>
      </c>
      <c r="C70" s="147" t="s">
        <v>437</v>
      </c>
      <c r="D70" s="147" t="s">
        <v>438</v>
      </c>
      <c r="E70" s="147" t="s">
        <v>567</v>
      </c>
      <c r="F70" s="147" t="s">
        <v>440</v>
      </c>
      <c r="G70" s="146" t="s">
        <v>441</v>
      </c>
      <c r="H70" s="146" t="s">
        <v>551</v>
      </c>
      <c r="I70" s="147" t="s">
        <v>443</v>
      </c>
      <c r="J70" s="147" t="s">
        <v>568</v>
      </c>
    </row>
    <row r="71" ht="52.5" customHeight="1" outlineLevel="1" spans="1:10">
      <c r="A71" s="147" t="s">
        <v>387</v>
      </c>
      <c r="B71" s="147" t="s">
        <v>566</v>
      </c>
      <c r="C71" s="147" t="s">
        <v>445</v>
      </c>
      <c r="D71" s="147" t="s">
        <v>446</v>
      </c>
      <c r="E71" s="147" t="s">
        <v>569</v>
      </c>
      <c r="F71" s="147" t="s">
        <v>448</v>
      </c>
      <c r="G71" s="146" t="s">
        <v>449</v>
      </c>
      <c r="H71" s="146" t="s">
        <v>442</v>
      </c>
      <c r="I71" s="147" t="s">
        <v>443</v>
      </c>
      <c r="J71" s="147" t="s">
        <v>570</v>
      </c>
    </row>
    <row r="72" ht="52.5" customHeight="1" outlineLevel="1" spans="1:10">
      <c r="A72" s="147" t="s">
        <v>387</v>
      </c>
      <c r="B72" s="147" t="s">
        <v>566</v>
      </c>
      <c r="C72" s="147" t="s">
        <v>451</v>
      </c>
      <c r="D72" s="147" t="s">
        <v>452</v>
      </c>
      <c r="E72" s="147" t="s">
        <v>460</v>
      </c>
      <c r="F72" s="147" t="s">
        <v>448</v>
      </c>
      <c r="G72" s="146" t="s">
        <v>449</v>
      </c>
      <c r="H72" s="146" t="s">
        <v>442</v>
      </c>
      <c r="I72" s="147" t="s">
        <v>443</v>
      </c>
      <c r="J72" s="147" t="s">
        <v>471</v>
      </c>
    </row>
  </sheetData>
  <mergeCells count="46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2026-01-23T01:59:00Z</dcterms:created>
  <dcterms:modified xsi:type="dcterms:W3CDTF">2026-02-10T08:57:56Z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1DEF964D5351499DA4453FDB5709940B</vt:lpwstr>
  </property>
  <property fmtid="{D5CDD505-2E9C-101B-9397-08002B2CF9AE}" pid="3" name="KSOProductBuildVer">
    <vt:lpwstr>2052-11.8.2.12309</vt:lpwstr>
  </property>
</Properties>
</file>