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<sst xmlns="http://schemas.openxmlformats.org/spreadsheetml/2006/main" count="2003" uniqueCount="526">
  <si>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</si>
  <si>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</si>
  <si>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</si>
  <si>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</si>
  <si>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</si>
  <si>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</si>
  <si>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</si>
  <si>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</si>
  <si>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</si>
  <si>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</si>
  <si>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</si>
  <si>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</si>
  <si>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</si>
  <si>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</si>
  <si>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</si>
  <si>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</si>
  <si>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</si>
  <si>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</si>
  <si>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</si>
  <si>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</si>
  <si>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</si>
  <si>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</si>
  <si>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</si>
  <si>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</si>
  <si>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</si>
  <si>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</si>
  <si>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</si>
  <si>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</si>
  <si>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</si>
  <si>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</si>
  <si>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</si>
  <si>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</si>
  <si>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</si>
  <si>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</si>
  <si>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</si>
  <si>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</si>
  <si>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</si>
  <si>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</si>
  <si>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</si>
  <si>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</si>
  <si>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</si>
  <si>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</si>
  <si>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</si>
  <si>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</si>
  <si>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</si>
  <si>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574001</t>
  </si>
  <si>
    <t>盈江县新城乡人民政府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</si>
  <si>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</si>
  <si>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</si>
  <si>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</si>
  <si>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</si>
  <si>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</si>
  <si>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</si>
  <si>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</si>
  <si>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</si>
  <si>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</si>
  <si>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</si>
  <si>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</si>
  <si>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</si>
  <si>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</si>
  <si>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</si>
  <si>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</si>
  <si>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</si>
  <si>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</si>
  <si>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</si>
  <si>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</si>
  <si>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</si>
  <si>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</si>
  <si>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</si>
  <si>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</si>
  <si>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</si>
  <si>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</si>
  <si>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</si>
  <si>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</si>
  <si>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</si>
  <si>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</si>
  <si>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</si>
  <si>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</si>
  <si>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</si>
  <si>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</si>
  <si>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</si>
  <si>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</si>
  <si>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20102</t>
  </si>
  <si>
    <t>政协事务</t>
  </si>
  <si>
    <t>2010201</t>
  </si>
  <si>
    <t>20103</t>
  </si>
  <si>
    <t>政府办公厅（室）及相关机构事务</t>
  </si>
  <si>
    <t>2010301</t>
  </si>
  <si>
    <t>2010302</t>
  </si>
  <si>
    <t>一般行政管理事务</t>
  </si>
  <si>
    <t>20111</t>
  </si>
  <si>
    <t>纪检监察事务</t>
  </si>
  <si>
    <t>2011101</t>
  </si>
  <si>
    <t>20129</t>
  </si>
  <si>
    <t>群众团体事务</t>
  </si>
  <si>
    <t>2012902</t>
  </si>
  <si>
    <t>20131</t>
  </si>
  <si>
    <t>党委办公厅（室）及相关机构事务</t>
  </si>
  <si>
    <t>2013101</t>
  </si>
  <si>
    <t>20132</t>
  </si>
  <si>
    <t>组织事务</t>
  </si>
  <si>
    <t>2013201</t>
  </si>
  <si>
    <t>20136</t>
  </si>
  <si>
    <t>其他共产党事务支出</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</si>
  <si>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</si>
  <si>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</si>
  <si>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</si>
  <si>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</si>
  <si>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</si>
  <si>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</si>
  <si>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</si>
  <si>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</si>
  <si>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</si>
  <si>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</si>
  <si>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</si>
  <si>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</si>
  <si>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</si>
  <si>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</si>
  <si>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</si>
  <si>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</si>
  <si>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</si>
  <si>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</si>
  <si>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</si>
  <si>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</si>
  <si>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</si>
  <si>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</si>
  <si>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</si>
  <si>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</si>
  <si>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</si>
  <si>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</si>
  <si>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</si>
  <si>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</si>
  <si>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</si>
  <si>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</si>
  <si>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</si>
  <si>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</si>
  <si>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</si>
  <si>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</si>
  <si>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</si>
  <si>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</si>
  <si>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</si>
  <si>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</si>
  <si>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21001</t>
  </si>
  <si>
    <t>卫生健康管理事务</t>
  </si>
  <si>
    <t>2100199</t>
  </si>
  <si>
    <t>其他卫生健康管理事务支出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</si>
  <si>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</si>
  <si>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</si>
  <si>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</si>
  <si>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</si>
  <si>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</si>
  <si>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</si>
  <si>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</si>
  <si>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</si>
  <si>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</si>
  <si>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</si>
  <si>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</si>
  <si>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</si>
  <si>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</si>
  <si>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</si>
  <si>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</si>
  <si>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</si>
  <si>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2130104</t>
  </si>
  <si>
    <t>事业运行</t>
  </si>
  <si>
    <t>21303</t>
  </si>
  <si>
    <t>水利</t>
  </si>
  <si>
    <t>2130399</t>
  </si>
  <si>
    <t>其他水利支出</t>
  </si>
  <si>
    <t>214</t>
  </si>
  <si>
    <t>交通运输支出</t>
  </si>
  <si>
    <t>21401</t>
  </si>
  <si>
    <t>公路水路运输</t>
  </si>
  <si>
    <t>2140106</t>
  </si>
  <si>
    <t>公路养护</t>
  </si>
  <si>
    <t>220</t>
  </si>
  <si>
    <t>自然资源海洋气象等支出</t>
  </si>
  <si>
    <t>22001</t>
  </si>
  <si>
    <t>自然资源事务</t>
  </si>
  <si>
    <t>2200106</t>
  </si>
  <si>
    <t>自然资源利用与保护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</si>
  <si>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</si>
  <si>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</si>
  <si>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</si>
  <si>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</si>
  <si>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</si>
  <si>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</si>
  <si>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</si>
  <si>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</si>
  <si>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</si>
  <si>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</si>
  <si>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</si>
  <si>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</si>
  <si>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</si>
  <si>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</si>
  <si>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</si>
  <si>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</si>
  <si>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</si>
  <si>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</si>
  <si>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</si>
  <si>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</si>
  <si>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</si>
  <si>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</si>
  <si>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</si>
  <si>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</si>
  <si>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</si>
  <si>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</si>
  <si>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</si>
  <si>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</si>
  <si>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</si>
  <si>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</si>
  <si>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</si>
  <si>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</si>
  <si>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</si>
  <si>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</si>
  <si>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</si>
  <si>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</si>
  <si>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</si>
  <si>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</si>
  <si>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</si>
  <si>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</si>
  <si>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</si>
  <si>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</si>
  <si>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</si>
  <si>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</si>
  <si>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</si>
  <si>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</si>
  <si>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</si>
  <si>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</si>
  <si>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</si>
  <si>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</si>
  <si>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</si>
  <si>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</si>
  <si>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</si>
  <si>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533123210000000002854</t>
  </si>
  <si>
    <t>行政人员支出工资</t>
  </si>
  <si>
    <t>30101</t>
  </si>
  <si>
    <t>基本工资</t>
  </si>
  <si>
    <t>533123210000000002855</t>
  </si>
  <si>
    <t>事业人员支出工资</t>
  </si>
  <si>
    <t>30102</t>
  </si>
  <si>
    <t>津贴补贴</t>
  </si>
  <si>
    <t>30103</t>
  </si>
  <si>
    <t>奖金</t>
  </si>
  <si>
    <t>533123231100001390576</t>
  </si>
  <si>
    <t>行政绩效奖励</t>
  </si>
  <si>
    <t>30107</t>
  </si>
  <si>
    <t>绩效工资</t>
  </si>
  <si>
    <t>533123231100001390598</t>
  </si>
  <si>
    <t>事业绩效奖励</t>
  </si>
  <si>
    <t>533123231100001390579</t>
  </si>
  <si>
    <t>事业人员奖励性绩效改革性补贴</t>
  </si>
  <si>
    <t>533123210000000002856</t>
  </si>
  <si>
    <t>社会保障缴费</t>
  </si>
  <si>
    <t>30108</t>
  </si>
  <si>
    <t>机关事业单位基本养老保险缴费</t>
  </si>
  <si>
    <t>30109</t>
  </si>
  <si>
    <t>职业年金缴费</t>
  </si>
  <si>
    <t>30110</t>
  </si>
  <si>
    <t>职工基本医疗保险缴费</t>
  </si>
  <si>
    <t>30112</t>
  </si>
  <si>
    <t>其他社会保障缴费</t>
  </si>
  <si>
    <t>533123210000000002857</t>
  </si>
  <si>
    <t>30113</t>
  </si>
  <si>
    <t>533123210000000002879</t>
  </si>
  <si>
    <t>一般公用经费</t>
  </si>
  <si>
    <t>30201</t>
  </si>
  <si>
    <t>办公费</t>
  </si>
  <si>
    <t>533123261100005029664</t>
  </si>
  <si>
    <t>公用经费安排的生活补助</t>
  </si>
  <si>
    <t>30305</t>
  </si>
  <si>
    <t>生活补助</t>
  </si>
  <si>
    <t>30206</t>
  </si>
  <si>
    <t>电费</t>
  </si>
  <si>
    <t>533123231100001159250</t>
  </si>
  <si>
    <t>公用经费安排的公车购置及运维费</t>
  </si>
  <si>
    <t>30231</t>
  </si>
  <si>
    <t>公务用车运行维护费</t>
  </si>
  <si>
    <t>30207</t>
  </si>
  <si>
    <t>邮电费</t>
  </si>
  <si>
    <t>30211</t>
  </si>
  <si>
    <t>差旅费</t>
  </si>
  <si>
    <t>533123210000000002878</t>
  </si>
  <si>
    <t>退休公用经费</t>
  </si>
  <si>
    <t>30299</t>
  </si>
  <si>
    <t>其他商品和服务支出</t>
  </si>
  <si>
    <t>533123221100000326938</t>
  </si>
  <si>
    <t>工会经费</t>
  </si>
  <si>
    <t>30228</t>
  </si>
  <si>
    <t>533123210000000002876</t>
  </si>
  <si>
    <t>公务交通补贴</t>
  </si>
  <si>
    <t>30239</t>
  </si>
  <si>
    <t>其他交通费用</t>
  </si>
  <si>
    <t>533123231100001179376</t>
  </si>
  <si>
    <t>离退休干部党组织书记工作补贴</t>
  </si>
  <si>
    <t>533123231100001537870</t>
  </si>
  <si>
    <t>离退休干部党组织副书记、委员工作补贴</t>
  </si>
  <si>
    <t>533123210000000002871</t>
  </si>
  <si>
    <t>计划生育信息员</t>
  </si>
  <si>
    <t>533123210000000002868</t>
  </si>
  <si>
    <t>村民小组纪检监督代办员</t>
  </si>
  <si>
    <t>533123210000000002873</t>
  </si>
  <si>
    <t>落选聘用村干部</t>
  </si>
  <si>
    <t>533123210000000002860</t>
  </si>
  <si>
    <t>村（居）民小组副组长</t>
  </si>
  <si>
    <t>533123210000000002875</t>
  </si>
  <si>
    <t>原村公所（办事处）干部</t>
  </si>
  <si>
    <t>533123261100005024053</t>
  </si>
  <si>
    <t>单位资金安排的各项项目经费</t>
  </si>
  <si>
    <t>533123261100005006760</t>
  </si>
  <si>
    <t>土地监管巡查员补助经费</t>
  </si>
  <si>
    <t>533123261100005031535</t>
  </si>
  <si>
    <t>村委会干部工资经费</t>
  </si>
  <si>
    <t>533123261100005031560</t>
  </si>
  <si>
    <t>村小组干部工资经费</t>
  </si>
  <si>
    <t>533123261100005031646</t>
  </si>
  <si>
    <t>机关事业单位职工遗属生活补助资金</t>
  </si>
  <si>
    <t>30304</t>
  </si>
  <si>
    <t>抚恤金</t>
  </si>
  <si>
    <t>预算05-1表</t>
  </si>
  <si>
    <t>项目分类</t>
  </si>
  <si>
    <t>项目单位</t>
  </si>
  <si>
    <t>经济科目编码</t>
  </si>
  <si>
    <t>经济科目名称</t>
  </si>
  <si>
    <t>本年拨款</t>
  </si>
  <si>
    <t>其中：本次下达</t>
  </si>
  <si>
    <t>村（居）民小组党支部活动经费</t>
  </si>
  <si>
    <t>民生类</t>
  </si>
  <si>
    <t>533123261100005031748</t>
  </si>
  <si>
    <t>村级组织运转经费</t>
  </si>
  <si>
    <t>533123261100005031706</t>
  </si>
  <si>
    <t>工会、妇联工作经费</t>
  </si>
  <si>
    <t>专项业务类</t>
  </si>
  <si>
    <t>533123210000000002651</t>
  </si>
  <si>
    <t>关工委工作经费</t>
  </si>
  <si>
    <t>533123210000000002664</t>
  </si>
  <si>
    <t>基层武装部工作和业务经费</t>
  </si>
  <si>
    <t>533123251100003729951</t>
  </si>
  <si>
    <t>机关事业单位党组织工作经费</t>
  </si>
  <si>
    <t>533123221100000360872</t>
  </si>
  <si>
    <t>两次人代会会议经费</t>
  </si>
  <si>
    <t>533123210000000002680</t>
  </si>
  <si>
    <t>30215</t>
  </si>
  <si>
    <t>会议费</t>
  </si>
  <si>
    <t>农村公路养护县级拼配资金</t>
  </si>
  <si>
    <t>事业发展类</t>
  </si>
  <si>
    <t>533123261100005008703</t>
  </si>
  <si>
    <t>30213</t>
  </si>
  <si>
    <t>维修（护）费</t>
  </si>
  <si>
    <t>青年人才党支部工作经费</t>
  </si>
  <si>
    <t>533123210000000003054</t>
  </si>
  <si>
    <t>人大代表工作经费</t>
  </si>
  <si>
    <t>533123210000000002677</t>
  </si>
  <si>
    <t>团委工作经费</t>
  </si>
  <si>
    <t>533123210000000002638</t>
  </si>
  <si>
    <t>县乡村三级综治中心规范化建设经费</t>
  </si>
  <si>
    <t>533123241100002362111</t>
  </si>
  <si>
    <t>乡镇党校专项经费</t>
  </si>
  <si>
    <t>533123221100000360701</t>
  </si>
  <si>
    <t>乡镇党组织建设经费</t>
  </si>
  <si>
    <t>533123210000000002643</t>
  </si>
  <si>
    <t>31002</t>
  </si>
  <si>
    <t>办公设备购置</t>
  </si>
  <si>
    <t>预算05-2表</t>
  </si>
  <si>
    <t>单位名称、项目名称</t>
  </si>
  <si>
    <t>项目年度绩效目标</t>
  </si>
  <si>
    <t>一级指标</t>
  </si>
  <si>
    <t>二级指标</t>
  </si>
  <si>
    <t>三级指标</t>
  </si>
  <si>
    <t>指标性质</t>
  </si>
  <si>
    <t>指标值</t>
  </si>
  <si>
    <t>度量单位</t>
  </si>
  <si>
    <t>指标属性</t>
  </si>
  <si>
    <t>指标内容</t>
  </si>
  <si>
    <t>确保2026年兵员征集、民兵建设、动员准备、应急应战、双拥及退役军人事务等工作正常运行。</t>
  </si>
  <si>
    <t>产出指标</t>
  </si>
  <si>
    <t>数量指标</t>
  </si>
  <si>
    <t>=</t>
  </si>
  <si>
    <t>20000</t>
  </si>
  <si>
    <t>元</t>
  </si>
  <si>
    <t>定量指标</t>
  </si>
  <si>
    <t>云南省盈江县人民武装部</t>
  </si>
  <si>
    <t>效益指标</t>
  </si>
  <si>
    <t>社会效益</t>
  </si>
  <si>
    <t>社会效益指标</t>
  </si>
  <si>
    <t>&gt;=</t>
  </si>
  <si>
    <t>90</t>
  </si>
  <si>
    <t>%</t>
  </si>
  <si>
    <t>云南省盈江县人民武装部武装经费</t>
  </si>
  <si>
    <t>满意度指标</t>
  </si>
  <si>
    <t>服务对象满意度</t>
  </si>
  <si>
    <t>满意度</t>
  </si>
  <si>
    <t>云南省盈江县人民武装部基层武装经费</t>
  </si>
  <si>
    <t>2026要用于基层党支部规范化建设，充分发挥村民小组党支部在美好乡村建设中的领导核心作用，不断提高能力助推建设美好乡村、乡村振兴战略。</t>
  </si>
  <si>
    <t>村民小组党支部数量</t>
  </si>
  <si>
    <t>58</t>
  </si>
  <si>
    <t>个</t>
  </si>
  <si>
    <t>村民小组党支部活动经费</t>
  </si>
  <si>
    <t>党支部民生服务精准性</t>
  </si>
  <si>
    <t>&gt;</t>
  </si>
  <si>
    <t>88</t>
  </si>
  <si>
    <t>2026年用于修缮乡镇基层党组织党建文化墙，宣传栏等，能够提升基层党建的文化内涵，提高党员群众对党建文化的知晓率。</t>
  </si>
  <si>
    <t>时效指标</t>
  </si>
  <si>
    <t>工作及时程度和效率</t>
  </si>
  <si>
    <t>95</t>
  </si>
  <si>
    <t>新城乡乡镇党组织建设</t>
  </si>
  <si>
    <t>党建工作正常开展</t>
  </si>
  <si>
    <t>达到党员群众服务满意度</t>
  </si>
  <si>
    <t>99</t>
  </si>
  <si>
    <t>2026年开展基层团干部培训工作，能够建立健全基层团组织，增强基层团组织活力，鼓励共青团员加强学习，爱岗奉献，狠抓工作任务的有效落实。</t>
  </si>
  <si>
    <t>质量指标</t>
  </si>
  <si>
    <t>资金使用完成率</t>
  </si>
  <si>
    <t>100</t>
  </si>
  <si>
    <t>新城乡团委工作经费</t>
  </si>
  <si>
    <t>参与率</t>
  </si>
  <si>
    <t>开展庆三八系列活动，开展经常性的精神文化活动，提高妇女精神面貌。</t>
  </si>
  <si>
    <t>工作及时率</t>
  </si>
  <si>
    <t>新城乡工会妇联工作经费</t>
  </si>
  <si>
    <t>2026村级组织运转经费主要用于维持村级组织正常运转所必需的各项开支，为村级组织作用发挥、高效运转提供强有力支撑，为群众参事议事提供了基础，为村干部想办事、办成事、办好事解决了后顾之忧。</t>
  </si>
  <si>
    <t>覆盖村委会</t>
  </si>
  <si>
    <t>主要用于维持村级组织正常运转所必需的各项开支，为村级组织作用发挥、高效运转提供强有力支撑，为群众参事议事提供了基础，为村干部想办事、办成事、办好事解决了后顾之忧。</t>
  </si>
  <si>
    <t>经费使用情况</t>
  </si>
  <si>
    <t>配合学校对学生进行爱国主义教育和民族精神教育，努力培育“四有”新人</t>
  </si>
  <si>
    <t>新城乡关工委工作经费</t>
  </si>
  <si>
    <t>2026年农村公路养护县级拼配资金</t>
  </si>
  <si>
    <t>投入金额</t>
  </si>
  <si>
    <t>153969.2</t>
  </si>
  <si>
    <t>关于将乡村道路日常养护县级配套资金交由乡镇自行申报预算的函</t>
  </si>
  <si>
    <t>为决战脱贫攻坚、决胜全面小康、全面加快建设“沿边特区、开放前沿、美丽德宏”提供坚强组织保障</t>
  </si>
  <si>
    <t>工作完成及时率</t>
  </si>
  <si>
    <t>全面提升基层组织力为重点，采取目标清晰、责任明确化、时间精准化、措施具体化、要求规范化的"五化"推进方式、着力打造一支政治立场有定力、为民服务有情怀、勤政务实有本事、认真负责有担当、干事创业有办法，廉洁公道有口碑的“六有”农村基层干部队伍，为决战脱贫攻坚、决胜全面小康、全面加快建设“沿边特区、开放前沿、美丽德宏”提供坚强组织保障。</t>
  </si>
  <si>
    <t>群众参与率</t>
  </si>
  <si>
    <t>92</t>
  </si>
  <si>
    <t>2026年主要用于乡人大代表在人民代表大会闭会期间开展工作调研考察，能够收集社情民意信息，加强基层组织政权建设。</t>
  </si>
  <si>
    <t>会议召开的及时率</t>
  </si>
  <si>
    <t>新城乡人大代表工作经费</t>
  </si>
  <si>
    <t>代表参与活动率</t>
  </si>
  <si>
    <t>2026年推进“两学一做”学习教育常态化制度化，实施“基层党建提升年”，落实全面从严治党要求。</t>
  </si>
  <si>
    <t>全年参与学习党员人数</t>
  </si>
  <si>
    <t>56</t>
  </si>
  <si>
    <t>人</t>
  </si>
  <si>
    <t>中共德宏州委办公室
关于印发《德宏州2017年“基层党建提升年”工作方案》的通知</t>
  </si>
  <si>
    <t>基层党建提升情况</t>
  </si>
  <si>
    <t>明显提升</t>
  </si>
  <si>
    <t>定性指标</t>
  </si>
  <si>
    <t>受益党员满意度</t>
  </si>
  <si>
    <t>中共盈江县委办公室 盈江县人民政府办公室关于印发《盈江县综治中心规范化建设实体化运行实施方案》的通知</t>
  </si>
  <si>
    <t>240000</t>
  </si>
  <si>
    <t>2026年用于举办年度两次人代会会议，能够审核乡镇财政所预决算、政府工作报告及人大工作报告，有利于乡人大工作开展。</t>
  </si>
  <si>
    <t>代表参与率</t>
  </si>
  <si>
    <t>2026年有计划分层次开展全乡党员教育培训，教育引导全乡党员增强“四个意识”、坚定“四个自信”、做到“两个维护”，努力建设政治合格、执行纪律合格、品德合格、发挥作用合格的党员队伍。</t>
  </si>
  <si>
    <t>培训人次</t>
  </si>
  <si>
    <t>775</t>
  </si>
  <si>
    <t>人次</t>
  </si>
  <si>
    <t>中共德宏州委办公室关于印发
《德宏州贯彻落实〈云南省2019—2023年党员教育培训工作规划〉的实施意见》的通知</t>
  </si>
  <si>
    <t>基层党建文化内涵提升情况</t>
  </si>
  <si>
    <t>受益群众满意度</t>
  </si>
  <si>
    <t>98</t>
  </si>
  <si>
    <t>预算06表</t>
  </si>
  <si>
    <t>政府性基金预算支出预算表</t>
  </si>
  <si>
    <t>单位名称：德宏傣族景颇族自治州残疾人联合会</t>
  </si>
  <si>
    <t>本年政府性基金预算支出</t>
  </si>
  <si>
    <t>合  计</t>
  </si>
  <si>
    <r>
      <t>备注：盈江县新城乡人民政府</t>
    </r>
    <r>
      <rPr>
        <sz val="11"/>
        <color rgb="FF000000"/>
        <rFont val="Calibri"/>
        <charset val="134"/>
      </rPr>
      <t>2026</t>
    </r>
    <r>
      <rPr>
        <sz val="11"/>
        <color rgb="FF000000"/>
        <rFont val="宋体"/>
        <charset val="134"/>
      </rPr>
      <t>年无政府性基金预算支出，故公开空表。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</si>
  <si>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</si>
  <si>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</si>
  <si>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</si>
  <si>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</si>
  <si>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</si>
  <si>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</si>
  <si>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</si>
  <si>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</si>
  <si>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</si>
  <si>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</si>
  <si>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</si>
  <si>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</si>
  <si>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车辆加油、添加燃料服务</t>
  </si>
  <si>
    <t>（C23120302)车辆加油、添加燃料服务</t>
  </si>
  <si>
    <t>辆</t>
  </si>
  <si>
    <t>机动车保险服务</t>
  </si>
  <si>
    <t>(C1804010201)机动车保险服务</t>
  </si>
  <si>
    <t>预算08表</t>
  </si>
  <si>
    <t>政府购买服务项目</t>
  </si>
  <si>
    <t>政府购买服务目录</t>
  </si>
  <si>
    <t>备注：盈江县新城乡人民政府2026年无政府购买服务，故公开空表。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</si>
  <si>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</si>
  <si>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</si>
  <si>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</si>
  <si>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</si>
  <si>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</si>
  <si>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</si>
  <si>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</si>
  <si>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</si>
  <si>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</si>
  <si>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</si>
  <si>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</si>
  <si>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</si>
  <si>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</si>
  <si>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</si>
  <si>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</si>
  <si>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</si>
  <si>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</si>
  <si>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</si>
  <si>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</si>
  <si>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</si>
  <si>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</si>
  <si>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t>备注：盈江县新城乡人民政府</t>
    </r>
    <r>
      <rPr>
        <sz val="11"/>
        <color rgb="FF000000"/>
        <rFont val="Calibri"/>
        <charset val="134"/>
      </rPr>
      <t>2026</t>
    </r>
    <r>
      <rPr>
        <sz val="11"/>
        <color rgb="FF000000"/>
        <rFont val="宋体"/>
        <charset val="134"/>
      </rPr>
      <t>年无县对下转移支付，故公开空表。</t>
    </r>
  </si>
  <si>
    <t>预算09-2表</t>
  </si>
  <si>
    <t>预算10表</t>
  </si>
  <si>
    <t>资产类别</t>
  </si>
  <si>
    <t>资产分类代码.名称</t>
  </si>
  <si>
    <t>资产名称</t>
  </si>
  <si>
    <t>计量单位</t>
  </si>
  <si>
    <t>财政部门批复数（元）</t>
  </si>
  <si>
    <t>单价</t>
  </si>
  <si>
    <t>金额</t>
  </si>
  <si>
    <r>
      <t>备注：盈江县新城乡人民政府</t>
    </r>
    <r>
      <rPr>
        <sz val="11"/>
        <color rgb="FF000000"/>
        <rFont val="Calibri"/>
        <charset val="134"/>
      </rPr>
      <t>2026</t>
    </r>
    <r>
      <rPr>
        <sz val="11"/>
        <color rgb="FF000000"/>
        <rFont val="宋体"/>
        <charset val="134"/>
      </rPr>
      <t>年无新增资产，故公开空表。</t>
    </r>
  </si>
  <si>
    <t>预算11表</t>
  </si>
  <si>
    <t>上级补助</t>
  </si>
  <si>
    <r>
      <t>备注：盈江县新城乡人民政府</t>
    </r>
    <r>
      <rPr>
        <sz val="11"/>
        <color rgb="FF000000"/>
        <rFont val="Calibri"/>
        <charset val="134"/>
      </rPr>
      <t>2026</t>
    </r>
    <r>
      <rPr>
        <sz val="11"/>
        <color rgb="FF000000"/>
        <rFont val="宋体"/>
        <charset val="134"/>
      </rPr>
      <t>年无上级转移支付补助项目支出，故公开空表。</t>
    </r>
  </si>
  <si>
    <t>预算12表</t>
  </si>
  <si>
    <t>项目级次</t>
  </si>
  <si>
    <t>114 对个人和家庭的补助</t>
  </si>
  <si>
    <t>本级</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</si>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</sst>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3" borderId="18" applyNumberFormat="0" applyAlignment="0" applyProtection="0">
      <alignment vertical="center"/>
    </xf>
    <xf numFmtId="0" fontId="30" fillId="4" borderId="19" applyNumberFormat="0" applyAlignment="0" applyProtection="0">
      <alignment vertical="center"/>
    </xf>
    <xf numFmtId="0" fontId="31" fillId="4" borderId="18" applyNumberFormat="0" applyAlignment="0" applyProtection="0">
      <alignment vertical="center"/>
    </xf>
    <xf numFmtId="0" fontId="32" fillId="5"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8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8" xfId="0" applyFont="1" applyBorder="1" applyAlignment="1" applyProtection="1">
      <alignment horizontal="center" vertical="center" wrapText="1"/>
      <protection locked="0"/>
    </xf>
    <xf numFmtId="0" fontId="4" fillId="0" borderId="8" xfId="0" applyFont="1" applyBorder="1" applyAlignment="1">
      <alignment horizontal="left" vertical="center"/>
    </xf>
    <xf numFmtId="176" fontId="1" fillId="0" borderId="8" xfId="51" applyBorder="1" applyProtection="1">
      <alignment horizontal="right" vertical="center"/>
      <protection locked="0"/>
    </xf>
    <xf numFmtId="0" fontId="5"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8"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8"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4" fillId="0" borderId="7" xfId="0" applyFont="1" applyBorder="1" applyProtection="1">
      <alignment vertical="top"/>
      <protection locked="0"/>
    </xf>
    <xf numFmtId="4" fontId="4" fillId="0" borderId="8" xfId="0" applyNumberFormat="1" applyFont="1" applyBorder="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8" xfId="0" applyBorder="1" applyAlignment="1">
      <alignment horizontal="center" vertical="center"/>
    </xf>
    <xf numFmtId="0" fontId="5" fillId="0" borderId="8"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2" fillId="0" borderId="8" xfId="0" applyFont="1" applyBorder="1" applyAlignment="1" applyProtection="1">
      <alignment horizontal="center" vertical="center"/>
      <protection locked="0"/>
    </xf>
    <xf numFmtId="4" fontId="4" fillId="0" borderId="8"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C11" sqref="C11"/>
    </sheetView>
  </sheetViews>
  <sheetFormatPr defaultColWidth="10.2777777777778" defaultRowHeight="15" customHeight="1" outlineLevelCol="3"/>
  <cols>
    <col min="1" max="4" width="33.2777777777778" customWidth="1"/>
  </cols>
  <sheetData>
    <row r="1" ht="18.75" customHeight="1" spans="1:4">
      <c r="A1" s="182"/>
      <c r="B1" s="182"/>
      <c r="C1" s="182"/>
      <c r="D1" s="183" t="s">
        <v>0</v>
      </c>
    </row>
    <row r="2" ht="42" customHeight="1" spans="1:4">
      <c r="A2" s="184" t="str">
        <f>"2026"&amp;"年部门财务收支预算总表"</f>
        <v>2026年部门财务收支预算总表</v>
      </c>
      <c r="B2" s="184"/>
      <c r="C2" s="184"/>
      <c r="D2" s="184"/>
    </row>
    <row r="3" ht="18.75" customHeight="1" spans="1:4">
      <c r="A3" s="182" t="str">
        <f>"单位名称："&amp;"盈江县新城乡人民政府"</f>
        <v>单位名称：盈江县新城乡人民政府</v>
      </c>
      <c r="B3" s="182"/>
      <c r="C3" s="185"/>
      <c r="D3" s="183" t="s">
        <v>1</v>
      </c>
    </row>
    <row r="4" ht="18.75" customHeight="1" spans="1:4">
      <c r="A4" s="141" t="s">
        <v>2</v>
      </c>
      <c r="B4" s="141"/>
      <c r="C4" s="141" t="s">
        <v>3</v>
      </c>
      <c r="D4" s="141"/>
    </row>
    <row r="5" ht="18.75" customHeight="1" spans="1:4">
      <c r="A5" s="141" t="s">
        <v>4</v>
      </c>
      <c r="B5" s="141" t="s">
        <v>5</v>
      </c>
      <c r="C5" s="141" t="s">
        <v>6</v>
      </c>
      <c r="D5" s="141" t="s">
        <v>5</v>
      </c>
    </row>
    <row r="6" ht="18.75" customHeight="1" spans="1:4">
      <c r="A6" s="140" t="s">
        <v>7</v>
      </c>
      <c r="B6" s="142">
        <v>13910723.9</v>
      </c>
      <c r="C6" s="140" t="str">
        <f>"一"&amp;"、"&amp;"一般公共服务支出"</f>
        <v>一、一般公共服务支出</v>
      </c>
      <c r="D6" s="142">
        <v>8408464.84</v>
      </c>
    </row>
    <row r="7" ht="18.75" customHeight="1" spans="1:4">
      <c r="A7" s="140" t="s">
        <v>8</v>
      </c>
      <c r="B7" s="142"/>
      <c r="C7" s="140" t="str">
        <f>"二"&amp;"、"&amp;"国防支出"</f>
        <v>二、国防支出</v>
      </c>
      <c r="D7" s="142">
        <v>20000</v>
      </c>
    </row>
    <row r="8" ht="18.75" customHeight="1" spans="1:4">
      <c r="A8" s="140" t="s">
        <v>9</v>
      </c>
      <c r="B8" s="142"/>
      <c r="C8" s="140" t="str">
        <f>"三"&amp;"、"&amp;"文化旅游体育与传媒支出"</f>
        <v>三、文化旅游体育与传媒支出</v>
      </c>
      <c r="D8" s="142">
        <v>98220</v>
      </c>
    </row>
    <row r="9" ht="18.75" customHeight="1" spans="1:4">
      <c r="A9" s="140" t="s">
        <v>10</v>
      </c>
      <c r="B9" s="142"/>
      <c r="C9" s="140" t="str">
        <f>"四"&amp;"、"&amp;"社会保障和就业支出"</f>
        <v>四、社会保障和就业支出</v>
      </c>
      <c r="D9" s="142">
        <v>1431723.16</v>
      </c>
    </row>
    <row r="10" ht="18.75" customHeight="1" spans="1:4">
      <c r="A10" s="140" t="s">
        <v>11</v>
      </c>
      <c r="B10" s="142">
        <v>700000</v>
      </c>
      <c r="C10" s="140" t="str">
        <f>"五"&amp;"、"&amp;"卫生健康支出"</f>
        <v>五、卫生健康支出</v>
      </c>
      <c r="D10" s="142">
        <v>762966.7</v>
      </c>
    </row>
    <row r="11" ht="18.75" customHeight="1" spans="1:4">
      <c r="A11" s="140" t="s">
        <v>12</v>
      </c>
      <c r="B11" s="142"/>
      <c r="C11" s="140" t="str">
        <f>"六"&amp;"、"&amp;"农林水支出"</f>
        <v>六、农林水支出</v>
      </c>
      <c r="D11" s="142">
        <v>2862243</v>
      </c>
    </row>
    <row r="12" ht="18.75" customHeight="1" spans="1:4">
      <c r="A12" s="140" t="s">
        <v>13</v>
      </c>
      <c r="B12" s="142"/>
      <c r="C12" s="140" t="str">
        <f>"七"&amp;"、"&amp;"交通运输支出"</f>
        <v>七、交通运输支出</v>
      </c>
      <c r="D12" s="142">
        <v>153969.2</v>
      </c>
    </row>
    <row r="13" ht="18.75" customHeight="1" spans="1:4">
      <c r="A13" s="140" t="s">
        <v>14</v>
      </c>
      <c r="B13" s="142"/>
      <c r="C13" s="140" t="str">
        <f>"八"&amp;"、"&amp;"自然资源海洋气象等支出"</f>
        <v>八、自然资源海洋气象等支出</v>
      </c>
      <c r="D13" s="142">
        <v>180000</v>
      </c>
    </row>
    <row r="14" ht="18.75" customHeight="1" spans="1:4">
      <c r="A14" s="140" t="s">
        <v>15</v>
      </c>
      <c r="B14" s="142"/>
      <c r="C14" s="140" t="str">
        <f>"九"&amp;"、"&amp;"住房保障支出"</f>
        <v>九、住房保障支出</v>
      </c>
      <c r="D14" s="142">
        <v>693137</v>
      </c>
    </row>
    <row r="15" ht="18.75" customHeight="1" spans="1:4">
      <c r="A15" s="140" t="s">
        <v>16</v>
      </c>
      <c r="B15" s="142">
        <v>700000</v>
      </c>
      <c r="C15" s="140"/>
      <c r="D15" s="142"/>
    </row>
    <row r="16" ht="18.75" customHeight="1" spans="1:4">
      <c r="A16" s="140"/>
      <c r="B16" s="142"/>
      <c r="C16" s="140"/>
      <c r="D16" s="142"/>
    </row>
    <row r="17" ht="18.75" customHeight="1" spans="1:4">
      <c r="A17" s="140"/>
      <c r="B17" s="142"/>
      <c r="C17" s="140"/>
      <c r="D17" s="142"/>
    </row>
    <row r="18" ht="18.75" customHeight="1" spans="1:4">
      <c r="A18" s="140"/>
      <c r="B18" s="142"/>
      <c r="C18" s="140"/>
      <c r="D18" s="142"/>
    </row>
    <row r="19" ht="18.75" customHeight="1" spans="1:4">
      <c r="A19" s="140"/>
      <c r="B19" s="142"/>
      <c r="C19" s="140"/>
      <c r="D19" s="142"/>
    </row>
    <row r="20" ht="18.75" customHeight="1" spans="1:4">
      <c r="A20" s="140"/>
      <c r="B20" s="142"/>
      <c r="C20" s="140"/>
      <c r="D20" s="142"/>
    </row>
    <row r="21" ht="18.75" customHeight="1" spans="1:4">
      <c r="A21" s="140"/>
      <c r="B21" s="142"/>
      <c r="C21" s="140"/>
      <c r="D21" s="142"/>
    </row>
    <row r="22" ht="18.75" customHeight="1" spans="1:4">
      <c r="A22" s="140"/>
      <c r="B22" s="142"/>
      <c r="C22" s="140"/>
      <c r="D22" s="142"/>
    </row>
    <row r="23" ht="18.75" customHeight="1" spans="1:4">
      <c r="A23" s="140"/>
      <c r="B23" s="142"/>
      <c r="C23" s="140"/>
      <c r="D23" s="142"/>
    </row>
    <row r="24" ht="18.75" customHeight="1" spans="1:4">
      <c r="A24" s="140"/>
      <c r="B24" s="142"/>
      <c r="C24" s="140"/>
      <c r="D24" s="142"/>
    </row>
    <row r="25" ht="18.75" customHeight="1" spans="1:4">
      <c r="A25" s="140"/>
      <c r="B25" s="142"/>
      <c r="C25" s="140"/>
      <c r="D25" s="142"/>
    </row>
    <row r="26" ht="18.75" customHeight="1" spans="1:4">
      <c r="A26" s="140"/>
      <c r="B26" s="142"/>
      <c r="C26" s="140"/>
      <c r="D26" s="142"/>
    </row>
    <row r="27" ht="18.75" customHeight="1" spans="1:4">
      <c r="A27" s="140"/>
      <c r="B27" s="142"/>
      <c r="C27" s="140"/>
      <c r="D27" s="142"/>
    </row>
    <row r="28" ht="18.75" customHeight="1" spans="1:4">
      <c r="A28" s="140"/>
      <c r="B28" s="142"/>
      <c r="C28" s="140"/>
      <c r="D28" s="142"/>
    </row>
    <row r="29" ht="18.75" customHeight="1" spans="1:4">
      <c r="A29" s="140"/>
      <c r="B29" s="142"/>
      <c r="C29" s="140"/>
      <c r="D29" s="142"/>
    </row>
    <row r="30" ht="18.75" customHeight="1" spans="1:4">
      <c r="A30" s="140"/>
      <c r="B30" s="142"/>
      <c r="C30" s="140"/>
      <c r="D30" s="142"/>
    </row>
    <row r="31" ht="18.75" customHeight="1" spans="1:4">
      <c r="A31" s="140"/>
      <c r="B31" s="142"/>
      <c r="C31" s="140"/>
      <c r="D31" s="142"/>
    </row>
    <row r="32" ht="18.75" customHeight="1" spans="1:4">
      <c r="A32" s="140" t="s">
        <v>17</v>
      </c>
      <c r="B32" s="142">
        <v>14610723.9</v>
      </c>
      <c r="C32" s="140" t="s">
        <v>18</v>
      </c>
      <c r="D32" s="142">
        <v>14610723.9</v>
      </c>
    </row>
    <row r="33" ht="18.75" customHeight="1" spans="1:4">
      <c r="A33" s="140" t="s">
        <v>19</v>
      </c>
      <c r="B33" s="142"/>
      <c r="C33" s="140" t="s">
        <v>20</v>
      </c>
      <c r="D33" s="142"/>
    </row>
    <row r="34" ht="18.75" customHeight="1" spans="1:4">
      <c r="A34" s="140" t="s">
        <v>21</v>
      </c>
      <c r="B34" s="142"/>
      <c r="C34" s="140" t="s">
        <v>21</v>
      </c>
      <c r="D34" s="142"/>
    </row>
    <row r="35" ht="18.75" customHeight="1" spans="1:4">
      <c r="A35" s="140" t="s">
        <v>22</v>
      </c>
      <c r="B35" s="142"/>
      <c r="C35" s="140" t="s">
        <v>23</v>
      </c>
      <c r="D35" s="142"/>
    </row>
    <row r="36" ht="18.75" customHeight="1" spans="1:4">
      <c r="A36" s="140" t="s">
        <v>24</v>
      </c>
      <c r="B36" s="142">
        <v>14610723.9</v>
      </c>
      <c r="C36" s="140" t="s">
        <v>25</v>
      </c>
      <c r="D36" s="142">
        <v>14610723.9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F10"/>
    </sheetView>
  </sheetViews>
  <sheetFormatPr defaultColWidth="9.13888888888889" defaultRowHeight="14.25" customHeight="1" outlineLevelCol="5"/>
  <cols>
    <col min="1" max="6" width="24.3425925925926" customWidth="1"/>
  </cols>
  <sheetData>
    <row r="1" ht="12" customHeight="1" spans="1:6">
      <c r="A1" s="119">
        <v>1</v>
      </c>
      <c r="B1" s="120">
        <v>0</v>
      </c>
      <c r="C1" s="119">
        <v>1</v>
      </c>
      <c r="D1" s="97"/>
      <c r="E1" s="97"/>
      <c r="F1" s="118" t="s">
        <v>457</v>
      </c>
    </row>
    <row r="2" ht="26.25" customHeight="1" spans="1:6">
      <c r="A2" s="121" t="str">
        <f>"2026"&amp;"年部门政府性基金预算支出预算表"</f>
        <v>2026年部门政府性基金预算支出预算表</v>
      </c>
      <c r="B2" s="121" t="s">
        <v>458</v>
      </c>
      <c r="C2" s="122"/>
      <c r="D2" s="123"/>
      <c r="E2" s="123"/>
      <c r="F2" s="123"/>
    </row>
    <row r="3" ht="13.5" customHeight="1" spans="1:6">
      <c r="A3" s="124" t="str">
        <f>"单位名称："&amp;"盈江县新城乡人民政府"</f>
        <v>单位名称：盈江县新城乡人民政府</v>
      </c>
      <c r="B3" s="124" t="s">
        <v>459</v>
      </c>
      <c r="C3" s="125"/>
      <c r="D3" s="97"/>
      <c r="E3" s="97"/>
      <c r="F3" s="118" t="s">
        <v>1</v>
      </c>
    </row>
    <row r="4" ht="19.5" customHeight="1" spans="1:6">
      <c r="A4" s="62" t="s">
        <v>210</v>
      </c>
      <c r="B4" s="126" t="s">
        <v>48</v>
      </c>
      <c r="C4" s="62" t="s">
        <v>49</v>
      </c>
      <c r="D4" s="35" t="s">
        <v>460</v>
      </c>
      <c r="E4" s="35"/>
      <c r="F4" s="35"/>
    </row>
    <row r="5" ht="18.55" customHeight="1" spans="1:6">
      <c r="A5" s="62"/>
      <c r="B5" s="126"/>
      <c r="C5" s="62"/>
      <c r="D5" s="35" t="s">
        <v>30</v>
      </c>
      <c r="E5" s="35" t="s">
        <v>52</v>
      </c>
      <c r="F5" s="35" t="s">
        <v>53</v>
      </c>
    </row>
    <row r="6" ht="20.25" customHeight="1" spans="1:6">
      <c r="A6" s="62">
        <v>1</v>
      </c>
      <c r="B6" s="127" t="s">
        <v>60</v>
      </c>
      <c r="C6" s="127" t="s">
        <v>61</v>
      </c>
      <c r="D6" s="127" t="s">
        <v>62</v>
      </c>
      <c r="E6" s="127" t="s">
        <v>63</v>
      </c>
      <c r="F6" s="127" t="s">
        <v>64</v>
      </c>
    </row>
    <row r="7" ht="30" customHeight="1" spans="1:6">
      <c r="A7" s="33"/>
      <c r="B7" s="126"/>
      <c r="C7" s="33"/>
      <c r="D7" s="83"/>
      <c r="E7" s="128"/>
      <c r="F7" s="128"/>
    </row>
    <row r="8" ht="30" customHeight="1" spans="1:6">
      <c r="A8" s="22"/>
      <c r="B8" s="22"/>
      <c r="C8" s="22"/>
      <c r="D8" s="83"/>
      <c r="E8" s="128"/>
      <c r="F8" s="128"/>
    </row>
    <row r="9" ht="30" customHeight="1" spans="1:6">
      <c r="A9" s="129" t="s">
        <v>461</v>
      </c>
      <c r="B9" s="129" t="s">
        <v>461</v>
      </c>
      <c r="C9" s="129" t="s">
        <v>461</v>
      </c>
      <c r="D9" s="87"/>
      <c r="E9" s="130"/>
      <c r="F9" s="130"/>
    </row>
    <row r="10" ht="21" customHeight="1" spans="1:6">
      <c r="A10" s="40" t="s">
        <v>462</v>
      </c>
      <c r="B10" s="41"/>
      <c r="C10" s="41"/>
      <c r="D10" s="41"/>
      <c r="E10" s="41"/>
      <c r="F10" s="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workbookViewId="0">
      <selection activeCell="J9" sqref="J9"/>
    </sheetView>
  </sheetViews>
  <sheetFormatPr defaultColWidth="9.13888888888889" defaultRowHeight="14.25" customHeight="1"/>
  <cols>
    <col min="1" max="1" width="16.3425925925926" customWidth="1"/>
    <col min="2" max="3" width="9.62962962962963" customWidth="1"/>
    <col min="4" max="5" width="3.62962962962963" customWidth="1"/>
    <col min="6" max="6" width="11.2777777777778" customWidth="1"/>
    <col min="7" max="8" width="11.8518518518519" customWidth="1"/>
    <col min="9" max="9" width="10.2037037037037" customWidth="1"/>
    <col min="10" max="10" width="6.0462962962963" customWidth="1"/>
    <col min="11" max="11" width="9.77777777777778" customWidth="1"/>
    <col min="12" max="12" width="10.7777777777778" customWidth="1"/>
    <col min="13" max="15" width="10.712962962963" customWidth="1"/>
    <col min="16" max="16" width="6.62962962962963" customWidth="1"/>
    <col min="17" max="17" width="11.4259259259259" customWidth="1"/>
  </cols>
  <sheetData>
    <row r="1" ht="13.5" customHeight="1" spans="1:17">
      <c r="A1" s="3"/>
      <c r="B1" s="3"/>
      <c r="C1" s="3"/>
      <c r="D1" s="3"/>
      <c r="E1" s="3"/>
      <c r="F1" s="3"/>
      <c r="G1" s="3"/>
      <c r="H1" s="3"/>
      <c r="I1" s="3"/>
      <c r="J1" s="3"/>
      <c r="K1" s="1"/>
      <c r="L1" s="1"/>
      <c r="M1" s="1"/>
      <c r="N1" s="1"/>
      <c r="O1" s="109"/>
      <c r="P1" s="109"/>
      <c r="Q1" s="46" t="s">
        <v>463</v>
      </c>
    </row>
    <row r="2" ht="27.75" customHeight="1" spans="1:17">
      <c r="A2" s="47" t="str">
        <f>"2026"&amp;"年部门政府采购预算表"</f>
        <v>2026年部门政府采购预算表</v>
      </c>
      <c r="B2" s="29"/>
      <c r="C2" s="29"/>
      <c r="D2" s="29"/>
      <c r="E2" s="29"/>
      <c r="F2" s="29"/>
      <c r="G2" s="29"/>
      <c r="H2" s="29"/>
      <c r="I2" s="29"/>
      <c r="J2" s="29"/>
      <c r="K2" s="110"/>
      <c r="L2" s="29"/>
      <c r="M2" s="29"/>
      <c r="N2" s="29"/>
      <c r="O2" s="110"/>
      <c r="P2" s="110"/>
      <c r="Q2" s="29"/>
    </row>
    <row r="3" ht="18.75" customHeight="1" spans="1:17">
      <c r="A3" s="48" t="str">
        <f>"单位名称："&amp;"盈江县新城乡人民政府"</f>
        <v>单位名称：盈江县新城乡人民政府</v>
      </c>
      <c r="B3" s="32"/>
      <c r="C3" s="32"/>
      <c r="D3" s="32"/>
      <c r="E3" s="32"/>
      <c r="F3" s="32"/>
      <c r="G3" s="32"/>
      <c r="H3" s="32"/>
      <c r="I3" s="32"/>
      <c r="J3" s="32"/>
      <c r="K3" s="1"/>
      <c r="L3" s="1"/>
      <c r="M3" s="1"/>
      <c r="N3" s="1"/>
      <c r="O3" s="111"/>
      <c r="P3" s="111"/>
      <c r="Q3" s="118" t="s">
        <v>27</v>
      </c>
    </row>
    <row r="4" ht="15.75" customHeight="1" spans="1:17">
      <c r="A4" s="11" t="s">
        <v>464</v>
      </c>
      <c r="B4" s="98" t="s">
        <v>465</v>
      </c>
      <c r="C4" s="98" t="s">
        <v>466</v>
      </c>
      <c r="D4" s="98" t="s">
        <v>467</v>
      </c>
      <c r="E4" s="98" t="s">
        <v>468</v>
      </c>
      <c r="F4" s="98" t="s">
        <v>469</v>
      </c>
      <c r="G4" s="51" t="s">
        <v>217</v>
      </c>
      <c r="H4" s="51"/>
      <c r="I4" s="51"/>
      <c r="J4" s="51"/>
      <c r="K4" s="112"/>
      <c r="L4" s="51"/>
      <c r="M4" s="51"/>
      <c r="N4" s="51"/>
      <c r="O4" s="76"/>
      <c r="P4" s="112"/>
      <c r="Q4" s="52"/>
    </row>
    <row r="5" ht="17.25" customHeight="1" spans="1:17">
      <c r="A5" s="16"/>
      <c r="B5" s="99"/>
      <c r="C5" s="99"/>
      <c r="D5" s="99"/>
      <c r="E5" s="99"/>
      <c r="F5" s="99"/>
      <c r="G5" s="99" t="s">
        <v>30</v>
      </c>
      <c r="H5" s="99" t="s">
        <v>34</v>
      </c>
      <c r="I5" s="99" t="s">
        <v>470</v>
      </c>
      <c r="J5" s="99" t="s">
        <v>471</v>
      </c>
      <c r="K5" s="113" t="s">
        <v>472</v>
      </c>
      <c r="L5" s="114" t="s">
        <v>473</v>
      </c>
      <c r="M5" s="114"/>
      <c r="N5" s="114"/>
      <c r="O5" s="115"/>
      <c r="P5" s="116"/>
      <c r="Q5" s="100"/>
    </row>
    <row r="6" ht="54" customHeight="1" spans="1:17">
      <c r="A6" s="18"/>
      <c r="B6" s="100"/>
      <c r="C6" s="100"/>
      <c r="D6" s="100"/>
      <c r="E6" s="100"/>
      <c r="F6" s="100"/>
      <c r="G6" s="100"/>
      <c r="H6" s="100" t="s">
        <v>33</v>
      </c>
      <c r="I6" s="100"/>
      <c r="J6" s="100"/>
      <c r="K6" s="117"/>
      <c r="L6" s="100" t="s">
        <v>33</v>
      </c>
      <c r="M6" s="100" t="s">
        <v>40</v>
      </c>
      <c r="N6" s="100" t="s">
        <v>474</v>
      </c>
      <c r="O6" s="33" t="s">
        <v>42</v>
      </c>
      <c r="P6" s="117" t="s">
        <v>43</v>
      </c>
      <c r="Q6" s="100" t="s">
        <v>44</v>
      </c>
    </row>
    <row r="7" ht="15" customHeight="1" spans="1:17">
      <c r="A7" s="77">
        <v>1</v>
      </c>
      <c r="B7" s="101">
        <v>2</v>
      </c>
      <c r="C7" s="101">
        <v>3</v>
      </c>
      <c r="D7" s="101">
        <v>4</v>
      </c>
      <c r="E7" s="101">
        <v>5</v>
      </c>
      <c r="F7" s="101">
        <v>6</v>
      </c>
      <c r="G7" s="102">
        <v>7</v>
      </c>
      <c r="H7" s="102">
        <v>8</v>
      </c>
      <c r="I7" s="102">
        <v>9</v>
      </c>
      <c r="J7" s="102">
        <v>10</v>
      </c>
      <c r="K7" s="102">
        <v>11</v>
      </c>
      <c r="L7" s="102">
        <v>12</v>
      </c>
      <c r="M7" s="102">
        <v>13</v>
      </c>
      <c r="N7" s="102">
        <v>14</v>
      </c>
      <c r="O7" s="102">
        <v>15</v>
      </c>
      <c r="P7" s="102">
        <v>16</v>
      </c>
      <c r="Q7" s="102">
        <v>17</v>
      </c>
    </row>
    <row r="8" ht="52.5" customHeight="1" spans="1:17">
      <c r="A8" s="103" t="s">
        <v>274</v>
      </c>
      <c r="B8" s="104" t="s">
        <v>475</v>
      </c>
      <c r="C8" s="104" t="s">
        <v>476</v>
      </c>
      <c r="D8" s="105" t="s">
        <v>477</v>
      </c>
      <c r="E8" s="106">
        <v>2</v>
      </c>
      <c r="F8" s="23">
        <v>2000</v>
      </c>
      <c r="G8" s="23">
        <v>2000</v>
      </c>
      <c r="H8" s="23">
        <v>2000</v>
      </c>
      <c r="I8" s="23"/>
      <c r="J8" s="23"/>
      <c r="K8" s="23"/>
      <c r="L8" s="23"/>
      <c r="M8" s="23"/>
      <c r="N8" s="23"/>
      <c r="O8" s="23"/>
      <c r="P8" s="23"/>
      <c r="Q8" s="23"/>
    </row>
    <row r="9" ht="52.5" customHeight="1" spans="1:17">
      <c r="A9" s="103" t="s">
        <v>274</v>
      </c>
      <c r="B9" s="104" t="s">
        <v>478</v>
      </c>
      <c r="C9" s="104" t="s">
        <v>479</v>
      </c>
      <c r="D9" s="105" t="s">
        <v>477</v>
      </c>
      <c r="E9" s="106">
        <v>2</v>
      </c>
      <c r="F9" s="23">
        <v>8000</v>
      </c>
      <c r="G9" s="23">
        <v>8000</v>
      </c>
      <c r="H9" s="23">
        <v>8000</v>
      </c>
      <c r="I9" s="23"/>
      <c r="J9" s="23"/>
      <c r="K9" s="23"/>
      <c r="L9" s="23"/>
      <c r="M9" s="23"/>
      <c r="N9" s="23"/>
      <c r="O9" s="23"/>
      <c r="P9" s="23"/>
      <c r="Q9" s="23"/>
    </row>
    <row r="10" ht="30" customHeight="1" spans="1:17">
      <c r="A10" s="107" t="s">
        <v>461</v>
      </c>
      <c r="B10" s="108"/>
      <c r="C10" s="108"/>
      <c r="D10" s="108"/>
      <c r="E10" s="106"/>
      <c r="F10" s="23">
        <v>10000</v>
      </c>
      <c r="G10" s="23">
        <v>10000</v>
      </c>
      <c r="H10" s="23">
        <v>10000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N11"/>
    </sheetView>
  </sheetViews>
  <sheetFormatPr defaultColWidth="9.13888888888889" defaultRowHeight="14.25" customHeight="1"/>
  <cols>
    <col min="1" max="1" width="21.4814814814815" customWidth="1"/>
    <col min="2" max="2" width="9.77777777777778" customWidth="1"/>
    <col min="3" max="3" width="19.2037037037037" customWidth="1"/>
    <col min="4" max="5" width="12.0462962962963" customWidth="1"/>
    <col min="6" max="6" width="5.77777777777778" customWidth="1"/>
    <col min="7" max="7" width="6.48148148148148" customWidth="1"/>
    <col min="8" max="8" width="9.91666666666667" customWidth="1"/>
    <col min="9" max="14" width="11.3425925925926" customWidth="1"/>
  </cols>
  <sheetData>
    <row r="1" ht="17.25" customHeight="1" spans="1:14">
      <c r="A1" s="3"/>
      <c r="B1" s="3"/>
      <c r="C1" s="3"/>
      <c r="D1" s="3"/>
      <c r="E1" s="3"/>
      <c r="F1" s="3"/>
      <c r="G1" s="3"/>
      <c r="H1" s="91"/>
      <c r="I1" s="1"/>
      <c r="J1" s="1"/>
      <c r="K1" s="91"/>
      <c r="L1" s="1"/>
      <c r="M1" s="96"/>
      <c r="N1" s="96" t="s">
        <v>480</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"单位名称："&amp;"盈江县新城乡人民政府"</f>
        <v>单位名称：盈江县新城乡人民政府</v>
      </c>
      <c r="B3" s="32"/>
      <c r="C3" s="32"/>
      <c r="D3" s="32"/>
      <c r="E3" s="32"/>
      <c r="F3" s="32"/>
      <c r="G3" s="32"/>
      <c r="H3" s="91"/>
      <c r="I3" s="1"/>
      <c r="J3" s="1"/>
      <c r="K3" s="91"/>
      <c r="L3" s="1"/>
      <c r="M3" s="97"/>
      <c r="N3" s="46" t="s">
        <v>27</v>
      </c>
    </row>
    <row r="4" ht="15.75" customHeight="1" spans="1:14">
      <c r="A4" s="11" t="s">
        <v>464</v>
      </c>
      <c r="B4" s="11" t="s">
        <v>481</v>
      </c>
      <c r="C4" s="11" t="s">
        <v>482</v>
      </c>
      <c r="D4" s="12" t="s">
        <v>217</v>
      </c>
      <c r="E4" s="13"/>
      <c r="F4" s="13"/>
      <c r="G4" s="13"/>
      <c r="H4" s="13"/>
      <c r="I4" s="13"/>
      <c r="J4" s="13"/>
      <c r="K4" s="13"/>
      <c r="L4" s="13"/>
      <c r="M4" s="13"/>
      <c r="N4" s="14"/>
    </row>
    <row r="5" ht="17.25" customHeight="1" spans="1:14">
      <c r="A5" s="16"/>
      <c r="B5" s="16"/>
      <c r="C5" s="16"/>
      <c r="D5" s="78" t="s">
        <v>30</v>
      </c>
      <c r="E5" s="11" t="s">
        <v>34</v>
      </c>
      <c r="F5" s="11" t="s">
        <v>470</v>
      </c>
      <c r="G5" s="11" t="s">
        <v>471</v>
      </c>
      <c r="H5" s="11" t="s">
        <v>472</v>
      </c>
      <c r="I5" s="12" t="s">
        <v>473</v>
      </c>
      <c r="J5" s="13"/>
      <c r="K5" s="13"/>
      <c r="L5" s="13"/>
      <c r="M5" s="13"/>
      <c r="N5" s="14"/>
    </row>
    <row r="6" ht="40.5" customHeight="1" spans="1:14">
      <c r="A6" s="18"/>
      <c r="B6" s="18"/>
      <c r="C6" s="18"/>
      <c r="D6" s="77"/>
      <c r="E6" s="16" t="s">
        <v>33</v>
      </c>
      <c r="F6" s="18"/>
      <c r="G6" s="18"/>
      <c r="H6" s="77"/>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2"/>
      <c r="B8" s="92"/>
      <c r="C8" s="92"/>
      <c r="D8" s="23"/>
      <c r="E8" s="23"/>
      <c r="F8" s="23"/>
      <c r="G8" s="23"/>
      <c r="H8" s="23"/>
      <c r="I8" s="23"/>
      <c r="J8" s="23"/>
      <c r="K8" s="23"/>
      <c r="L8" s="23"/>
      <c r="M8" s="23"/>
      <c r="N8" s="23"/>
    </row>
    <row r="9" ht="52.5" customHeight="1" spans="1:14">
      <c r="A9" s="93"/>
      <c r="B9" s="93"/>
      <c r="C9" s="93"/>
      <c r="D9" s="23"/>
      <c r="E9" s="23"/>
      <c r="F9" s="23"/>
      <c r="G9" s="23"/>
      <c r="H9" s="23"/>
      <c r="I9" s="23"/>
      <c r="J9" s="23"/>
      <c r="K9" s="23"/>
      <c r="L9" s="23"/>
      <c r="M9" s="23"/>
      <c r="N9" s="23"/>
    </row>
    <row r="10" ht="30" customHeight="1" spans="1:14">
      <c r="A10" s="94" t="s">
        <v>30</v>
      </c>
      <c r="B10" s="95"/>
      <c r="C10" s="95"/>
      <c r="D10" s="39"/>
      <c r="E10" s="39"/>
      <c r="F10" s="39"/>
      <c r="G10" s="39"/>
      <c r="H10" s="39"/>
      <c r="I10" s="39"/>
      <c r="J10" s="39"/>
      <c r="K10" s="39"/>
      <c r="L10" s="39"/>
      <c r="M10" s="39"/>
      <c r="N10" s="39"/>
    </row>
    <row r="11" ht="19" customHeight="1" spans="1:14">
      <c r="A11" s="40" t="s">
        <v>483</v>
      </c>
      <c r="B11" s="41"/>
      <c r="C11" s="41"/>
      <c r="D11" s="41"/>
      <c r="E11" s="41"/>
      <c r="F11" s="41"/>
      <c r="G11" s="41"/>
      <c r="H11" s="41"/>
      <c r="I11" s="41"/>
      <c r="J11" s="41"/>
      <c r="K11" s="41"/>
      <c r="L11" s="41"/>
      <c r="M11" s="41"/>
      <c r="N11" s="41"/>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FD11"/>
  <sheetViews>
    <sheetView showZeros="0" workbookViewId="0">
      <selection activeCell="A11" sqref="$A11:$XFD11"/>
    </sheetView>
  </sheetViews>
  <sheetFormatPr defaultColWidth="9.13888888888889" defaultRowHeight="14.25" customHeight="1"/>
  <cols>
    <col min="1" max="1" width="24.4814814814815" customWidth="1"/>
    <col min="2" max="20" width="5.77777777777778" customWidth="1"/>
  </cols>
  <sheetData>
    <row r="1" ht="13.5" customHeight="1" spans="1:20">
      <c r="A1" s="68"/>
      <c r="B1" s="68"/>
      <c r="C1" s="68"/>
      <c r="D1" s="69"/>
      <c r="E1" s="69"/>
      <c r="F1" s="69"/>
      <c r="G1" s="69"/>
      <c r="H1" s="69"/>
      <c r="I1" s="69"/>
      <c r="J1" s="69"/>
      <c r="K1" s="69"/>
      <c r="L1" s="69"/>
      <c r="M1" s="69"/>
      <c r="N1" s="69"/>
      <c r="O1" s="69"/>
      <c r="P1" s="69"/>
      <c r="Q1" s="69"/>
      <c r="R1" s="69"/>
      <c r="S1" s="69"/>
      <c r="T1" s="88" t="s">
        <v>484</v>
      </c>
    </row>
    <row r="2" ht="27.75" customHeight="1" spans="1:20">
      <c r="A2" s="70" t="str">
        <f>"2026"&amp;"年县对下转移支付预算表"</f>
        <v>2026年县对下转移支付预算表</v>
      </c>
      <c r="B2" s="5"/>
      <c r="C2" s="5"/>
      <c r="D2" s="59"/>
      <c r="E2" s="59"/>
      <c r="F2" s="59"/>
      <c r="G2" s="59"/>
      <c r="H2" s="59"/>
      <c r="I2" s="59"/>
      <c r="J2" s="59"/>
      <c r="K2" s="59"/>
      <c r="L2" s="59"/>
      <c r="M2" s="59"/>
      <c r="N2" s="59"/>
      <c r="O2" s="59"/>
      <c r="P2" s="59"/>
      <c r="Q2" s="59"/>
      <c r="R2" s="59"/>
      <c r="S2" s="59"/>
      <c r="T2" s="5"/>
    </row>
    <row r="3" customHeight="1" spans="1:20">
      <c r="A3" s="71" t="s">
        <v>1</v>
      </c>
      <c r="B3" s="72"/>
      <c r="C3" s="72"/>
      <c r="D3" s="9"/>
      <c r="E3" s="9"/>
      <c r="F3" s="9"/>
      <c r="G3" s="9"/>
      <c r="H3" s="9"/>
      <c r="I3" s="9"/>
      <c r="J3" s="9"/>
      <c r="K3" s="9"/>
      <c r="L3" s="9"/>
      <c r="M3" s="9"/>
      <c r="N3" s="9"/>
      <c r="O3" s="9"/>
      <c r="P3" s="9"/>
      <c r="Q3" s="9"/>
      <c r="R3" s="9"/>
      <c r="S3" s="9"/>
      <c r="T3" s="89"/>
    </row>
    <row r="4" ht="18" customHeight="1" spans="1:20">
      <c r="A4" s="73" t="str">
        <f>"单位名称："&amp;"盈江县新城乡人民政府"</f>
        <v>单位名称：盈江县新城乡人民政府</v>
      </c>
      <c r="B4" s="74"/>
      <c r="C4" s="74"/>
      <c r="D4" s="9"/>
      <c r="E4" s="9"/>
      <c r="F4" s="9"/>
      <c r="G4" s="9"/>
      <c r="H4" s="9"/>
      <c r="I4" s="9"/>
      <c r="J4" s="9"/>
      <c r="K4" s="9"/>
      <c r="L4" s="9"/>
      <c r="M4" s="9"/>
      <c r="N4" s="9"/>
      <c r="O4" s="9"/>
      <c r="P4" s="9"/>
      <c r="Q4" s="9"/>
      <c r="R4" s="9"/>
      <c r="S4" s="9"/>
      <c r="T4" s="90"/>
    </row>
    <row r="5" ht="19.5" customHeight="1" spans="1:20">
      <c r="A5" s="75" t="s">
        <v>485</v>
      </c>
      <c r="B5" s="12" t="s">
        <v>217</v>
      </c>
      <c r="C5" s="13"/>
      <c r="D5" s="76"/>
      <c r="E5" s="62" t="s">
        <v>486</v>
      </c>
      <c r="F5" s="62"/>
      <c r="G5" s="62"/>
      <c r="H5" s="62"/>
      <c r="I5" s="62"/>
      <c r="J5" s="62"/>
      <c r="K5" s="62"/>
      <c r="L5" s="62"/>
      <c r="M5" s="62"/>
      <c r="N5" s="62"/>
      <c r="O5" s="62"/>
      <c r="P5" s="62"/>
      <c r="Q5" s="62"/>
      <c r="R5" s="62"/>
      <c r="S5" s="62"/>
      <c r="T5" s="35"/>
    </row>
    <row r="6" ht="61.3" customHeight="1" spans="1:20">
      <c r="A6" s="77"/>
      <c r="B6" s="78" t="s">
        <v>30</v>
      </c>
      <c r="C6" s="11" t="s">
        <v>34</v>
      </c>
      <c r="D6" s="79" t="s">
        <v>487</v>
      </c>
      <c r="E6" s="33" t="s">
        <v>488</v>
      </c>
      <c r="F6" s="33" t="s">
        <v>489</v>
      </c>
      <c r="G6" s="33" t="s">
        <v>490</v>
      </c>
      <c r="H6" s="33" t="s">
        <v>491</v>
      </c>
      <c r="I6" s="33" t="s">
        <v>492</v>
      </c>
      <c r="J6" s="33" t="s">
        <v>493</v>
      </c>
      <c r="K6" s="33" t="s">
        <v>494</v>
      </c>
      <c r="L6" s="33" t="s">
        <v>495</v>
      </c>
      <c r="M6" s="33" t="s">
        <v>496</v>
      </c>
      <c r="N6" s="33" t="s">
        <v>497</v>
      </c>
      <c r="O6" s="33" t="s">
        <v>498</v>
      </c>
      <c r="P6" s="33" t="s">
        <v>499</v>
      </c>
      <c r="Q6" s="33" t="s">
        <v>500</v>
      </c>
      <c r="R6" s="33" t="s">
        <v>501</v>
      </c>
      <c r="S6" s="33" t="s">
        <v>502</v>
      </c>
      <c r="T6" s="34" t="s">
        <v>503</v>
      </c>
    </row>
    <row r="7" ht="19.5" customHeight="1" spans="1:20">
      <c r="A7" s="35">
        <v>1</v>
      </c>
      <c r="B7" s="35">
        <v>2</v>
      </c>
      <c r="C7" s="80">
        <v>3</v>
      </c>
      <c r="D7" s="81">
        <v>4</v>
      </c>
      <c r="E7" s="80">
        <v>5</v>
      </c>
      <c r="F7" s="82">
        <v>6</v>
      </c>
      <c r="G7" s="80">
        <v>7</v>
      </c>
      <c r="H7" s="82">
        <v>8</v>
      </c>
      <c r="I7" s="80">
        <v>9</v>
      </c>
      <c r="J7" s="82">
        <v>10</v>
      </c>
      <c r="K7" s="80">
        <v>11</v>
      </c>
      <c r="L7" s="82">
        <v>12</v>
      </c>
      <c r="M7" s="80">
        <v>13</v>
      </c>
      <c r="N7" s="82">
        <v>14</v>
      </c>
      <c r="O7" s="80">
        <v>15</v>
      </c>
      <c r="P7" s="82">
        <v>16</v>
      </c>
      <c r="Q7" s="80">
        <v>17</v>
      </c>
      <c r="R7" s="82">
        <v>18</v>
      </c>
      <c r="S7" s="80">
        <v>19</v>
      </c>
      <c r="T7" s="80">
        <v>20</v>
      </c>
    </row>
    <row r="8" ht="19.5" customHeight="1" spans="1:20">
      <c r="A8" s="36" t="s">
        <v>504</v>
      </c>
      <c r="B8" s="83"/>
      <c r="C8" s="83"/>
      <c r="D8" s="84"/>
      <c r="E8" s="85"/>
      <c r="F8" s="85"/>
      <c r="G8" s="85"/>
      <c r="H8" s="85"/>
      <c r="I8" s="85"/>
      <c r="J8" s="85"/>
      <c r="K8" s="85"/>
      <c r="L8" s="85"/>
      <c r="M8" s="85"/>
      <c r="N8" s="85"/>
      <c r="O8" s="85"/>
      <c r="P8" s="85"/>
      <c r="Q8" s="85"/>
      <c r="R8" s="85"/>
      <c r="S8" s="85"/>
      <c r="T8" s="85"/>
    </row>
    <row r="9" ht="19.5" customHeight="1" spans="1:20">
      <c r="A9" s="24"/>
      <c r="B9" s="83"/>
      <c r="C9" s="83"/>
      <c r="D9" s="84"/>
      <c r="E9" s="86"/>
      <c r="F9" s="86"/>
      <c r="G9" s="86"/>
      <c r="H9" s="86"/>
      <c r="I9" s="86"/>
      <c r="J9" s="86"/>
      <c r="K9" s="86"/>
      <c r="L9" s="86"/>
      <c r="M9" s="86"/>
      <c r="N9" s="86"/>
      <c r="O9" s="86"/>
      <c r="P9" s="86"/>
      <c r="Q9" s="86"/>
      <c r="R9" s="86"/>
      <c r="S9" s="86"/>
      <c r="T9" s="24"/>
    </row>
    <row r="10" ht="19.5" customHeight="1" spans="1:20">
      <c r="A10" s="55" t="s">
        <v>30</v>
      </c>
      <c r="B10" s="87"/>
      <c r="C10" s="87"/>
      <c r="D10" s="87"/>
      <c r="E10" s="57"/>
      <c r="F10" s="57"/>
      <c r="G10" s="57"/>
      <c r="H10" s="57"/>
      <c r="I10" s="57"/>
      <c r="J10" s="57"/>
      <c r="K10" s="57"/>
      <c r="L10" s="57"/>
      <c r="M10" s="57"/>
      <c r="N10" s="57"/>
      <c r="O10" s="57"/>
      <c r="P10" s="57"/>
      <c r="Q10" s="57"/>
      <c r="R10" s="57"/>
      <c r="S10" s="57"/>
      <c r="T10" s="57"/>
    </row>
    <row r="11" s="41" customFormat="1" ht="21" customHeight="1" spans="1:1">
      <c r="A11" s="40" t="s">
        <v>505</v>
      </c>
    </row>
  </sheetData>
  <mergeCells count="7">
    <mergeCell ref="A2:T2"/>
    <mergeCell ref="A3:T3"/>
    <mergeCell ref="A4:T4"/>
    <mergeCell ref="B5:D5"/>
    <mergeCell ref="E5:T5"/>
    <mergeCell ref="A11:XFD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J8"/>
    </sheetView>
  </sheetViews>
  <sheetFormatPr defaultColWidth="9.13888888888889" defaultRowHeight="12" customHeight="1" outlineLevelRow="7"/>
  <cols>
    <col min="1" max="10" width="13.2037037037037" customWidth="1"/>
  </cols>
  <sheetData>
    <row r="1" customHeight="1" spans="10:10">
      <c r="J1" s="67" t="s">
        <v>506</v>
      </c>
    </row>
    <row r="2" ht="28.5" customHeight="1" spans="1:10">
      <c r="A2" s="58" t="str">
        <f>"2026"&amp;"年县对下转移支付绩效目标表"</f>
        <v>2026年县对下转移支付绩效目标表</v>
      </c>
      <c r="B2" s="5"/>
      <c r="C2" s="5"/>
      <c r="D2" s="5"/>
      <c r="E2" s="5"/>
      <c r="F2" s="59"/>
      <c r="G2" s="5"/>
      <c r="H2" s="59"/>
      <c r="I2" s="59"/>
      <c r="J2" s="5"/>
    </row>
    <row r="3" ht="17.25" customHeight="1" spans="1:8">
      <c r="A3" s="6" t="str">
        <f>"单位名称："&amp;"盈江县新城乡人民政府"</f>
        <v>单位名称：盈江县新城乡人民政府</v>
      </c>
      <c r="B3" s="60"/>
      <c r="C3" s="60"/>
      <c r="D3" s="60"/>
      <c r="E3" s="60"/>
      <c r="F3" s="61"/>
      <c r="G3" s="60"/>
      <c r="H3" s="61"/>
    </row>
    <row r="4" ht="44.25" customHeight="1" spans="1:10">
      <c r="A4" s="34" t="s">
        <v>363</v>
      </c>
      <c r="B4" s="34" t="s">
        <v>364</v>
      </c>
      <c r="C4" s="34" t="s">
        <v>365</v>
      </c>
      <c r="D4" s="34" t="s">
        <v>366</v>
      </c>
      <c r="E4" s="34" t="s">
        <v>367</v>
      </c>
      <c r="F4" s="62" t="s">
        <v>368</v>
      </c>
      <c r="G4" s="34" t="s">
        <v>369</v>
      </c>
      <c r="H4" s="62" t="s">
        <v>370</v>
      </c>
      <c r="I4" s="62" t="s">
        <v>371</v>
      </c>
      <c r="J4" s="34" t="s">
        <v>372</v>
      </c>
    </row>
    <row r="5" ht="14.25" customHeight="1" spans="1:10">
      <c r="A5" s="34">
        <v>1</v>
      </c>
      <c r="B5" s="34">
        <v>2</v>
      </c>
      <c r="C5" s="34">
        <v>3</v>
      </c>
      <c r="D5" s="34">
        <v>4</v>
      </c>
      <c r="E5" s="34">
        <v>5</v>
      </c>
      <c r="F5" s="62">
        <v>6</v>
      </c>
      <c r="G5" s="34">
        <v>7</v>
      </c>
      <c r="H5" s="62">
        <v>8</v>
      </c>
      <c r="I5" s="62">
        <v>9</v>
      </c>
      <c r="J5" s="34">
        <v>10</v>
      </c>
    </row>
    <row r="6" ht="32.7" customHeight="1" spans="1:10">
      <c r="A6" s="36"/>
      <c r="B6" s="53"/>
      <c r="C6" s="53"/>
      <c r="D6" s="53"/>
      <c r="E6" s="63"/>
      <c r="F6" s="64"/>
      <c r="G6" s="63"/>
      <c r="H6" s="64"/>
      <c r="I6" s="64"/>
      <c r="J6" s="63"/>
    </row>
    <row r="7" ht="32.7" customHeight="1" spans="1:10">
      <c r="A7" s="65"/>
      <c r="B7" s="66" t="s">
        <v>504</v>
      </c>
      <c r="C7" s="66" t="s">
        <v>504</v>
      </c>
      <c r="D7" s="66" t="s">
        <v>504</v>
      </c>
      <c r="E7" s="65" t="s">
        <v>504</v>
      </c>
      <c r="F7" s="66" t="s">
        <v>504</v>
      </c>
      <c r="G7" s="65" t="s">
        <v>504</v>
      </c>
      <c r="H7" s="66" t="s">
        <v>504</v>
      </c>
      <c r="I7" s="66" t="s">
        <v>504</v>
      </c>
      <c r="J7" s="65" t="s">
        <v>504</v>
      </c>
    </row>
    <row r="8" ht="20" customHeight="1" spans="1:10">
      <c r="A8" s="40" t="s">
        <v>505</v>
      </c>
      <c r="B8" s="41"/>
      <c r="C8" s="41"/>
      <c r="D8" s="41"/>
      <c r="E8" s="41"/>
      <c r="F8" s="41"/>
      <c r="G8" s="41"/>
      <c r="H8" s="41"/>
      <c r="I8" s="41"/>
      <c r="J8" s="41"/>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H9"/>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6" t="s">
        <v>507</v>
      </c>
    </row>
    <row r="2" ht="28.5" customHeight="1" spans="1:8">
      <c r="A2" s="47" t="str">
        <f>"2026"&amp;"年新增资产配置表"</f>
        <v>2026年新增资产配置表</v>
      </c>
      <c r="B2" s="29"/>
      <c r="C2" s="29"/>
      <c r="D2" s="29"/>
      <c r="E2" s="29"/>
      <c r="F2" s="29"/>
      <c r="G2" s="29"/>
      <c r="H2" s="29"/>
    </row>
    <row r="3" ht="13.5" customHeight="1" spans="1:8">
      <c r="A3" s="48" t="str">
        <f>"单位名称："&amp;"盈江县新城乡人民政府"</f>
        <v>单位名称：盈江县新城乡人民政府</v>
      </c>
      <c r="B3" s="31"/>
      <c r="C3" s="49"/>
      <c r="D3" s="1"/>
      <c r="E3" s="1"/>
      <c r="F3" s="1"/>
      <c r="G3" s="1"/>
      <c r="H3" s="1"/>
    </row>
    <row r="4" ht="18" customHeight="1" spans="1:8">
      <c r="A4" s="11" t="s">
        <v>210</v>
      </c>
      <c r="B4" s="11" t="s">
        <v>508</v>
      </c>
      <c r="C4" s="11" t="s">
        <v>509</v>
      </c>
      <c r="D4" s="11" t="s">
        <v>510</v>
      </c>
      <c r="E4" s="11" t="s">
        <v>511</v>
      </c>
      <c r="F4" s="50" t="s">
        <v>512</v>
      </c>
      <c r="G4" s="51"/>
      <c r="H4" s="52"/>
    </row>
    <row r="5" ht="18" customHeight="1" spans="1:8">
      <c r="A5" s="18"/>
      <c r="B5" s="18"/>
      <c r="C5" s="18"/>
      <c r="D5" s="18"/>
      <c r="E5" s="18"/>
      <c r="F5" s="34" t="s">
        <v>468</v>
      </c>
      <c r="G5" s="34" t="s">
        <v>513</v>
      </c>
      <c r="H5" s="34" t="s">
        <v>514</v>
      </c>
    </row>
    <row r="6" ht="21" customHeight="1" spans="1:8">
      <c r="A6" s="34">
        <v>1</v>
      </c>
      <c r="B6" s="34">
        <v>2</v>
      </c>
      <c r="C6" s="34">
        <v>3</v>
      </c>
      <c r="D6" s="34">
        <v>4</v>
      </c>
      <c r="E6" s="34">
        <v>5</v>
      </c>
      <c r="F6" s="34">
        <v>6</v>
      </c>
      <c r="G6" s="34">
        <v>7</v>
      </c>
      <c r="H6" s="34">
        <v>8</v>
      </c>
    </row>
    <row r="7" ht="33" customHeight="1" spans="1:8">
      <c r="A7" s="53"/>
      <c r="B7" s="53"/>
      <c r="C7" s="53"/>
      <c r="D7" s="53"/>
      <c r="E7" s="53"/>
      <c r="F7" s="43"/>
      <c r="G7" s="54"/>
      <c r="H7" s="54"/>
    </row>
    <row r="8" ht="24" customHeight="1" spans="1:8">
      <c r="A8" s="55" t="s">
        <v>30</v>
      </c>
      <c r="B8" s="56"/>
      <c r="C8" s="56"/>
      <c r="D8" s="56"/>
      <c r="E8" s="56"/>
      <c r="F8" s="45"/>
      <c r="G8" s="57"/>
      <c r="H8" s="57"/>
    </row>
    <row r="9" ht="19" customHeight="1" spans="1:8">
      <c r="A9" s="40" t="s">
        <v>515</v>
      </c>
      <c r="B9" s="41"/>
      <c r="C9" s="41"/>
      <c r="D9" s="41"/>
      <c r="E9" s="41"/>
      <c r="F9" s="41"/>
      <c r="G9" s="41"/>
      <c r="H9" s="41"/>
    </row>
  </sheetData>
  <mergeCells count="10">
    <mergeCell ref="A2:H2"/>
    <mergeCell ref="A3:C3"/>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K11"/>
    </sheetView>
  </sheetViews>
  <sheetFormatPr defaultColWidth="9.13888888888889" defaultRowHeight="14.25" customHeight="1"/>
  <cols>
    <col min="1" max="1" width="10.2777777777778" customWidth="1"/>
    <col min="2" max="3" width="23.8518518518519" customWidth="1"/>
    <col min="4" max="4" width="11.1388888888889" customWidth="1"/>
    <col min="5" max="5" width="17.712962962963" customWidth="1"/>
    <col min="6" max="6" width="9.85185185185185" customWidth="1"/>
    <col min="7" max="7" width="17.712962962963" customWidth="1"/>
    <col min="8" max="11" width="15.4259259259259" customWidth="1"/>
  </cols>
  <sheetData>
    <row r="1" ht="13.5" customHeight="1" spans="1:11">
      <c r="A1" s="1"/>
      <c r="B1" s="1"/>
      <c r="C1" s="1"/>
      <c r="D1" s="2"/>
      <c r="E1" s="2"/>
      <c r="F1" s="2"/>
      <c r="G1" s="2"/>
      <c r="H1" s="3"/>
      <c r="I1" s="3"/>
      <c r="J1" s="3"/>
      <c r="K1" s="4" t="s">
        <v>516</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"单位名称："&amp;"盈江县新城乡人民政府"</f>
        <v>单位名称：盈江县新城乡人民政府</v>
      </c>
      <c r="B3" s="31"/>
      <c r="C3" s="31"/>
      <c r="D3" s="31"/>
      <c r="E3" s="31"/>
      <c r="F3" s="31"/>
      <c r="G3" s="31"/>
      <c r="H3" s="32"/>
      <c r="I3" s="32"/>
      <c r="J3" s="32"/>
      <c r="K3" s="42" t="s">
        <v>27</v>
      </c>
    </row>
    <row r="4" ht="21.75" customHeight="1" spans="1:11">
      <c r="A4" s="33" t="s">
        <v>319</v>
      </c>
      <c r="B4" s="33" t="s">
        <v>212</v>
      </c>
      <c r="C4" s="33" t="s">
        <v>320</v>
      </c>
      <c r="D4" s="34" t="s">
        <v>213</v>
      </c>
      <c r="E4" s="34" t="s">
        <v>214</v>
      </c>
      <c r="F4" s="34" t="s">
        <v>321</v>
      </c>
      <c r="G4" s="34" t="s">
        <v>322</v>
      </c>
      <c r="H4" s="35" t="s">
        <v>30</v>
      </c>
      <c r="I4" s="35" t="s">
        <v>517</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3"/>
    </row>
    <row r="9" ht="52.5" customHeight="1" spans="1:11">
      <c r="A9" s="22"/>
      <c r="B9" s="22"/>
      <c r="C9" s="22"/>
      <c r="D9" s="22"/>
      <c r="E9" s="22"/>
      <c r="F9" s="22"/>
      <c r="G9" s="22"/>
      <c r="H9" s="23"/>
      <c r="I9" s="23"/>
      <c r="J9" s="23"/>
      <c r="K9" s="44"/>
    </row>
    <row r="10" ht="30" customHeight="1" spans="1:11">
      <c r="A10" s="37" t="s">
        <v>461</v>
      </c>
      <c r="B10" s="38"/>
      <c r="C10" s="38"/>
      <c r="D10" s="38"/>
      <c r="E10" s="38"/>
      <c r="F10" s="38"/>
      <c r="G10" s="38"/>
      <c r="H10" s="39"/>
      <c r="I10" s="39"/>
      <c r="J10" s="39"/>
      <c r="K10" s="45"/>
    </row>
    <row r="11" ht="24" customHeight="1" spans="1:11">
      <c r="A11" s="40" t="s">
        <v>518</v>
      </c>
      <c r="B11" s="41"/>
      <c r="C11" s="41"/>
      <c r="D11" s="41"/>
      <c r="E11" s="41"/>
      <c r="F11" s="41"/>
      <c r="G11" s="41"/>
      <c r="H11" s="41"/>
      <c r="I11" s="41"/>
      <c r="J11" s="41"/>
      <c r="K11" s="41"/>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Zeros="0" workbookViewId="0">
      <selection activeCell="A1" sqref="A1"/>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519</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"单位名称："&amp;"盈江县新城乡人民政府"</f>
        <v>单位名称：盈江县新城乡人民政府</v>
      </c>
      <c r="B3" s="7"/>
      <c r="C3" s="7"/>
      <c r="D3" s="7"/>
      <c r="E3" s="8"/>
      <c r="F3" s="8"/>
      <c r="G3" s="9" t="s">
        <v>27</v>
      </c>
    </row>
    <row r="4" ht="21.75" customHeight="1" spans="1:7">
      <c r="A4" s="10" t="s">
        <v>320</v>
      </c>
      <c r="B4" s="10" t="s">
        <v>319</v>
      </c>
      <c r="C4" s="10" t="s">
        <v>212</v>
      </c>
      <c r="D4" s="11" t="s">
        <v>520</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3876129.2</v>
      </c>
      <c r="F8" s="23"/>
      <c r="G8" s="23"/>
    </row>
    <row r="9" ht="52.5" customHeight="1" spans="1:7">
      <c r="A9" s="24"/>
      <c r="B9" s="22" t="s">
        <v>521</v>
      </c>
      <c r="C9" s="22" t="s">
        <v>309</v>
      </c>
      <c r="D9" s="22" t="s">
        <v>522</v>
      </c>
      <c r="E9" s="23">
        <v>180000</v>
      </c>
      <c r="F9" s="23"/>
      <c r="G9" s="23"/>
    </row>
    <row r="10" ht="52.5" customHeight="1" spans="1:7">
      <c r="A10" s="25"/>
      <c r="B10" s="22" t="s">
        <v>521</v>
      </c>
      <c r="C10" s="22" t="s">
        <v>311</v>
      </c>
      <c r="D10" s="22" t="s">
        <v>522</v>
      </c>
      <c r="E10" s="23">
        <v>1824000</v>
      </c>
      <c r="F10" s="23"/>
      <c r="G10" s="23"/>
    </row>
    <row r="11" ht="52.5" customHeight="1" spans="1:7">
      <c r="A11" s="25"/>
      <c r="B11" s="22" t="s">
        <v>521</v>
      </c>
      <c r="C11" s="22" t="s">
        <v>313</v>
      </c>
      <c r="D11" s="22" t="s">
        <v>522</v>
      </c>
      <c r="E11" s="23">
        <v>662400</v>
      </c>
      <c r="F11" s="23"/>
      <c r="G11" s="23"/>
    </row>
    <row r="12" ht="52.5" customHeight="1" spans="1:7">
      <c r="A12" s="25"/>
      <c r="B12" s="22" t="s">
        <v>521</v>
      </c>
      <c r="C12" s="22" t="s">
        <v>315</v>
      </c>
      <c r="D12" s="22" t="s">
        <v>522</v>
      </c>
      <c r="E12" s="23">
        <v>70560</v>
      </c>
      <c r="F12" s="23"/>
      <c r="G12" s="23"/>
    </row>
    <row r="13" ht="52.5" customHeight="1" spans="1:7">
      <c r="A13" s="25"/>
      <c r="B13" s="22" t="s">
        <v>523</v>
      </c>
      <c r="C13" s="22" t="s">
        <v>352</v>
      </c>
      <c r="D13" s="22" t="s">
        <v>522</v>
      </c>
      <c r="E13" s="23">
        <v>5000</v>
      </c>
      <c r="F13" s="23"/>
      <c r="G13" s="23"/>
    </row>
    <row r="14" ht="52.5" customHeight="1" spans="1:7">
      <c r="A14" s="25"/>
      <c r="B14" s="22" t="s">
        <v>523</v>
      </c>
      <c r="C14" s="22" t="s">
        <v>358</v>
      </c>
      <c r="D14" s="22" t="s">
        <v>522</v>
      </c>
      <c r="E14" s="23">
        <v>100000</v>
      </c>
      <c r="F14" s="23"/>
      <c r="G14" s="23"/>
    </row>
    <row r="15" ht="52.5" customHeight="1" spans="1:7">
      <c r="A15" s="25"/>
      <c r="B15" s="22" t="s">
        <v>523</v>
      </c>
      <c r="C15" s="22" t="s">
        <v>330</v>
      </c>
      <c r="D15" s="22" t="s">
        <v>522</v>
      </c>
      <c r="E15" s="23">
        <v>10000</v>
      </c>
      <c r="F15" s="23"/>
      <c r="G15" s="23"/>
    </row>
    <row r="16" ht="52.5" customHeight="1" spans="1:7">
      <c r="A16" s="25"/>
      <c r="B16" s="22" t="s">
        <v>523</v>
      </c>
      <c r="C16" s="22" t="s">
        <v>333</v>
      </c>
      <c r="D16" s="22" t="s">
        <v>522</v>
      </c>
      <c r="E16" s="23">
        <v>26000</v>
      </c>
      <c r="F16" s="23"/>
      <c r="G16" s="23"/>
    </row>
    <row r="17" ht="52.5" customHeight="1" spans="1:7">
      <c r="A17" s="25"/>
      <c r="B17" s="22" t="s">
        <v>523</v>
      </c>
      <c r="C17" s="22" t="s">
        <v>350</v>
      </c>
      <c r="D17" s="22" t="s">
        <v>522</v>
      </c>
      <c r="E17" s="23">
        <v>54000</v>
      </c>
      <c r="F17" s="23"/>
      <c r="G17" s="23"/>
    </row>
    <row r="18" ht="52.5" customHeight="1" spans="1:7">
      <c r="A18" s="25"/>
      <c r="B18" s="22" t="s">
        <v>523</v>
      </c>
      <c r="C18" s="22" t="s">
        <v>339</v>
      </c>
      <c r="D18" s="22" t="s">
        <v>522</v>
      </c>
      <c r="E18" s="23">
        <v>50000</v>
      </c>
      <c r="F18" s="23"/>
      <c r="G18" s="23"/>
    </row>
    <row r="19" ht="52.5" customHeight="1" spans="1:7">
      <c r="A19" s="25"/>
      <c r="B19" s="22" t="s">
        <v>523</v>
      </c>
      <c r="C19" s="22" t="s">
        <v>348</v>
      </c>
      <c r="D19" s="22" t="s">
        <v>522</v>
      </c>
      <c r="E19" s="23">
        <v>5000</v>
      </c>
      <c r="F19" s="23"/>
      <c r="G19" s="23"/>
    </row>
    <row r="20" ht="52.5" customHeight="1" spans="1:7">
      <c r="A20" s="25"/>
      <c r="B20" s="22" t="s">
        <v>523</v>
      </c>
      <c r="C20" s="22" t="s">
        <v>356</v>
      </c>
      <c r="D20" s="22" t="s">
        <v>522</v>
      </c>
      <c r="E20" s="23">
        <v>50000</v>
      </c>
      <c r="F20" s="23"/>
      <c r="G20" s="23"/>
    </row>
    <row r="21" ht="52.5" customHeight="1" spans="1:7">
      <c r="A21" s="25"/>
      <c r="B21" s="22" t="s">
        <v>523</v>
      </c>
      <c r="C21" s="22" t="s">
        <v>337</v>
      </c>
      <c r="D21" s="22" t="s">
        <v>522</v>
      </c>
      <c r="E21" s="23">
        <v>11200</v>
      </c>
      <c r="F21" s="23"/>
      <c r="G21" s="23"/>
    </row>
    <row r="22" ht="52.5" customHeight="1" spans="1:7">
      <c r="A22" s="25"/>
      <c r="B22" s="22" t="s">
        <v>523</v>
      </c>
      <c r="C22" s="22" t="s">
        <v>354</v>
      </c>
      <c r="D22" s="22" t="s">
        <v>522</v>
      </c>
      <c r="E22" s="23">
        <v>240000</v>
      </c>
      <c r="F22" s="23"/>
      <c r="G22" s="23"/>
    </row>
    <row r="23" ht="52.5" customHeight="1" spans="1:7">
      <c r="A23" s="25"/>
      <c r="B23" s="22" t="s">
        <v>523</v>
      </c>
      <c r="C23" s="22" t="s">
        <v>335</v>
      </c>
      <c r="D23" s="22" t="s">
        <v>522</v>
      </c>
      <c r="E23" s="23">
        <v>20000</v>
      </c>
      <c r="F23" s="23"/>
      <c r="G23" s="23"/>
    </row>
    <row r="24" ht="52.5" customHeight="1" spans="1:7">
      <c r="A24" s="25"/>
      <c r="B24" s="22" t="s">
        <v>524</v>
      </c>
      <c r="C24" s="22" t="s">
        <v>328</v>
      </c>
      <c r="D24" s="22" t="s">
        <v>522</v>
      </c>
      <c r="E24" s="23">
        <v>240000</v>
      </c>
      <c r="F24" s="23"/>
      <c r="G24" s="23"/>
    </row>
    <row r="25" ht="52.5" customHeight="1" spans="1:7">
      <c r="A25" s="25"/>
      <c r="B25" s="22" t="s">
        <v>524</v>
      </c>
      <c r="C25" s="22" t="s">
        <v>325</v>
      </c>
      <c r="D25" s="22" t="s">
        <v>522</v>
      </c>
      <c r="E25" s="23">
        <v>174000</v>
      </c>
      <c r="F25" s="23"/>
      <c r="G25" s="23"/>
    </row>
    <row r="26" ht="52.5" customHeight="1" spans="1:7">
      <c r="A26" s="25"/>
      <c r="B26" s="22" t="s">
        <v>525</v>
      </c>
      <c r="C26" s="22" t="s">
        <v>343</v>
      </c>
      <c r="D26" s="22" t="s">
        <v>522</v>
      </c>
      <c r="E26" s="23">
        <v>153969.2</v>
      </c>
      <c r="F26" s="23"/>
      <c r="G26" s="23"/>
    </row>
    <row r="27" ht="30" customHeight="1" spans="1:7">
      <c r="A27" s="26" t="s">
        <v>30</v>
      </c>
      <c r="B27" s="27" t="s">
        <v>504</v>
      </c>
      <c r="C27" s="27"/>
      <c r="D27" s="28"/>
      <c r="E27" s="23">
        <v>3876129.2</v>
      </c>
      <c r="F27" s="23"/>
      <c r="G27" s="23"/>
    </row>
  </sheetData>
  <mergeCells count="11">
    <mergeCell ref="A2:G2"/>
    <mergeCell ref="A3:D3"/>
    <mergeCell ref="E4:G4"/>
    <mergeCell ref="A27:D2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3888888888889" defaultRowHeight="12" customHeight="1"/>
  <cols>
    <col min="1" max="1" width="7.62962962962963" customWidth="1"/>
    <col min="2" max="2" width="11.2037037037037" customWidth="1"/>
    <col min="3" max="4" width="13.4814814814815" customWidth="1"/>
    <col min="5" max="5" width="13.2037037037037" customWidth="1"/>
    <col min="6" max="6" width="8.48148148148148" customWidth="1"/>
    <col min="7" max="7" width="5.34259259259259" customWidth="1"/>
    <col min="8" max="8" width="8.48148148148148" customWidth="1"/>
    <col min="9" max="12" width="11.9166666666667" customWidth="1"/>
    <col min="13" max="13" width="9.2037037037037" customWidth="1"/>
    <col min="14" max="14" width="11.9166666666667" customWidth="1"/>
    <col min="15" max="15" width="4.48148148148148" customWidth="1"/>
    <col min="16" max="19" width="4.91666666666667" customWidth="1"/>
  </cols>
  <sheetData>
    <row r="1" ht="16.5" customHeight="1" spans="1:17">
      <c r="A1" s="178"/>
      <c r="B1" s="1"/>
      <c r="C1" s="1"/>
      <c r="D1" s="1"/>
      <c r="E1" s="1"/>
      <c r="F1" s="1"/>
      <c r="G1" s="1"/>
      <c r="H1" s="1"/>
      <c r="I1" s="91"/>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"单位名称："&amp;"盈江县新城乡人民政府"</f>
        <v>单位名称：盈江县新城乡人民政府</v>
      </c>
      <c r="B3" s="31"/>
      <c r="C3" s="49"/>
      <c r="D3" s="49"/>
      <c r="E3" s="49"/>
      <c r="F3" s="49"/>
      <c r="G3" s="49"/>
      <c r="H3" s="49"/>
      <c r="I3" s="49"/>
      <c r="J3" s="49"/>
      <c r="K3" s="49"/>
      <c r="L3" s="49"/>
      <c r="M3" s="49"/>
      <c r="N3" s="49"/>
      <c r="O3" s="49"/>
      <c r="P3" s="96" t="s">
        <v>27</v>
      </c>
      <c r="Q3" s="96"/>
    </row>
    <row r="4" ht="21" customHeight="1" spans="1:19">
      <c r="A4" s="11" t="s">
        <v>28</v>
      </c>
      <c r="B4" s="11" t="s">
        <v>29</v>
      </c>
      <c r="C4" s="11" t="s">
        <v>30</v>
      </c>
      <c r="D4" s="50" t="s">
        <v>31</v>
      </c>
      <c r="E4" s="51"/>
      <c r="F4" s="51"/>
      <c r="G4" s="51"/>
      <c r="H4" s="51"/>
      <c r="I4" s="13"/>
      <c r="J4" s="51"/>
      <c r="K4" s="51"/>
      <c r="L4" s="51"/>
      <c r="M4" s="51"/>
      <c r="N4" s="52"/>
      <c r="O4" s="50" t="s">
        <v>32</v>
      </c>
      <c r="P4" s="51"/>
      <c r="Q4" s="51"/>
      <c r="R4" s="51"/>
      <c r="S4" s="52"/>
    </row>
    <row r="5" ht="41.25" customHeight="1" spans="1:19">
      <c r="A5" s="16"/>
      <c r="B5" s="16"/>
      <c r="C5" s="16"/>
      <c r="D5" s="16" t="s">
        <v>33</v>
      </c>
      <c r="E5" s="16" t="s">
        <v>34</v>
      </c>
      <c r="F5" s="16" t="s">
        <v>35</v>
      </c>
      <c r="G5" s="16" t="s">
        <v>36</v>
      </c>
      <c r="H5" s="11" t="s">
        <v>37</v>
      </c>
      <c r="I5" s="181" t="s">
        <v>38</v>
      </c>
      <c r="J5" s="181"/>
      <c r="K5" s="181"/>
      <c r="L5" s="181"/>
      <c r="M5" s="181"/>
      <c r="N5" s="181"/>
      <c r="O5" s="11" t="s">
        <v>33</v>
      </c>
      <c r="P5" s="11" t="s">
        <v>34</v>
      </c>
      <c r="Q5" s="11" t="s">
        <v>35</v>
      </c>
      <c r="R5" s="11" t="s">
        <v>36</v>
      </c>
      <c r="S5" s="11" t="s">
        <v>39</v>
      </c>
    </row>
    <row r="6" ht="43.5" customHeight="1" spans="1:19">
      <c r="A6" s="77"/>
      <c r="B6" s="77"/>
      <c r="C6" s="77"/>
      <c r="D6" s="78"/>
      <c r="E6" s="78"/>
      <c r="F6" s="78"/>
      <c r="G6" s="77"/>
      <c r="H6" s="77"/>
      <c r="I6" s="35" t="s">
        <v>33</v>
      </c>
      <c r="J6" s="33" t="s">
        <v>40</v>
      </c>
      <c r="K6" s="33" t="s">
        <v>41</v>
      </c>
      <c r="L6" s="10" t="s">
        <v>42</v>
      </c>
      <c r="M6" s="10" t="s">
        <v>43</v>
      </c>
      <c r="N6" s="10" t="s">
        <v>44</v>
      </c>
      <c r="O6" s="78"/>
      <c r="P6" s="78"/>
      <c r="Q6" s="78"/>
      <c r="R6" s="78"/>
      <c r="S6" s="78"/>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2">
        <v>19</v>
      </c>
    </row>
    <row r="8" ht="52.5" customHeight="1" spans="1:19">
      <c r="A8" s="179" t="s">
        <v>45</v>
      </c>
      <c r="B8" s="179" t="s">
        <v>46</v>
      </c>
      <c r="C8" s="23">
        <v>14610723.9</v>
      </c>
      <c r="D8" s="23">
        <v>14610723.9</v>
      </c>
      <c r="E8" s="23">
        <v>13910723.9</v>
      </c>
      <c r="F8" s="23"/>
      <c r="G8" s="23"/>
      <c r="H8" s="23"/>
      <c r="I8" s="23">
        <v>700000</v>
      </c>
      <c r="J8" s="23"/>
      <c r="K8" s="23"/>
      <c r="L8" s="23"/>
      <c r="M8" s="23"/>
      <c r="N8" s="23">
        <v>700000</v>
      </c>
      <c r="O8" s="23"/>
      <c r="P8" s="23"/>
      <c r="Q8" s="23"/>
      <c r="R8" s="23"/>
      <c r="S8" s="23"/>
    </row>
    <row r="9" ht="30" customHeight="1" spans="1:19">
      <c r="A9" s="12" t="s">
        <v>30</v>
      </c>
      <c r="B9" s="180"/>
      <c r="C9" s="169">
        <v>14610723.9</v>
      </c>
      <c r="D9" s="169">
        <v>14610723.9</v>
      </c>
      <c r="E9" s="169">
        <v>13910723.9</v>
      </c>
      <c r="F9" s="169"/>
      <c r="G9" s="169"/>
      <c r="H9" s="169"/>
      <c r="I9" s="169">
        <v>700000</v>
      </c>
      <c r="J9" s="169"/>
      <c r="K9" s="169"/>
      <c r="L9" s="169"/>
      <c r="M9" s="169"/>
      <c r="N9" s="169">
        <v>700000</v>
      </c>
      <c r="O9" s="169"/>
      <c r="P9" s="169"/>
      <c r="Q9" s="169"/>
      <c r="R9" s="169"/>
      <c r="S9" s="16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7"/>
  <sheetViews>
    <sheetView showZeros="0" workbookViewId="0">
      <selection activeCell="A1" sqref="A1"/>
    </sheetView>
  </sheetViews>
  <sheetFormatPr defaultColWidth="8.85185185185185" defaultRowHeight="15" customHeight="1"/>
  <cols>
    <col min="1" max="1" width="9.62962962962963" customWidth="1"/>
    <col min="2" max="2" width="9.48148148148148" customWidth="1"/>
    <col min="3" max="6" width="14.4814814814815" customWidth="1"/>
    <col min="7" max="7" width="12.6296296296296" customWidth="1"/>
    <col min="8" max="8" width="4.34259259259259" customWidth="1"/>
    <col min="9" max="9" width="7.27777777777778" customWidth="1"/>
    <col min="10" max="13" width="12.7777777777778" customWidth="1"/>
    <col min="14" max="14" width="5.77777777777778" customWidth="1"/>
    <col min="15" max="15" width="12.7777777777778" customWidth="1"/>
  </cols>
  <sheetData>
    <row r="1" ht="18.75" customHeight="1" spans="1:15">
      <c r="A1" s="171"/>
      <c r="B1" s="171"/>
      <c r="C1" s="171"/>
      <c r="D1" s="171"/>
      <c r="E1" s="171"/>
      <c r="F1" s="171"/>
      <c r="G1" s="171"/>
      <c r="H1" s="171"/>
      <c r="I1" s="171"/>
      <c r="J1" s="171"/>
      <c r="K1" s="171"/>
      <c r="L1" s="171"/>
      <c r="M1" s="171"/>
      <c r="N1" s="46" t="s">
        <v>47</v>
      </c>
      <c r="O1" s="46"/>
    </row>
    <row r="2" ht="36" customHeight="1" spans="1:15">
      <c r="A2" s="172" t="str">
        <f>"2026"&amp;"年部门支出预算表"</f>
        <v>2026年部门支出预算表</v>
      </c>
      <c r="B2" s="172"/>
      <c r="C2" s="172"/>
      <c r="D2" s="172"/>
      <c r="E2" s="172"/>
      <c r="F2" s="172"/>
      <c r="G2" s="172"/>
      <c r="H2" s="172"/>
      <c r="I2" s="172"/>
      <c r="J2" s="172"/>
      <c r="K2" s="172"/>
      <c r="L2" s="172"/>
      <c r="M2" s="172"/>
      <c r="N2" s="172"/>
      <c r="O2" s="172"/>
    </row>
    <row r="3" ht="18.75" customHeight="1" spans="1:15">
      <c r="A3" s="31" t="str">
        <f>"单位名称："&amp;"盈江县新城乡人民政府"</f>
        <v>单位名称：盈江县新城乡人民政府</v>
      </c>
      <c r="B3" s="31"/>
      <c r="C3" s="31"/>
      <c r="D3" s="31"/>
      <c r="E3" s="31"/>
      <c r="F3" s="31"/>
      <c r="G3" s="171"/>
      <c r="H3" s="171"/>
      <c r="I3" s="171"/>
      <c r="J3" s="171"/>
      <c r="K3" s="171"/>
      <c r="L3" s="171"/>
      <c r="M3" s="171"/>
      <c r="N3" s="46" t="s">
        <v>1</v>
      </c>
      <c r="O3" s="46"/>
    </row>
    <row r="4" ht="31.5" customHeight="1" spans="1:15">
      <c r="A4" s="173" t="s">
        <v>48</v>
      </c>
      <c r="B4" s="173" t="s">
        <v>49</v>
      </c>
      <c r="C4" s="173" t="s">
        <v>30</v>
      </c>
      <c r="D4" s="173" t="s">
        <v>34</v>
      </c>
      <c r="E4" s="173"/>
      <c r="F4" s="173"/>
      <c r="G4" s="173" t="s">
        <v>35</v>
      </c>
      <c r="H4" s="173" t="s">
        <v>36</v>
      </c>
      <c r="I4" s="173" t="s">
        <v>50</v>
      </c>
      <c r="J4" s="173" t="s">
        <v>51</v>
      </c>
      <c r="K4" s="173"/>
      <c r="L4" s="173"/>
      <c r="M4" s="173"/>
      <c r="N4" s="173"/>
      <c r="O4" s="173"/>
    </row>
    <row r="5" ht="37.3" customHeight="1" spans="1:15">
      <c r="A5" s="173"/>
      <c r="B5" s="173"/>
      <c r="C5" s="173"/>
      <c r="D5" s="173" t="s">
        <v>33</v>
      </c>
      <c r="E5" s="173" t="s">
        <v>52</v>
      </c>
      <c r="F5" s="173" t="s">
        <v>53</v>
      </c>
      <c r="G5" s="173"/>
      <c r="H5" s="173"/>
      <c r="I5" s="173"/>
      <c r="J5" s="173" t="s">
        <v>33</v>
      </c>
      <c r="K5" s="173" t="s">
        <v>54</v>
      </c>
      <c r="L5" s="173" t="s">
        <v>55</v>
      </c>
      <c r="M5" s="173" t="s">
        <v>56</v>
      </c>
      <c r="N5" s="173" t="s">
        <v>57</v>
      </c>
      <c r="O5" s="173" t="s">
        <v>58</v>
      </c>
    </row>
    <row r="6" ht="18.75" customHeight="1" spans="1:15">
      <c r="A6" s="174" t="s">
        <v>59</v>
      </c>
      <c r="B6" s="174" t="s">
        <v>60</v>
      </c>
      <c r="C6" s="174" t="s">
        <v>61</v>
      </c>
      <c r="D6" s="174" t="s">
        <v>62</v>
      </c>
      <c r="E6" s="174" t="s">
        <v>63</v>
      </c>
      <c r="F6" s="174" t="s">
        <v>64</v>
      </c>
      <c r="G6" s="174" t="s">
        <v>65</v>
      </c>
      <c r="H6" s="174" t="s">
        <v>66</v>
      </c>
      <c r="I6" s="174" t="s">
        <v>67</v>
      </c>
      <c r="J6" s="174" t="s">
        <v>68</v>
      </c>
      <c r="K6" s="174" t="s">
        <v>69</v>
      </c>
      <c r="L6" s="174" t="s">
        <v>70</v>
      </c>
      <c r="M6" s="174" t="s">
        <v>71</v>
      </c>
      <c r="N6" s="174" t="s">
        <v>72</v>
      </c>
      <c r="O6" s="174" t="s">
        <v>73</v>
      </c>
    </row>
    <row r="7" ht="52.5" customHeight="1" spans="1:15">
      <c r="A7" s="175" t="s">
        <v>74</v>
      </c>
      <c r="B7" s="175" t="s">
        <v>75</v>
      </c>
      <c r="C7" s="142">
        <v>8408464.84</v>
      </c>
      <c r="D7" s="142">
        <v>7708464.84</v>
      </c>
      <c r="E7" s="142">
        <v>6743264.84</v>
      </c>
      <c r="F7" s="142">
        <v>965200</v>
      </c>
      <c r="G7" s="142"/>
      <c r="H7" s="142"/>
      <c r="I7" s="142"/>
      <c r="J7" s="142">
        <v>700000</v>
      </c>
      <c r="K7" s="142"/>
      <c r="L7" s="142"/>
      <c r="M7" s="142"/>
      <c r="N7" s="142"/>
      <c r="O7" s="142">
        <v>700000</v>
      </c>
    </row>
    <row r="8" ht="52.5" customHeight="1" spans="1:15">
      <c r="A8" s="176" t="s">
        <v>76</v>
      </c>
      <c r="B8" s="176" t="s">
        <v>77</v>
      </c>
      <c r="C8" s="142">
        <v>254379</v>
      </c>
      <c r="D8" s="142">
        <v>254379</v>
      </c>
      <c r="E8" s="142">
        <v>150379</v>
      </c>
      <c r="F8" s="142">
        <v>104000</v>
      </c>
      <c r="G8" s="142"/>
      <c r="H8" s="142"/>
      <c r="I8" s="142"/>
      <c r="J8" s="142"/>
      <c r="K8" s="142"/>
      <c r="L8" s="142"/>
      <c r="M8" s="142"/>
      <c r="N8" s="142"/>
      <c r="O8" s="142"/>
    </row>
    <row r="9" ht="52.5" customHeight="1" spans="1:15">
      <c r="A9" s="177" t="s">
        <v>78</v>
      </c>
      <c r="B9" s="177" t="s">
        <v>79</v>
      </c>
      <c r="C9" s="142">
        <v>204379</v>
      </c>
      <c r="D9" s="142">
        <v>204379</v>
      </c>
      <c r="E9" s="142">
        <v>150379</v>
      </c>
      <c r="F9" s="142">
        <v>54000</v>
      </c>
      <c r="G9" s="142"/>
      <c r="H9" s="142"/>
      <c r="I9" s="142"/>
      <c r="J9" s="142"/>
      <c r="K9" s="142"/>
      <c r="L9" s="142"/>
      <c r="M9" s="142"/>
      <c r="N9" s="142"/>
      <c r="O9" s="142"/>
    </row>
    <row r="10" ht="52.5" customHeight="1" spans="1:15">
      <c r="A10" s="177" t="s">
        <v>80</v>
      </c>
      <c r="B10" s="177" t="s">
        <v>81</v>
      </c>
      <c r="C10" s="142">
        <v>50000</v>
      </c>
      <c r="D10" s="142">
        <v>50000</v>
      </c>
      <c r="E10" s="142"/>
      <c r="F10" s="142">
        <v>50000</v>
      </c>
      <c r="G10" s="142"/>
      <c r="H10" s="142"/>
      <c r="I10" s="142"/>
      <c r="J10" s="142"/>
      <c r="K10" s="142"/>
      <c r="L10" s="142"/>
      <c r="M10" s="142"/>
      <c r="N10" s="142"/>
      <c r="O10" s="142"/>
    </row>
    <row r="11" ht="52.5" customHeight="1" spans="1:15">
      <c r="A11" s="176" t="s">
        <v>82</v>
      </c>
      <c r="B11" s="176" t="s">
        <v>83</v>
      </c>
      <c r="C11" s="142">
        <v>50000</v>
      </c>
      <c r="D11" s="142">
        <v>50000</v>
      </c>
      <c r="E11" s="142"/>
      <c r="F11" s="142">
        <v>50000</v>
      </c>
      <c r="G11" s="142"/>
      <c r="H11" s="142"/>
      <c r="I11" s="142"/>
      <c r="J11" s="142"/>
      <c r="K11" s="142"/>
      <c r="L11" s="142"/>
      <c r="M11" s="142"/>
      <c r="N11" s="142"/>
      <c r="O11" s="142"/>
    </row>
    <row r="12" ht="52.5" customHeight="1" spans="1:15">
      <c r="A12" s="177" t="s">
        <v>84</v>
      </c>
      <c r="B12" s="177" t="s">
        <v>79</v>
      </c>
      <c r="C12" s="142">
        <v>50000</v>
      </c>
      <c r="D12" s="142">
        <v>50000</v>
      </c>
      <c r="E12" s="142"/>
      <c r="F12" s="142">
        <v>50000</v>
      </c>
      <c r="G12" s="142"/>
      <c r="H12" s="142"/>
      <c r="I12" s="142"/>
      <c r="J12" s="142"/>
      <c r="K12" s="142"/>
      <c r="L12" s="142"/>
      <c r="M12" s="142"/>
      <c r="N12" s="142"/>
      <c r="O12" s="142"/>
    </row>
    <row r="13" ht="52.5" customHeight="1" spans="1:15">
      <c r="A13" s="176" t="s">
        <v>85</v>
      </c>
      <c r="B13" s="176" t="s">
        <v>86</v>
      </c>
      <c r="C13" s="142">
        <v>3358961.84</v>
      </c>
      <c r="D13" s="142">
        <v>2658961.84</v>
      </c>
      <c r="E13" s="142">
        <v>2582961.84</v>
      </c>
      <c r="F13" s="142">
        <v>76000</v>
      </c>
      <c r="G13" s="142"/>
      <c r="H13" s="142"/>
      <c r="I13" s="142"/>
      <c r="J13" s="142">
        <v>700000</v>
      </c>
      <c r="K13" s="142"/>
      <c r="L13" s="142"/>
      <c r="M13" s="142"/>
      <c r="N13" s="142"/>
      <c r="O13" s="142">
        <v>700000</v>
      </c>
    </row>
    <row r="14" ht="52.5" customHeight="1" spans="1:15">
      <c r="A14" s="177" t="s">
        <v>87</v>
      </c>
      <c r="B14" s="177" t="s">
        <v>79</v>
      </c>
      <c r="C14" s="142">
        <v>3282961.84</v>
      </c>
      <c r="D14" s="142">
        <v>2582961.84</v>
      </c>
      <c r="E14" s="142">
        <v>2582961.84</v>
      </c>
      <c r="F14" s="142"/>
      <c r="G14" s="142"/>
      <c r="H14" s="142"/>
      <c r="I14" s="142"/>
      <c r="J14" s="142">
        <v>700000</v>
      </c>
      <c r="K14" s="142"/>
      <c r="L14" s="142"/>
      <c r="M14" s="142"/>
      <c r="N14" s="142"/>
      <c r="O14" s="142">
        <v>700000</v>
      </c>
    </row>
    <row r="15" ht="52.5" customHeight="1" spans="1:15">
      <c r="A15" s="177" t="s">
        <v>88</v>
      </c>
      <c r="B15" s="177" t="s">
        <v>89</v>
      </c>
      <c r="C15" s="142">
        <v>76000</v>
      </c>
      <c r="D15" s="142">
        <v>76000</v>
      </c>
      <c r="E15" s="142"/>
      <c r="F15" s="142">
        <v>76000</v>
      </c>
      <c r="G15" s="142"/>
      <c r="H15" s="142"/>
      <c r="I15" s="142"/>
      <c r="J15" s="142"/>
      <c r="K15" s="142"/>
      <c r="L15" s="142"/>
      <c r="M15" s="142"/>
      <c r="N15" s="142"/>
      <c r="O15" s="142"/>
    </row>
    <row r="16" ht="52.5" customHeight="1" spans="1:15">
      <c r="A16" s="176" t="s">
        <v>90</v>
      </c>
      <c r="B16" s="176" t="s">
        <v>91</v>
      </c>
      <c r="C16" s="142">
        <v>454474</v>
      </c>
      <c r="D16" s="142">
        <v>454474</v>
      </c>
      <c r="E16" s="142">
        <v>454474</v>
      </c>
      <c r="F16" s="142"/>
      <c r="G16" s="142"/>
      <c r="H16" s="142"/>
      <c r="I16" s="142"/>
      <c r="J16" s="142"/>
      <c r="K16" s="142"/>
      <c r="L16" s="142"/>
      <c r="M16" s="142"/>
      <c r="N16" s="142"/>
      <c r="O16" s="142"/>
    </row>
    <row r="17" ht="52.5" customHeight="1" spans="1:15">
      <c r="A17" s="177" t="s">
        <v>92</v>
      </c>
      <c r="B17" s="177" t="s">
        <v>79</v>
      </c>
      <c r="C17" s="142">
        <v>454474</v>
      </c>
      <c r="D17" s="142">
        <v>454474</v>
      </c>
      <c r="E17" s="142">
        <v>454474</v>
      </c>
      <c r="F17" s="142"/>
      <c r="G17" s="142"/>
      <c r="H17" s="142"/>
      <c r="I17" s="142"/>
      <c r="J17" s="142"/>
      <c r="K17" s="142"/>
      <c r="L17" s="142"/>
      <c r="M17" s="142"/>
      <c r="N17" s="142"/>
      <c r="O17" s="142"/>
    </row>
    <row r="18" ht="52.5" customHeight="1" spans="1:15">
      <c r="A18" s="176" t="s">
        <v>93</v>
      </c>
      <c r="B18" s="176" t="s">
        <v>94</v>
      </c>
      <c r="C18" s="142">
        <v>15000</v>
      </c>
      <c r="D18" s="142">
        <v>15000</v>
      </c>
      <c r="E18" s="142"/>
      <c r="F18" s="142">
        <v>15000</v>
      </c>
      <c r="G18" s="142"/>
      <c r="H18" s="142"/>
      <c r="I18" s="142"/>
      <c r="J18" s="142"/>
      <c r="K18" s="142"/>
      <c r="L18" s="142"/>
      <c r="M18" s="142"/>
      <c r="N18" s="142"/>
      <c r="O18" s="142"/>
    </row>
    <row r="19" ht="52.5" customHeight="1" spans="1:15">
      <c r="A19" s="177" t="s">
        <v>95</v>
      </c>
      <c r="B19" s="177" t="s">
        <v>89</v>
      </c>
      <c r="C19" s="142">
        <v>15000</v>
      </c>
      <c r="D19" s="142">
        <v>15000</v>
      </c>
      <c r="E19" s="142"/>
      <c r="F19" s="142">
        <v>15000</v>
      </c>
      <c r="G19" s="142"/>
      <c r="H19" s="142"/>
      <c r="I19" s="142"/>
      <c r="J19" s="142"/>
      <c r="K19" s="142"/>
      <c r="L19" s="142"/>
      <c r="M19" s="142"/>
      <c r="N19" s="142"/>
      <c r="O19" s="142"/>
    </row>
    <row r="20" ht="52.5" customHeight="1" spans="1:15">
      <c r="A20" s="176" t="s">
        <v>96</v>
      </c>
      <c r="B20" s="176" t="s">
        <v>97</v>
      </c>
      <c r="C20" s="142">
        <v>681650</v>
      </c>
      <c r="D20" s="142">
        <v>681650</v>
      </c>
      <c r="E20" s="142">
        <v>676650</v>
      </c>
      <c r="F20" s="142">
        <v>5000</v>
      </c>
      <c r="G20" s="142"/>
      <c r="H20" s="142"/>
      <c r="I20" s="142"/>
      <c r="J20" s="142"/>
      <c r="K20" s="142"/>
      <c r="L20" s="142"/>
      <c r="M20" s="142"/>
      <c r="N20" s="142"/>
      <c r="O20" s="142"/>
    </row>
    <row r="21" ht="52.5" customHeight="1" spans="1:15">
      <c r="A21" s="177" t="s">
        <v>98</v>
      </c>
      <c r="B21" s="177" t="s">
        <v>79</v>
      </c>
      <c r="C21" s="142">
        <v>681650</v>
      </c>
      <c r="D21" s="142">
        <v>681650</v>
      </c>
      <c r="E21" s="142">
        <v>676650</v>
      </c>
      <c r="F21" s="142">
        <v>5000</v>
      </c>
      <c r="G21" s="142"/>
      <c r="H21" s="142"/>
      <c r="I21" s="142"/>
      <c r="J21" s="142"/>
      <c r="K21" s="142"/>
      <c r="L21" s="142"/>
      <c r="M21" s="142"/>
      <c r="N21" s="142"/>
      <c r="O21" s="142"/>
    </row>
    <row r="22" ht="52.5" customHeight="1" spans="1:15">
      <c r="A22" s="176" t="s">
        <v>99</v>
      </c>
      <c r="B22" s="176" t="s">
        <v>100</v>
      </c>
      <c r="C22" s="142">
        <v>10800</v>
      </c>
      <c r="D22" s="142">
        <v>10800</v>
      </c>
      <c r="E22" s="142">
        <v>10800</v>
      </c>
      <c r="F22" s="142"/>
      <c r="G22" s="142"/>
      <c r="H22" s="142"/>
      <c r="I22" s="142"/>
      <c r="J22" s="142"/>
      <c r="K22" s="142"/>
      <c r="L22" s="142"/>
      <c r="M22" s="142"/>
      <c r="N22" s="142"/>
      <c r="O22" s="142"/>
    </row>
    <row r="23" ht="52.5" customHeight="1" spans="1:15">
      <c r="A23" s="177" t="s">
        <v>101</v>
      </c>
      <c r="B23" s="177" t="s">
        <v>79</v>
      </c>
      <c r="C23" s="142">
        <v>10800</v>
      </c>
      <c r="D23" s="142">
        <v>10800</v>
      </c>
      <c r="E23" s="142">
        <v>10800</v>
      </c>
      <c r="F23" s="142"/>
      <c r="G23" s="142"/>
      <c r="H23" s="142"/>
      <c r="I23" s="142"/>
      <c r="J23" s="142"/>
      <c r="K23" s="142"/>
      <c r="L23" s="142"/>
      <c r="M23" s="142"/>
      <c r="N23" s="142"/>
      <c r="O23" s="142"/>
    </row>
    <row r="24" ht="52.5" customHeight="1" spans="1:15">
      <c r="A24" s="176" t="s">
        <v>102</v>
      </c>
      <c r="B24" s="176" t="s">
        <v>103</v>
      </c>
      <c r="C24" s="142">
        <v>301200</v>
      </c>
      <c r="D24" s="142">
        <v>301200</v>
      </c>
      <c r="E24" s="142"/>
      <c r="F24" s="142">
        <v>301200</v>
      </c>
      <c r="G24" s="142"/>
      <c r="H24" s="142"/>
      <c r="I24" s="142"/>
      <c r="J24" s="142"/>
      <c r="K24" s="142"/>
      <c r="L24" s="142"/>
      <c r="M24" s="142"/>
      <c r="N24" s="142"/>
      <c r="O24" s="142"/>
    </row>
    <row r="25" ht="52.5" customHeight="1" spans="1:15">
      <c r="A25" s="177" t="s">
        <v>104</v>
      </c>
      <c r="B25" s="177" t="s">
        <v>103</v>
      </c>
      <c r="C25" s="142">
        <v>301200</v>
      </c>
      <c r="D25" s="142">
        <v>301200</v>
      </c>
      <c r="E25" s="142"/>
      <c r="F25" s="142">
        <v>301200</v>
      </c>
      <c r="G25" s="142"/>
      <c r="H25" s="142"/>
      <c r="I25" s="142"/>
      <c r="J25" s="142"/>
      <c r="K25" s="142"/>
      <c r="L25" s="142"/>
      <c r="M25" s="142"/>
      <c r="N25" s="142"/>
      <c r="O25" s="142"/>
    </row>
    <row r="26" ht="52.5" customHeight="1" spans="1:15">
      <c r="A26" s="176" t="s">
        <v>105</v>
      </c>
      <c r="B26" s="176" t="s">
        <v>106</v>
      </c>
      <c r="C26" s="142">
        <v>3282000</v>
      </c>
      <c r="D26" s="142">
        <v>3282000</v>
      </c>
      <c r="E26" s="142">
        <v>2868000</v>
      </c>
      <c r="F26" s="142">
        <v>414000</v>
      </c>
      <c r="G26" s="142"/>
      <c r="H26" s="142"/>
      <c r="I26" s="142"/>
      <c r="J26" s="142"/>
      <c r="K26" s="142"/>
      <c r="L26" s="142"/>
      <c r="M26" s="142"/>
      <c r="N26" s="142"/>
      <c r="O26" s="142"/>
    </row>
    <row r="27" ht="52.5" customHeight="1" spans="1:15">
      <c r="A27" s="177" t="s">
        <v>107</v>
      </c>
      <c r="B27" s="177" t="s">
        <v>108</v>
      </c>
      <c r="C27" s="142">
        <v>3282000</v>
      </c>
      <c r="D27" s="142">
        <v>3282000</v>
      </c>
      <c r="E27" s="142">
        <v>2868000</v>
      </c>
      <c r="F27" s="142">
        <v>414000</v>
      </c>
      <c r="G27" s="142"/>
      <c r="H27" s="142"/>
      <c r="I27" s="142"/>
      <c r="J27" s="142"/>
      <c r="K27" s="142"/>
      <c r="L27" s="142"/>
      <c r="M27" s="142"/>
      <c r="N27" s="142"/>
      <c r="O27" s="142"/>
    </row>
    <row r="28" ht="52.5" customHeight="1" spans="1:15">
      <c r="A28" s="175" t="s">
        <v>109</v>
      </c>
      <c r="B28" s="175" t="s">
        <v>110</v>
      </c>
      <c r="C28" s="142">
        <v>20000</v>
      </c>
      <c r="D28" s="142">
        <v>20000</v>
      </c>
      <c r="E28" s="142"/>
      <c r="F28" s="142">
        <v>20000</v>
      </c>
      <c r="G28" s="142"/>
      <c r="H28" s="142"/>
      <c r="I28" s="142"/>
      <c r="J28" s="142"/>
      <c r="K28" s="142"/>
      <c r="L28" s="142"/>
      <c r="M28" s="142"/>
      <c r="N28" s="142"/>
      <c r="O28" s="142"/>
    </row>
    <row r="29" ht="52.5" customHeight="1" spans="1:15">
      <c r="A29" s="176" t="s">
        <v>111</v>
      </c>
      <c r="B29" s="176" t="s">
        <v>112</v>
      </c>
      <c r="C29" s="142">
        <v>20000</v>
      </c>
      <c r="D29" s="142">
        <v>20000</v>
      </c>
      <c r="E29" s="142"/>
      <c r="F29" s="142">
        <v>20000</v>
      </c>
      <c r="G29" s="142"/>
      <c r="H29" s="142"/>
      <c r="I29" s="142"/>
      <c r="J29" s="142"/>
      <c r="K29" s="142"/>
      <c r="L29" s="142"/>
      <c r="M29" s="142"/>
      <c r="N29" s="142"/>
      <c r="O29" s="142"/>
    </row>
    <row r="30" ht="52.5" customHeight="1" spans="1:15">
      <c r="A30" s="177" t="s">
        <v>113</v>
      </c>
      <c r="B30" s="177" t="s">
        <v>114</v>
      </c>
      <c r="C30" s="142">
        <v>20000</v>
      </c>
      <c r="D30" s="142">
        <v>20000</v>
      </c>
      <c r="E30" s="142"/>
      <c r="F30" s="142">
        <v>20000</v>
      </c>
      <c r="G30" s="142"/>
      <c r="H30" s="142"/>
      <c r="I30" s="142"/>
      <c r="J30" s="142"/>
      <c r="K30" s="142"/>
      <c r="L30" s="142"/>
      <c r="M30" s="142"/>
      <c r="N30" s="142"/>
      <c r="O30" s="142"/>
    </row>
    <row r="31" ht="52.5" customHeight="1" spans="1:15">
      <c r="A31" s="175" t="s">
        <v>115</v>
      </c>
      <c r="B31" s="175" t="s">
        <v>116</v>
      </c>
      <c r="C31" s="142">
        <v>98220</v>
      </c>
      <c r="D31" s="142">
        <v>98220</v>
      </c>
      <c r="E31" s="142">
        <v>98220</v>
      </c>
      <c r="F31" s="142"/>
      <c r="G31" s="142"/>
      <c r="H31" s="142"/>
      <c r="I31" s="142"/>
      <c r="J31" s="142"/>
      <c r="K31" s="142"/>
      <c r="L31" s="142"/>
      <c r="M31" s="142"/>
      <c r="N31" s="142"/>
      <c r="O31" s="142"/>
    </row>
    <row r="32" ht="52.5" customHeight="1" spans="1:15">
      <c r="A32" s="176" t="s">
        <v>117</v>
      </c>
      <c r="B32" s="176" t="s">
        <v>118</v>
      </c>
      <c r="C32" s="142">
        <v>98220</v>
      </c>
      <c r="D32" s="142">
        <v>98220</v>
      </c>
      <c r="E32" s="142">
        <v>98220</v>
      </c>
      <c r="F32" s="142"/>
      <c r="G32" s="142"/>
      <c r="H32" s="142"/>
      <c r="I32" s="142"/>
      <c r="J32" s="142"/>
      <c r="K32" s="142"/>
      <c r="L32" s="142"/>
      <c r="M32" s="142"/>
      <c r="N32" s="142"/>
      <c r="O32" s="142"/>
    </row>
    <row r="33" ht="52.5" customHeight="1" spans="1:15">
      <c r="A33" s="177" t="s">
        <v>119</v>
      </c>
      <c r="B33" s="177" t="s">
        <v>120</v>
      </c>
      <c r="C33" s="142">
        <v>98220</v>
      </c>
      <c r="D33" s="142">
        <v>98220</v>
      </c>
      <c r="E33" s="142">
        <v>98220</v>
      </c>
      <c r="F33" s="142"/>
      <c r="G33" s="142"/>
      <c r="H33" s="142"/>
      <c r="I33" s="142"/>
      <c r="J33" s="142"/>
      <c r="K33" s="142"/>
      <c r="L33" s="142"/>
      <c r="M33" s="142"/>
      <c r="N33" s="142"/>
      <c r="O33" s="142"/>
    </row>
    <row r="34" ht="52.5" customHeight="1" spans="1:15">
      <c r="A34" s="175" t="s">
        <v>121</v>
      </c>
      <c r="B34" s="175" t="s">
        <v>122</v>
      </c>
      <c r="C34" s="142">
        <v>1431723.16</v>
      </c>
      <c r="D34" s="142">
        <v>1431723.16</v>
      </c>
      <c r="E34" s="142">
        <v>1431723.16</v>
      </c>
      <c r="F34" s="142"/>
      <c r="G34" s="142"/>
      <c r="H34" s="142"/>
      <c r="I34" s="142"/>
      <c r="J34" s="142"/>
      <c r="K34" s="142"/>
      <c r="L34" s="142"/>
      <c r="M34" s="142"/>
      <c r="N34" s="142"/>
      <c r="O34" s="142"/>
    </row>
    <row r="35" ht="52.5" customHeight="1" spans="1:15">
      <c r="A35" s="176" t="s">
        <v>123</v>
      </c>
      <c r="B35" s="176" t="s">
        <v>124</v>
      </c>
      <c r="C35" s="142">
        <v>1337362.21</v>
      </c>
      <c r="D35" s="142">
        <v>1337362.21</v>
      </c>
      <c r="E35" s="142">
        <v>1337362.21</v>
      </c>
      <c r="F35" s="142"/>
      <c r="G35" s="142"/>
      <c r="H35" s="142"/>
      <c r="I35" s="142"/>
      <c r="J35" s="142"/>
      <c r="K35" s="142"/>
      <c r="L35" s="142"/>
      <c r="M35" s="142"/>
      <c r="N35" s="142"/>
      <c r="O35" s="142"/>
    </row>
    <row r="36" ht="52.5" customHeight="1" spans="1:15">
      <c r="A36" s="177" t="s">
        <v>125</v>
      </c>
      <c r="B36" s="177" t="s">
        <v>126</v>
      </c>
      <c r="C36" s="142">
        <v>146572</v>
      </c>
      <c r="D36" s="142">
        <v>146572</v>
      </c>
      <c r="E36" s="142">
        <v>146572</v>
      </c>
      <c r="F36" s="142"/>
      <c r="G36" s="142"/>
      <c r="H36" s="142"/>
      <c r="I36" s="142"/>
      <c r="J36" s="142"/>
      <c r="K36" s="142"/>
      <c r="L36" s="142"/>
      <c r="M36" s="142"/>
      <c r="N36" s="142"/>
      <c r="O36" s="142"/>
    </row>
    <row r="37" ht="52.5" customHeight="1" spans="1:15">
      <c r="A37" s="177" t="s">
        <v>127</v>
      </c>
      <c r="B37" s="177" t="s">
        <v>128</v>
      </c>
      <c r="C37" s="142">
        <v>10000</v>
      </c>
      <c r="D37" s="142">
        <v>10000</v>
      </c>
      <c r="E37" s="142">
        <v>10000</v>
      </c>
      <c r="F37" s="142"/>
      <c r="G37" s="142"/>
      <c r="H37" s="142"/>
      <c r="I37" s="142"/>
      <c r="J37" s="142"/>
      <c r="K37" s="142"/>
      <c r="L37" s="142"/>
      <c r="M37" s="142"/>
      <c r="N37" s="142"/>
      <c r="O37" s="142"/>
    </row>
    <row r="38" ht="52.5" customHeight="1" spans="1:15">
      <c r="A38" s="177" t="s">
        <v>129</v>
      </c>
      <c r="B38" s="177" t="s">
        <v>130</v>
      </c>
      <c r="C38" s="142">
        <v>991861.76</v>
      </c>
      <c r="D38" s="142">
        <v>991861.76</v>
      </c>
      <c r="E38" s="142">
        <v>991861.76</v>
      </c>
      <c r="F38" s="142"/>
      <c r="G38" s="142"/>
      <c r="H38" s="142"/>
      <c r="I38" s="142"/>
      <c r="J38" s="142"/>
      <c r="K38" s="142"/>
      <c r="L38" s="142"/>
      <c r="M38" s="142"/>
      <c r="N38" s="142"/>
      <c r="O38" s="142"/>
    </row>
    <row r="39" ht="52.5" customHeight="1" spans="1:15">
      <c r="A39" s="177" t="s">
        <v>131</v>
      </c>
      <c r="B39" s="177" t="s">
        <v>132</v>
      </c>
      <c r="C39" s="142">
        <v>188928.45</v>
      </c>
      <c r="D39" s="142">
        <v>188928.45</v>
      </c>
      <c r="E39" s="142">
        <v>188928.45</v>
      </c>
      <c r="F39" s="142"/>
      <c r="G39" s="142"/>
      <c r="H39" s="142"/>
      <c r="I39" s="142"/>
      <c r="J39" s="142"/>
      <c r="K39" s="142"/>
      <c r="L39" s="142"/>
      <c r="M39" s="142"/>
      <c r="N39" s="142"/>
      <c r="O39" s="142"/>
    </row>
    <row r="40" ht="52.5" customHeight="1" spans="1:15">
      <c r="A40" s="176" t="s">
        <v>133</v>
      </c>
      <c r="B40" s="176" t="s">
        <v>134</v>
      </c>
      <c r="C40" s="142">
        <v>70560</v>
      </c>
      <c r="D40" s="142">
        <v>70560</v>
      </c>
      <c r="E40" s="142">
        <v>70560</v>
      </c>
      <c r="F40" s="142"/>
      <c r="G40" s="142"/>
      <c r="H40" s="142"/>
      <c r="I40" s="142"/>
      <c r="J40" s="142"/>
      <c r="K40" s="142"/>
      <c r="L40" s="142"/>
      <c r="M40" s="142"/>
      <c r="N40" s="142"/>
      <c r="O40" s="142"/>
    </row>
    <row r="41" ht="52.5" customHeight="1" spans="1:15">
      <c r="A41" s="177" t="s">
        <v>135</v>
      </c>
      <c r="B41" s="177" t="s">
        <v>136</v>
      </c>
      <c r="C41" s="142">
        <v>70560</v>
      </c>
      <c r="D41" s="142">
        <v>70560</v>
      </c>
      <c r="E41" s="142">
        <v>70560</v>
      </c>
      <c r="F41" s="142"/>
      <c r="G41" s="142"/>
      <c r="H41" s="142"/>
      <c r="I41" s="142"/>
      <c r="J41" s="142"/>
      <c r="K41" s="142"/>
      <c r="L41" s="142"/>
      <c r="M41" s="142"/>
      <c r="N41" s="142"/>
      <c r="O41" s="142"/>
    </row>
    <row r="42" ht="52.5" customHeight="1" spans="1:15">
      <c r="A42" s="176" t="s">
        <v>137</v>
      </c>
      <c r="B42" s="176" t="s">
        <v>138</v>
      </c>
      <c r="C42" s="142">
        <v>23800.95</v>
      </c>
      <c r="D42" s="142">
        <v>23800.95</v>
      </c>
      <c r="E42" s="142">
        <v>23800.95</v>
      </c>
      <c r="F42" s="142"/>
      <c r="G42" s="142"/>
      <c r="H42" s="142"/>
      <c r="I42" s="142"/>
      <c r="J42" s="142"/>
      <c r="K42" s="142"/>
      <c r="L42" s="142"/>
      <c r="M42" s="142"/>
      <c r="N42" s="142"/>
      <c r="O42" s="142"/>
    </row>
    <row r="43" ht="52.5" customHeight="1" spans="1:15">
      <c r="A43" s="177" t="s">
        <v>139</v>
      </c>
      <c r="B43" s="177" t="s">
        <v>138</v>
      </c>
      <c r="C43" s="142">
        <v>23800.95</v>
      </c>
      <c r="D43" s="142">
        <v>23800.95</v>
      </c>
      <c r="E43" s="142">
        <v>23800.95</v>
      </c>
      <c r="F43" s="142"/>
      <c r="G43" s="142"/>
      <c r="H43" s="142"/>
      <c r="I43" s="142"/>
      <c r="J43" s="142"/>
      <c r="K43" s="142"/>
      <c r="L43" s="142"/>
      <c r="M43" s="142"/>
      <c r="N43" s="142"/>
      <c r="O43" s="142"/>
    </row>
    <row r="44" ht="52.5" customHeight="1" spans="1:15">
      <c r="A44" s="175" t="s">
        <v>140</v>
      </c>
      <c r="B44" s="175" t="s">
        <v>141</v>
      </c>
      <c r="C44" s="142">
        <v>762966.7</v>
      </c>
      <c r="D44" s="142">
        <v>762966.7</v>
      </c>
      <c r="E44" s="142">
        <v>762966.7</v>
      </c>
      <c r="F44" s="142"/>
      <c r="G44" s="142"/>
      <c r="H44" s="142"/>
      <c r="I44" s="142"/>
      <c r="J44" s="142"/>
      <c r="K44" s="142"/>
      <c r="L44" s="142"/>
      <c r="M44" s="142"/>
      <c r="N44" s="142"/>
      <c r="O44" s="142"/>
    </row>
    <row r="45" ht="52.5" customHeight="1" spans="1:15">
      <c r="A45" s="176" t="s">
        <v>142</v>
      </c>
      <c r="B45" s="176" t="s">
        <v>143</v>
      </c>
      <c r="C45" s="142">
        <v>321342</v>
      </c>
      <c r="D45" s="142">
        <v>321342</v>
      </c>
      <c r="E45" s="142">
        <v>321342</v>
      </c>
      <c r="F45" s="142"/>
      <c r="G45" s="142"/>
      <c r="H45" s="142"/>
      <c r="I45" s="142"/>
      <c r="J45" s="142"/>
      <c r="K45" s="142"/>
      <c r="L45" s="142"/>
      <c r="M45" s="142"/>
      <c r="N45" s="142"/>
      <c r="O45" s="142"/>
    </row>
    <row r="46" ht="52.5" customHeight="1" spans="1:15">
      <c r="A46" s="177" t="s">
        <v>144</v>
      </c>
      <c r="B46" s="177" t="s">
        <v>145</v>
      </c>
      <c r="C46" s="142">
        <v>321342</v>
      </c>
      <c r="D46" s="142">
        <v>321342</v>
      </c>
      <c r="E46" s="142">
        <v>321342</v>
      </c>
      <c r="F46" s="142"/>
      <c r="G46" s="142"/>
      <c r="H46" s="142"/>
      <c r="I46" s="142"/>
      <c r="J46" s="142"/>
      <c r="K46" s="142"/>
      <c r="L46" s="142"/>
      <c r="M46" s="142"/>
      <c r="N46" s="142"/>
      <c r="O46" s="142"/>
    </row>
    <row r="47" ht="52.5" customHeight="1" spans="1:15">
      <c r="A47" s="176" t="s">
        <v>146</v>
      </c>
      <c r="B47" s="176" t="s">
        <v>147</v>
      </c>
      <c r="C47" s="142">
        <v>20880</v>
      </c>
      <c r="D47" s="142">
        <v>20880</v>
      </c>
      <c r="E47" s="142">
        <v>20880</v>
      </c>
      <c r="F47" s="142"/>
      <c r="G47" s="142"/>
      <c r="H47" s="142"/>
      <c r="I47" s="142"/>
      <c r="J47" s="142"/>
      <c r="K47" s="142"/>
      <c r="L47" s="142"/>
      <c r="M47" s="142"/>
      <c r="N47" s="142"/>
      <c r="O47" s="142"/>
    </row>
    <row r="48" ht="52.5" customHeight="1" spans="1:15">
      <c r="A48" s="177" t="s">
        <v>148</v>
      </c>
      <c r="B48" s="177" t="s">
        <v>149</v>
      </c>
      <c r="C48" s="142">
        <v>20880</v>
      </c>
      <c r="D48" s="142">
        <v>20880</v>
      </c>
      <c r="E48" s="142">
        <v>20880</v>
      </c>
      <c r="F48" s="142"/>
      <c r="G48" s="142"/>
      <c r="H48" s="142"/>
      <c r="I48" s="142"/>
      <c r="J48" s="142"/>
      <c r="K48" s="142"/>
      <c r="L48" s="142"/>
      <c r="M48" s="142"/>
      <c r="N48" s="142"/>
      <c r="O48" s="142"/>
    </row>
    <row r="49" ht="52.5" customHeight="1" spans="1:15">
      <c r="A49" s="176" t="s">
        <v>150</v>
      </c>
      <c r="B49" s="176" t="s">
        <v>151</v>
      </c>
      <c r="C49" s="142">
        <v>420744.7</v>
      </c>
      <c r="D49" s="142">
        <v>420744.7</v>
      </c>
      <c r="E49" s="142">
        <v>420744.7</v>
      </c>
      <c r="F49" s="142"/>
      <c r="G49" s="142"/>
      <c r="H49" s="142"/>
      <c r="I49" s="142"/>
      <c r="J49" s="142"/>
      <c r="K49" s="142"/>
      <c r="L49" s="142"/>
      <c r="M49" s="142"/>
      <c r="N49" s="142"/>
      <c r="O49" s="142"/>
    </row>
    <row r="50" ht="52.5" customHeight="1" spans="1:15">
      <c r="A50" s="177" t="s">
        <v>152</v>
      </c>
      <c r="B50" s="177" t="s">
        <v>153</v>
      </c>
      <c r="C50" s="142">
        <v>384346.43</v>
      </c>
      <c r="D50" s="142">
        <v>384346.43</v>
      </c>
      <c r="E50" s="142">
        <v>384346.43</v>
      </c>
      <c r="F50" s="142"/>
      <c r="G50" s="142"/>
      <c r="H50" s="142"/>
      <c r="I50" s="142"/>
      <c r="J50" s="142"/>
      <c r="K50" s="142"/>
      <c r="L50" s="142"/>
      <c r="M50" s="142"/>
      <c r="N50" s="142"/>
      <c r="O50" s="142"/>
    </row>
    <row r="51" ht="52.5" customHeight="1" spans="1:15">
      <c r="A51" s="177" t="s">
        <v>154</v>
      </c>
      <c r="B51" s="177" t="s">
        <v>155</v>
      </c>
      <c r="C51" s="142"/>
      <c r="D51" s="142"/>
      <c r="E51" s="142"/>
      <c r="F51" s="142"/>
      <c r="G51" s="142"/>
      <c r="H51" s="142"/>
      <c r="I51" s="142"/>
      <c r="J51" s="142"/>
      <c r="K51" s="142"/>
      <c r="L51" s="142"/>
      <c r="M51" s="142"/>
      <c r="N51" s="142"/>
      <c r="O51" s="142"/>
    </row>
    <row r="52" ht="52.5" customHeight="1" spans="1:15">
      <c r="A52" s="177" t="s">
        <v>156</v>
      </c>
      <c r="B52" s="177" t="s">
        <v>157</v>
      </c>
      <c r="C52" s="142">
        <v>36398.27</v>
      </c>
      <c r="D52" s="142">
        <v>36398.27</v>
      </c>
      <c r="E52" s="142">
        <v>36398.27</v>
      </c>
      <c r="F52" s="142"/>
      <c r="G52" s="142"/>
      <c r="H52" s="142"/>
      <c r="I52" s="142"/>
      <c r="J52" s="142"/>
      <c r="K52" s="142"/>
      <c r="L52" s="142"/>
      <c r="M52" s="142"/>
      <c r="N52" s="142"/>
      <c r="O52" s="142"/>
    </row>
    <row r="53" ht="52.5" customHeight="1" spans="1:15">
      <c r="A53" s="175" t="s">
        <v>158</v>
      </c>
      <c r="B53" s="175" t="s">
        <v>159</v>
      </c>
      <c r="C53" s="142">
        <v>2862243</v>
      </c>
      <c r="D53" s="142">
        <v>2862243</v>
      </c>
      <c r="E53" s="142">
        <v>2862243</v>
      </c>
      <c r="F53" s="142"/>
      <c r="G53" s="142"/>
      <c r="H53" s="142"/>
      <c r="I53" s="142"/>
      <c r="J53" s="142"/>
      <c r="K53" s="142"/>
      <c r="L53" s="142"/>
      <c r="M53" s="142"/>
      <c r="N53" s="142"/>
      <c r="O53" s="142"/>
    </row>
    <row r="54" ht="52.5" customHeight="1" spans="1:15">
      <c r="A54" s="176" t="s">
        <v>160</v>
      </c>
      <c r="B54" s="176" t="s">
        <v>161</v>
      </c>
      <c r="C54" s="142">
        <v>2742099</v>
      </c>
      <c r="D54" s="142">
        <v>2742099</v>
      </c>
      <c r="E54" s="142">
        <v>2742099</v>
      </c>
      <c r="F54" s="142"/>
      <c r="G54" s="142"/>
      <c r="H54" s="142"/>
      <c r="I54" s="142"/>
      <c r="J54" s="142"/>
      <c r="K54" s="142"/>
      <c r="L54" s="142"/>
      <c r="M54" s="142"/>
      <c r="N54" s="142"/>
      <c r="O54" s="142"/>
    </row>
    <row r="55" ht="52.5" customHeight="1" spans="1:15">
      <c r="A55" s="177" t="s">
        <v>162</v>
      </c>
      <c r="B55" s="177" t="s">
        <v>163</v>
      </c>
      <c r="C55" s="142">
        <v>2742099</v>
      </c>
      <c r="D55" s="142">
        <v>2742099</v>
      </c>
      <c r="E55" s="142">
        <v>2742099</v>
      </c>
      <c r="F55" s="142"/>
      <c r="G55" s="142"/>
      <c r="H55" s="142"/>
      <c r="I55" s="142"/>
      <c r="J55" s="142"/>
      <c r="K55" s="142"/>
      <c r="L55" s="142"/>
      <c r="M55" s="142"/>
      <c r="N55" s="142"/>
      <c r="O55" s="142"/>
    </row>
    <row r="56" ht="52.5" customHeight="1" spans="1:15">
      <c r="A56" s="176" t="s">
        <v>164</v>
      </c>
      <c r="B56" s="176" t="s">
        <v>165</v>
      </c>
      <c r="C56" s="142">
        <v>120144</v>
      </c>
      <c r="D56" s="142">
        <v>120144</v>
      </c>
      <c r="E56" s="142">
        <v>120144</v>
      </c>
      <c r="F56" s="142"/>
      <c r="G56" s="142"/>
      <c r="H56" s="142"/>
      <c r="I56" s="142"/>
      <c r="J56" s="142"/>
      <c r="K56" s="142"/>
      <c r="L56" s="142"/>
      <c r="M56" s="142"/>
      <c r="N56" s="142"/>
      <c r="O56" s="142"/>
    </row>
    <row r="57" ht="52.5" customHeight="1" spans="1:15">
      <c r="A57" s="177" t="s">
        <v>166</v>
      </c>
      <c r="B57" s="177" t="s">
        <v>167</v>
      </c>
      <c r="C57" s="142">
        <v>120144</v>
      </c>
      <c r="D57" s="142">
        <v>120144</v>
      </c>
      <c r="E57" s="142">
        <v>120144</v>
      </c>
      <c r="F57" s="142"/>
      <c r="G57" s="142"/>
      <c r="H57" s="142"/>
      <c r="I57" s="142"/>
      <c r="J57" s="142"/>
      <c r="K57" s="142"/>
      <c r="L57" s="142"/>
      <c r="M57" s="142"/>
      <c r="N57" s="142"/>
      <c r="O57" s="142"/>
    </row>
    <row r="58" ht="52.5" customHeight="1" spans="1:15">
      <c r="A58" s="175" t="s">
        <v>168</v>
      </c>
      <c r="B58" s="175" t="s">
        <v>169</v>
      </c>
      <c r="C58" s="142">
        <v>153969.2</v>
      </c>
      <c r="D58" s="142">
        <v>153969.2</v>
      </c>
      <c r="E58" s="142"/>
      <c r="F58" s="142">
        <v>153969.2</v>
      </c>
      <c r="G58" s="142"/>
      <c r="H58" s="142"/>
      <c r="I58" s="142"/>
      <c r="J58" s="142"/>
      <c r="K58" s="142"/>
      <c r="L58" s="142"/>
      <c r="M58" s="142"/>
      <c r="N58" s="142"/>
      <c r="O58" s="142"/>
    </row>
    <row r="59" ht="52.5" customHeight="1" spans="1:15">
      <c r="A59" s="176" t="s">
        <v>170</v>
      </c>
      <c r="B59" s="176" t="s">
        <v>171</v>
      </c>
      <c r="C59" s="142">
        <v>153969.2</v>
      </c>
      <c r="D59" s="142">
        <v>153969.2</v>
      </c>
      <c r="E59" s="142"/>
      <c r="F59" s="142">
        <v>153969.2</v>
      </c>
      <c r="G59" s="142"/>
      <c r="H59" s="142"/>
      <c r="I59" s="142"/>
      <c r="J59" s="142"/>
      <c r="K59" s="142"/>
      <c r="L59" s="142"/>
      <c r="M59" s="142"/>
      <c r="N59" s="142"/>
      <c r="O59" s="142"/>
    </row>
    <row r="60" ht="52.5" customHeight="1" spans="1:15">
      <c r="A60" s="177" t="s">
        <v>172</v>
      </c>
      <c r="B60" s="177" t="s">
        <v>173</v>
      </c>
      <c r="C60" s="142">
        <v>153969.2</v>
      </c>
      <c r="D60" s="142">
        <v>153969.2</v>
      </c>
      <c r="E60" s="142"/>
      <c r="F60" s="142">
        <v>153969.2</v>
      </c>
      <c r="G60" s="142"/>
      <c r="H60" s="142"/>
      <c r="I60" s="142"/>
      <c r="J60" s="142"/>
      <c r="K60" s="142"/>
      <c r="L60" s="142"/>
      <c r="M60" s="142"/>
      <c r="N60" s="142"/>
      <c r="O60" s="142"/>
    </row>
    <row r="61" ht="52.5" customHeight="1" spans="1:15">
      <c r="A61" s="175" t="s">
        <v>174</v>
      </c>
      <c r="B61" s="175" t="s">
        <v>175</v>
      </c>
      <c r="C61" s="142">
        <v>180000</v>
      </c>
      <c r="D61" s="142">
        <v>180000</v>
      </c>
      <c r="E61" s="142">
        <v>180000</v>
      </c>
      <c r="F61" s="142"/>
      <c r="G61" s="142"/>
      <c r="H61" s="142"/>
      <c r="I61" s="142"/>
      <c r="J61" s="142"/>
      <c r="K61" s="142"/>
      <c r="L61" s="142"/>
      <c r="M61" s="142"/>
      <c r="N61" s="142"/>
      <c r="O61" s="142"/>
    </row>
    <row r="62" ht="52.5" customHeight="1" spans="1:15">
      <c r="A62" s="176" t="s">
        <v>176</v>
      </c>
      <c r="B62" s="176" t="s">
        <v>177</v>
      </c>
      <c r="C62" s="142">
        <v>180000</v>
      </c>
      <c r="D62" s="142">
        <v>180000</v>
      </c>
      <c r="E62" s="142">
        <v>180000</v>
      </c>
      <c r="F62" s="142"/>
      <c r="G62" s="142"/>
      <c r="H62" s="142"/>
      <c r="I62" s="142"/>
      <c r="J62" s="142"/>
      <c r="K62" s="142"/>
      <c r="L62" s="142"/>
      <c r="M62" s="142"/>
      <c r="N62" s="142"/>
      <c r="O62" s="142"/>
    </row>
    <row r="63" ht="52.5" customHeight="1" spans="1:15">
      <c r="A63" s="177" t="s">
        <v>178</v>
      </c>
      <c r="B63" s="177" t="s">
        <v>179</v>
      </c>
      <c r="C63" s="142">
        <v>180000</v>
      </c>
      <c r="D63" s="142">
        <v>180000</v>
      </c>
      <c r="E63" s="142">
        <v>180000</v>
      </c>
      <c r="F63" s="142"/>
      <c r="G63" s="142"/>
      <c r="H63" s="142"/>
      <c r="I63" s="142"/>
      <c r="J63" s="142"/>
      <c r="K63" s="142"/>
      <c r="L63" s="142"/>
      <c r="M63" s="142"/>
      <c r="N63" s="142"/>
      <c r="O63" s="142"/>
    </row>
    <row r="64" ht="52.5" customHeight="1" spans="1:15">
      <c r="A64" s="175" t="s">
        <v>180</v>
      </c>
      <c r="B64" s="175" t="s">
        <v>181</v>
      </c>
      <c r="C64" s="142">
        <v>693137</v>
      </c>
      <c r="D64" s="142">
        <v>693137</v>
      </c>
      <c r="E64" s="142">
        <v>693137</v>
      </c>
      <c r="F64" s="142"/>
      <c r="G64" s="142"/>
      <c r="H64" s="142"/>
      <c r="I64" s="142"/>
      <c r="J64" s="142"/>
      <c r="K64" s="142"/>
      <c r="L64" s="142"/>
      <c r="M64" s="142"/>
      <c r="N64" s="142"/>
      <c r="O64" s="142"/>
    </row>
    <row r="65" ht="52.5" customHeight="1" spans="1:15">
      <c r="A65" s="176" t="s">
        <v>182</v>
      </c>
      <c r="B65" s="176" t="s">
        <v>183</v>
      </c>
      <c r="C65" s="142">
        <v>693137</v>
      </c>
      <c r="D65" s="142">
        <v>693137</v>
      </c>
      <c r="E65" s="142">
        <v>693137</v>
      </c>
      <c r="F65" s="142"/>
      <c r="G65" s="142"/>
      <c r="H65" s="142"/>
      <c r="I65" s="142"/>
      <c r="J65" s="142"/>
      <c r="K65" s="142"/>
      <c r="L65" s="142"/>
      <c r="M65" s="142"/>
      <c r="N65" s="142"/>
      <c r="O65" s="142"/>
    </row>
    <row r="66" ht="52.5" customHeight="1" spans="1:15">
      <c r="A66" s="177" t="s">
        <v>184</v>
      </c>
      <c r="B66" s="177" t="s">
        <v>185</v>
      </c>
      <c r="C66" s="142">
        <v>693137</v>
      </c>
      <c r="D66" s="142">
        <v>693137</v>
      </c>
      <c r="E66" s="142">
        <v>693137</v>
      </c>
      <c r="F66" s="142"/>
      <c r="G66" s="142"/>
      <c r="H66" s="142"/>
      <c r="I66" s="142"/>
      <c r="J66" s="142"/>
      <c r="K66" s="142"/>
      <c r="L66" s="142"/>
      <c r="M66" s="142"/>
      <c r="N66" s="142"/>
      <c r="O66" s="142"/>
    </row>
    <row r="67" ht="30" customHeight="1" spans="1:15">
      <c r="A67" s="174" t="s">
        <v>30</v>
      </c>
      <c r="B67" s="174"/>
      <c r="C67" s="142">
        <v>14610723.9</v>
      </c>
      <c r="D67" s="142">
        <v>13910723.9</v>
      </c>
      <c r="E67" s="142">
        <v>12771554.7</v>
      </c>
      <c r="F67" s="142">
        <v>1139169.2</v>
      </c>
      <c r="G67" s="142"/>
      <c r="H67" s="142"/>
      <c r="I67" s="142"/>
      <c r="J67" s="142">
        <v>700000</v>
      </c>
      <c r="K67" s="142"/>
      <c r="L67" s="142"/>
      <c r="M67" s="142"/>
      <c r="N67" s="142"/>
      <c r="O67" s="142">
        <v>700000</v>
      </c>
    </row>
  </sheetData>
  <mergeCells count="13">
    <mergeCell ref="N1:O1"/>
    <mergeCell ref="A2:O2"/>
    <mergeCell ref="A3:F3"/>
    <mergeCell ref="N3:O3"/>
    <mergeCell ref="D4:F4"/>
    <mergeCell ref="J4:O4"/>
    <mergeCell ref="A67:B6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3888888888889" defaultRowHeight="14.25" customHeight="1" outlineLevelCol="3"/>
  <cols>
    <col min="1" max="1" width="32.7777777777778" customWidth="1"/>
    <col min="2" max="2" width="23.9166666666667" customWidth="1"/>
    <col min="3" max="3" width="35.4814814814815" customWidth="1"/>
    <col min="4" max="4" width="36.4259259259259" customWidth="1"/>
  </cols>
  <sheetData>
    <row r="1" ht="17.25" customHeight="1" spans="1:4">
      <c r="A1" s="49"/>
      <c r="B1" s="49"/>
      <c r="C1" s="49"/>
      <c r="D1" s="96" t="s">
        <v>186</v>
      </c>
    </row>
    <row r="2" ht="30.75" customHeight="1" spans="1:4">
      <c r="A2" s="164" t="str">
        <f>"2026"&amp;"年部门财政拨款收支预算总表"</f>
        <v>2026年部门财政拨款收支预算总表</v>
      </c>
      <c r="B2" s="164"/>
      <c r="C2" s="164"/>
      <c r="D2" s="164"/>
    </row>
    <row r="3" ht="18.75" customHeight="1" spans="1:4">
      <c r="A3" s="31" t="str">
        <f>"单位名称："&amp;"盈江县新城乡人民政府"</f>
        <v>单位名称：盈江县新城乡人民政府</v>
      </c>
      <c r="B3" s="165"/>
      <c r="C3" s="165"/>
      <c r="D3" s="97" t="s">
        <v>1</v>
      </c>
    </row>
    <row r="4" ht="19.5" customHeight="1" spans="1:4">
      <c r="A4" s="12" t="s">
        <v>187</v>
      </c>
      <c r="B4" s="14"/>
      <c r="C4" s="12" t="s">
        <v>188</v>
      </c>
      <c r="D4" s="14"/>
    </row>
    <row r="5" ht="21.75" customHeight="1" spans="1:4">
      <c r="A5" s="75" t="s">
        <v>189</v>
      </c>
      <c r="B5" s="11" t="s">
        <v>5</v>
      </c>
      <c r="C5" s="75" t="s">
        <v>190</v>
      </c>
      <c r="D5" s="11" t="s">
        <v>5</v>
      </c>
    </row>
    <row r="6" ht="17.25" customHeight="1" spans="1:4">
      <c r="A6" s="77"/>
      <c r="B6" s="18"/>
      <c r="C6" s="77"/>
      <c r="D6" s="18"/>
    </row>
    <row r="7" ht="19.5" customHeight="1" spans="1:4">
      <c r="A7" s="92" t="s">
        <v>191</v>
      </c>
      <c r="B7" s="23">
        <v>13910723.9</v>
      </c>
      <c r="C7" s="92" t="s">
        <v>192</v>
      </c>
      <c r="D7" s="23">
        <v>13910723.9</v>
      </c>
    </row>
    <row r="8" ht="19.5" customHeight="1" spans="1:4">
      <c r="A8" s="92" t="s">
        <v>193</v>
      </c>
      <c r="B8" s="23">
        <v>13910723.9</v>
      </c>
      <c r="C8" s="166" t="str">
        <f>"（"&amp;"一"&amp;"）"&amp;"一般公共服务支出"</f>
        <v>（一）一般公共服务支出</v>
      </c>
      <c r="D8" s="23">
        <v>7708464.84</v>
      </c>
    </row>
    <row r="9" ht="19.5" customHeight="1" spans="1:4">
      <c r="A9" s="167" t="s">
        <v>194</v>
      </c>
      <c r="B9" s="23"/>
      <c r="C9" s="166" t="str">
        <f>"（"&amp;"二"&amp;"）"&amp;"国防支出"</f>
        <v>（二）国防支出</v>
      </c>
      <c r="D9" s="23">
        <v>20000</v>
      </c>
    </row>
    <row r="10" ht="19.5" customHeight="1" spans="1:4">
      <c r="A10" s="167" t="s">
        <v>195</v>
      </c>
      <c r="B10" s="23"/>
      <c r="C10" s="166" t="str">
        <f>"（"&amp;"三"&amp;"）"&amp;"文化旅游体育与传媒支出"</f>
        <v>（三）文化旅游体育与传媒支出</v>
      </c>
      <c r="D10" s="23">
        <v>98220</v>
      </c>
    </row>
    <row r="11" ht="19.5" customHeight="1" spans="1:4">
      <c r="A11" s="167" t="s">
        <v>196</v>
      </c>
      <c r="B11" s="23"/>
      <c r="C11" s="166" t="str">
        <f>"（"&amp;"四"&amp;"）"&amp;"社会保障和就业支出"</f>
        <v>（四）社会保障和就业支出</v>
      </c>
      <c r="D11" s="23">
        <v>1431723.16</v>
      </c>
    </row>
    <row r="12" ht="19.5" customHeight="1" spans="1:4">
      <c r="A12" s="167" t="s">
        <v>193</v>
      </c>
      <c r="B12" s="23"/>
      <c r="C12" s="166" t="str">
        <f>"（"&amp;"五"&amp;"）"&amp;"卫生健康支出"</f>
        <v>（五）卫生健康支出</v>
      </c>
      <c r="D12" s="23">
        <v>762966.7</v>
      </c>
    </row>
    <row r="13" ht="19.5" customHeight="1" spans="1:4">
      <c r="A13" s="167" t="s">
        <v>194</v>
      </c>
      <c r="B13" s="23"/>
      <c r="C13" s="166" t="str">
        <f>"（"&amp;"六"&amp;"）"&amp;"农林水支出"</f>
        <v>（六）农林水支出</v>
      </c>
      <c r="D13" s="23">
        <v>2862243</v>
      </c>
    </row>
    <row r="14" ht="19.5" customHeight="1" spans="1:4">
      <c r="A14" s="167" t="s">
        <v>195</v>
      </c>
      <c r="B14" s="23"/>
      <c r="C14" s="166" t="str">
        <f>"（"&amp;"七"&amp;"）"&amp;"交通运输支出"</f>
        <v>（七）交通运输支出</v>
      </c>
      <c r="D14" s="23">
        <v>153969.2</v>
      </c>
    </row>
    <row r="15" ht="19.5" customHeight="1" spans="1:4">
      <c r="A15" s="168"/>
      <c r="B15" s="23"/>
      <c r="C15" s="166" t="str">
        <f>"（"&amp;"八"&amp;"）"&amp;"自然资源海洋气象等支出"</f>
        <v>（八）自然资源海洋气象等支出</v>
      </c>
      <c r="D15" s="23">
        <v>180000</v>
      </c>
    </row>
    <row r="16" ht="19.5" customHeight="1" spans="1:4">
      <c r="A16" s="168"/>
      <c r="B16" s="23"/>
      <c r="C16" s="166" t="str">
        <f>"（"&amp;"九"&amp;"）"&amp;"住房保障支出"</f>
        <v>（九）住房保障支出</v>
      </c>
      <c r="D16" s="23">
        <v>693137</v>
      </c>
    </row>
    <row r="17" ht="19.5" customHeight="1" spans="1:4">
      <c r="A17" s="168"/>
      <c r="B17" s="23"/>
      <c r="C17" s="166"/>
      <c r="D17" s="23"/>
    </row>
    <row r="18" ht="19.5" customHeight="1" spans="1:4">
      <c r="A18" s="168"/>
      <c r="B18" s="23"/>
      <c r="C18" s="166"/>
      <c r="D18" s="23"/>
    </row>
    <row r="19" ht="19.5" customHeight="1" spans="1:4">
      <c r="A19" s="168"/>
      <c r="B19" s="23"/>
      <c r="C19" s="166"/>
      <c r="D19" s="23"/>
    </row>
    <row r="20" ht="19.5" customHeight="1" spans="1:4">
      <c r="A20" s="92"/>
      <c r="B20" s="23"/>
      <c r="C20" s="166"/>
      <c r="D20" s="23"/>
    </row>
    <row r="21" ht="19.5" customHeight="1" spans="1:4">
      <c r="A21" s="92"/>
      <c r="B21" s="23"/>
      <c r="C21" s="92"/>
      <c r="D21" s="23"/>
    </row>
    <row r="22" ht="19.5" customHeight="1" spans="1:4">
      <c r="A22" s="92"/>
      <c r="B22" s="23"/>
      <c r="C22" s="92"/>
      <c r="D22" s="23"/>
    </row>
    <row r="23" ht="19.5" customHeight="1" spans="1:4">
      <c r="A23" s="92"/>
      <c r="B23" s="23"/>
      <c r="C23" s="92"/>
      <c r="D23" s="23"/>
    </row>
    <row r="24" ht="19.5" customHeight="1" spans="1:4">
      <c r="A24" s="92"/>
      <c r="B24" s="23"/>
      <c r="C24" s="92"/>
      <c r="D24" s="23"/>
    </row>
    <row r="25" ht="19.5" customHeight="1" spans="1:4">
      <c r="A25" s="92"/>
      <c r="B25" s="23"/>
      <c r="C25" s="92"/>
      <c r="D25" s="23"/>
    </row>
    <row r="26" ht="19.5" customHeight="1" spans="1:4">
      <c r="A26" s="166"/>
      <c r="B26" s="23"/>
      <c r="C26" s="92"/>
      <c r="D26" s="23"/>
    </row>
    <row r="27" ht="19.5" customHeight="1" spans="1:4">
      <c r="A27" s="92"/>
      <c r="B27" s="23"/>
      <c r="C27" s="92"/>
      <c r="D27" s="23"/>
    </row>
    <row r="28" customHeight="1" spans="1:4">
      <c r="A28" s="92"/>
      <c r="B28" s="23"/>
      <c r="C28" s="167"/>
      <c r="D28" s="23"/>
    </row>
    <row r="29" ht="19.5" customHeight="1" spans="1:4">
      <c r="A29" s="92"/>
      <c r="B29" s="23"/>
      <c r="C29" s="92"/>
      <c r="D29" s="23"/>
    </row>
    <row r="30" ht="19.5" customHeight="1" spans="1:4">
      <c r="A30" s="166"/>
      <c r="B30" s="23"/>
      <c r="C30" s="92"/>
      <c r="D30" s="23"/>
    </row>
    <row r="31" ht="18" customHeight="1" spans="1:4">
      <c r="A31" s="166"/>
      <c r="B31" s="23"/>
      <c r="C31" s="92"/>
      <c r="D31" s="23"/>
    </row>
    <row r="32" ht="18" customHeight="1" spans="1:4">
      <c r="A32" s="166"/>
      <c r="B32" s="23"/>
      <c r="C32" s="167"/>
      <c r="D32" s="23"/>
    </row>
    <row r="33" ht="18" customHeight="1" spans="1:4">
      <c r="A33" s="166"/>
      <c r="B33" s="23"/>
      <c r="C33" s="167"/>
      <c r="D33" s="23"/>
    </row>
    <row r="34" ht="19.5" customHeight="1" spans="1:4">
      <c r="A34" s="166"/>
      <c r="B34" s="169"/>
      <c r="C34" s="92"/>
      <c r="D34" s="169"/>
    </row>
    <row r="35" ht="19.5" customHeight="1" spans="1:4">
      <c r="A35" s="166"/>
      <c r="B35" s="23"/>
      <c r="C35" s="92" t="s">
        <v>197</v>
      </c>
      <c r="D35" s="23"/>
    </row>
    <row r="36" ht="19.5" customHeight="1" spans="1:4">
      <c r="A36" s="170" t="s">
        <v>24</v>
      </c>
      <c r="B36" s="23">
        <v>13910723.9</v>
      </c>
      <c r="C36" s="170" t="s">
        <v>25</v>
      </c>
      <c r="D36" s="23">
        <v>13910723.9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6"/>
  <sheetViews>
    <sheetView showZeros="0" workbookViewId="0">
      <selection activeCell="A1" sqref="A1"/>
    </sheetView>
  </sheetViews>
  <sheetFormatPr defaultColWidth="10.2777777777778" defaultRowHeight="15" customHeight="1" outlineLevelCol="6"/>
  <cols>
    <col min="1" max="1" width="26.3425925925926" customWidth="1"/>
    <col min="2" max="2" width="24.6296296296296" customWidth="1"/>
    <col min="3" max="7" width="19.2777777777778" customWidth="1"/>
  </cols>
  <sheetData>
    <row r="1" ht="18.75" customHeight="1" spans="1:7">
      <c r="A1" s="131"/>
      <c r="B1" s="131"/>
      <c r="C1" s="131"/>
      <c r="D1" s="131"/>
      <c r="E1" s="131"/>
      <c r="F1" s="131"/>
      <c r="G1" s="135" t="s">
        <v>198</v>
      </c>
    </row>
    <row r="2" ht="33" customHeight="1" spans="1:7">
      <c r="A2" s="157" t="str">
        <f>"2026"&amp;"年一般公共预算支出预算表（按功能科目分类）"</f>
        <v>2026年一般公共预算支出预算表（按功能科目分类）</v>
      </c>
      <c r="B2" s="157"/>
      <c r="C2" s="157"/>
      <c r="D2" s="157"/>
      <c r="E2" s="157"/>
      <c r="F2" s="157"/>
      <c r="G2" s="157"/>
    </row>
    <row r="3" ht="18.75" customHeight="1" spans="1:7">
      <c r="A3" s="158" t="str">
        <f>"单位名称："&amp;"盈江县新城乡人民政府"</f>
        <v>单位名称：盈江县新城乡人民政府</v>
      </c>
      <c r="B3" s="158"/>
      <c r="C3" s="131"/>
      <c r="D3" s="131"/>
      <c r="E3" s="131"/>
      <c r="F3" s="131"/>
      <c r="G3" s="135" t="s">
        <v>1</v>
      </c>
    </row>
    <row r="4" ht="18.75" customHeight="1" spans="1:7">
      <c r="A4" s="159" t="s">
        <v>199</v>
      </c>
      <c r="B4" s="159"/>
      <c r="C4" s="159" t="s">
        <v>30</v>
      </c>
      <c r="D4" s="159" t="s">
        <v>52</v>
      </c>
      <c r="E4" s="159"/>
      <c r="F4" s="159"/>
      <c r="G4" s="159" t="s">
        <v>53</v>
      </c>
    </row>
    <row r="5" ht="18.75" customHeight="1" spans="1:7">
      <c r="A5" s="159" t="s">
        <v>48</v>
      </c>
      <c r="B5" s="159" t="s">
        <v>49</v>
      </c>
      <c r="C5" s="159"/>
      <c r="D5" s="159" t="s">
        <v>33</v>
      </c>
      <c r="E5" s="159" t="s">
        <v>200</v>
      </c>
      <c r="F5" s="159" t="s">
        <v>201</v>
      </c>
      <c r="G5" s="159"/>
    </row>
    <row r="6" ht="18.75" customHeight="1" spans="1:7">
      <c r="A6" s="159" t="s">
        <v>59</v>
      </c>
      <c r="B6" s="159" t="s">
        <v>60</v>
      </c>
      <c r="C6" s="159" t="s">
        <v>61</v>
      </c>
      <c r="D6" s="159" t="s">
        <v>62</v>
      </c>
      <c r="E6" s="159" t="s">
        <v>63</v>
      </c>
      <c r="F6" s="159" t="s">
        <v>64</v>
      </c>
      <c r="G6" s="159" t="s">
        <v>65</v>
      </c>
    </row>
    <row r="7" ht="18.75" customHeight="1" spans="1:7">
      <c r="A7" s="160" t="s">
        <v>74</v>
      </c>
      <c r="B7" s="160" t="s">
        <v>75</v>
      </c>
      <c r="C7" s="161">
        <v>7708464.84</v>
      </c>
      <c r="D7" s="161">
        <v>6743264.84</v>
      </c>
      <c r="E7" s="161">
        <v>6334913</v>
      </c>
      <c r="F7" s="161">
        <v>408351.84</v>
      </c>
      <c r="G7" s="161">
        <v>965200</v>
      </c>
    </row>
    <row r="8" ht="18.75" customHeight="1" outlineLevel="1" spans="1:7">
      <c r="A8" s="162" t="s">
        <v>76</v>
      </c>
      <c r="B8" s="162" t="s">
        <v>77</v>
      </c>
      <c r="C8" s="161">
        <v>254379</v>
      </c>
      <c r="D8" s="161">
        <v>150379</v>
      </c>
      <c r="E8" s="161">
        <v>138229</v>
      </c>
      <c r="F8" s="161">
        <v>12150</v>
      </c>
      <c r="G8" s="161">
        <v>104000</v>
      </c>
    </row>
    <row r="9" ht="18.75" customHeight="1" outlineLevel="2" spans="1:7">
      <c r="A9" s="163" t="s">
        <v>78</v>
      </c>
      <c r="B9" s="163" t="s">
        <v>79</v>
      </c>
      <c r="C9" s="161">
        <v>204379</v>
      </c>
      <c r="D9" s="161">
        <v>150379</v>
      </c>
      <c r="E9" s="161">
        <v>138229</v>
      </c>
      <c r="F9" s="161">
        <v>12150</v>
      </c>
      <c r="G9" s="161">
        <v>54000</v>
      </c>
    </row>
    <row r="10" ht="18.75" customHeight="1" outlineLevel="2" spans="1:7">
      <c r="A10" s="163" t="s">
        <v>80</v>
      </c>
      <c r="B10" s="163" t="s">
        <v>81</v>
      </c>
      <c r="C10" s="161">
        <v>50000</v>
      </c>
      <c r="D10" s="161"/>
      <c r="E10" s="161"/>
      <c r="F10" s="161"/>
      <c r="G10" s="161">
        <v>50000</v>
      </c>
    </row>
    <row r="11" ht="18.75" customHeight="1" outlineLevel="1" spans="1:7">
      <c r="A11" s="162" t="s">
        <v>82</v>
      </c>
      <c r="B11" s="162" t="s">
        <v>83</v>
      </c>
      <c r="C11" s="161">
        <v>50000</v>
      </c>
      <c r="D11" s="161"/>
      <c r="E11" s="161"/>
      <c r="F11" s="161"/>
      <c r="G11" s="161">
        <v>50000</v>
      </c>
    </row>
    <row r="12" ht="18.75" customHeight="1" outlineLevel="2" spans="1:7">
      <c r="A12" s="163" t="s">
        <v>84</v>
      </c>
      <c r="B12" s="163" t="s">
        <v>79</v>
      </c>
      <c r="C12" s="161">
        <v>50000</v>
      </c>
      <c r="D12" s="161"/>
      <c r="E12" s="161"/>
      <c r="F12" s="161"/>
      <c r="G12" s="161">
        <v>50000</v>
      </c>
    </row>
    <row r="13" ht="18.75" customHeight="1" outlineLevel="1" spans="1:7">
      <c r="A13" s="162" t="s">
        <v>85</v>
      </c>
      <c r="B13" s="162" t="s">
        <v>86</v>
      </c>
      <c r="C13" s="161">
        <v>2658961.84</v>
      </c>
      <c r="D13" s="161">
        <v>2582961.84</v>
      </c>
      <c r="E13" s="161">
        <v>2289798</v>
      </c>
      <c r="F13" s="161">
        <v>293163.84</v>
      </c>
      <c r="G13" s="161">
        <v>76000</v>
      </c>
    </row>
    <row r="14" ht="18.75" customHeight="1" outlineLevel="2" spans="1:7">
      <c r="A14" s="163" t="s">
        <v>87</v>
      </c>
      <c r="B14" s="163" t="s">
        <v>79</v>
      </c>
      <c r="C14" s="161">
        <v>2582961.84</v>
      </c>
      <c r="D14" s="161">
        <v>2582961.84</v>
      </c>
      <c r="E14" s="161">
        <v>2289798</v>
      </c>
      <c r="F14" s="161">
        <v>293163.84</v>
      </c>
      <c r="G14" s="161"/>
    </row>
    <row r="15" ht="18.75" customHeight="1" outlineLevel="2" spans="1:7">
      <c r="A15" s="163" t="s">
        <v>88</v>
      </c>
      <c r="B15" s="163" t="s">
        <v>89</v>
      </c>
      <c r="C15" s="161">
        <v>76000</v>
      </c>
      <c r="D15" s="161"/>
      <c r="E15" s="161"/>
      <c r="F15" s="161"/>
      <c r="G15" s="161">
        <v>76000</v>
      </c>
    </row>
    <row r="16" ht="18.75" customHeight="1" outlineLevel="1" spans="1:7">
      <c r="A16" s="162" t="s">
        <v>90</v>
      </c>
      <c r="B16" s="162" t="s">
        <v>91</v>
      </c>
      <c r="C16" s="161">
        <v>454474</v>
      </c>
      <c r="D16" s="161">
        <v>454474</v>
      </c>
      <c r="E16" s="161">
        <v>412186</v>
      </c>
      <c r="F16" s="161">
        <v>42288</v>
      </c>
      <c r="G16" s="161"/>
    </row>
    <row r="17" ht="18.75" customHeight="1" outlineLevel="2" spans="1:7">
      <c r="A17" s="163" t="s">
        <v>92</v>
      </c>
      <c r="B17" s="163" t="s">
        <v>79</v>
      </c>
      <c r="C17" s="161">
        <v>454474</v>
      </c>
      <c r="D17" s="161">
        <v>454474</v>
      </c>
      <c r="E17" s="161">
        <v>412186</v>
      </c>
      <c r="F17" s="161">
        <v>42288</v>
      </c>
      <c r="G17" s="161"/>
    </row>
    <row r="18" ht="18.75" customHeight="1" outlineLevel="1" spans="1:7">
      <c r="A18" s="162" t="s">
        <v>93</v>
      </c>
      <c r="B18" s="162" t="s">
        <v>94</v>
      </c>
      <c r="C18" s="161">
        <v>15000</v>
      </c>
      <c r="D18" s="161"/>
      <c r="E18" s="161"/>
      <c r="F18" s="161"/>
      <c r="G18" s="161">
        <v>15000</v>
      </c>
    </row>
    <row r="19" ht="18.75" customHeight="1" outlineLevel="2" spans="1:7">
      <c r="A19" s="163" t="s">
        <v>95</v>
      </c>
      <c r="B19" s="163" t="s">
        <v>89</v>
      </c>
      <c r="C19" s="161">
        <v>15000</v>
      </c>
      <c r="D19" s="161"/>
      <c r="E19" s="161"/>
      <c r="F19" s="161"/>
      <c r="G19" s="161">
        <v>15000</v>
      </c>
    </row>
    <row r="20" ht="18.75" customHeight="1" outlineLevel="1" spans="1:7">
      <c r="A20" s="162" t="s">
        <v>96</v>
      </c>
      <c r="B20" s="162" t="s">
        <v>97</v>
      </c>
      <c r="C20" s="161">
        <v>681650</v>
      </c>
      <c r="D20" s="161">
        <v>676650</v>
      </c>
      <c r="E20" s="161">
        <v>615900</v>
      </c>
      <c r="F20" s="161">
        <v>60750</v>
      </c>
      <c r="G20" s="161">
        <v>5000</v>
      </c>
    </row>
    <row r="21" ht="18.75" customHeight="1" outlineLevel="2" spans="1:7">
      <c r="A21" s="163" t="s">
        <v>98</v>
      </c>
      <c r="B21" s="163" t="s">
        <v>79</v>
      </c>
      <c r="C21" s="161">
        <v>681650</v>
      </c>
      <c r="D21" s="161">
        <v>676650</v>
      </c>
      <c r="E21" s="161">
        <v>615900</v>
      </c>
      <c r="F21" s="161">
        <v>60750</v>
      </c>
      <c r="G21" s="161">
        <v>5000</v>
      </c>
    </row>
    <row r="22" ht="18.75" customHeight="1" outlineLevel="1" spans="1:7">
      <c r="A22" s="162" t="s">
        <v>99</v>
      </c>
      <c r="B22" s="162" t="s">
        <v>100</v>
      </c>
      <c r="C22" s="161">
        <v>10800</v>
      </c>
      <c r="D22" s="161">
        <v>10800</v>
      </c>
      <c r="E22" s="161">
        <v>10800</v>
      </c>
      <c r="F22" s="161"/>
      <c r="G22" s="161"/>
    </row>
    <row r="23" ht="18.75" customHeight="1" outlineLevel="2" spans="1:7">
      <c r="A23" s="163" t="s">
        <v>101</v>
      </c>
      <c r="B23" s="163" t="s">
        <v>79</v>
      </c>
      <c r="C23" s="161">
        <v>10800</v>
      </c>
      <c r="D23" s="161">
        <v>10800</v>
      </c>
      <c r="E23" s="161">
        <v>10800</v>
      </c>
      <c r="F23" s="161"/>
      <c r="G23" s="161"/>
    </row>
    <row r="24" ht="18.75" customHeight="1" outlineLevel="1" spans="1:7">
      <c r="A24" s="162" t="s">
        <v>102</v>
      </c>
      <c r="B24" s="162" t="s">
        <v>103</v>
      </c>
      <c r="C24" s="161">
        <v>301200</v>
      </c>
      <c r="D24" s="161"/>
      <c r="E24" s="161"/>
      <c r="F24" s="161"/>
      <c r="G24" s="161">
        <v>301200</v>
      </c>
    </row>
    <row r="25" ht="18.75" customHeight="1" outlineLevel="2" spans="1:7">
      <c r="A25" s="163" t="s">
        <v>104</v>
      </c>
      <c r="B25" s="163" t="s">
        <v>103</v>
      </c>
      <c r="C25" s="161">
        <v>301200</v>
      </c>
      <c r="D25" s="161"/>
      <c r="E25" s="161"/>
      <c r="F25" s="161"/>
      <c r="G25" s="161">
        <v>301200</v>
      </c>
    </row>
    <row r="26" ht="18.75" customHeight="1" outlineLevel="1" spans="1:7">
      <c r="A26" s="162" t="s">
        <v>105</v>
      </c>
      <c r="B26" s="162" t="s">
        <v>106</v>
      </c>
      <c r="C26" s="161">
        <v>3282000</v>
      </c>
      <c r="D26" s="161">
        <v>2868000</v>
      </c>
      <c r="E26" s="161">
        <v>2868000</v>
      </c>
      <c r="F26" s="161"/>
      <c r="G26" s="161">
        <v>414000</v>
      </c>
    </row>
    <row r="27" ht="18.75" customHeight="1" outlineLevel="2" spans="1:7">
      <c r="A27" s="163" t="s">
        <v>107</v>
      </c>
      <c r="B27" s="163" t="s">
        <v>108</v>
      </c>
      <c r="C27" s="161">
        <v>3282000</v>
      </c>
      <c r="D27" s="161">
        <v>2868000</v>
      </c>
      <c r="E27" s="161">
        <v>2868000</v>
      </c>
      <c r="F27" s="161"/>
      <c r="G27" s="161">
        <v>414000</v>
      </c>
    </row>
    <row r="28" ht="18.75" customHeight="1" spans="1:7">
      <c r="A28" s="160" t="s">
        <v>109</v>
      </c>
      <c r="B28" s="160" t="s">
        <v>110</v>
      </c>
      <c r="C28" s="161">
        <v>20000</v>
      </c>
      <c r="D28" s="161"/>
      <c r="E28" s="161"/>
      <c r="F28" s="161"/>
      <c r="G28" s="161">
        <v>20000</v>
      </c>
    </row>
    <row r="29" ht="18.75" customHeight="1" outlineLevel="1" spans="1:7">
      <c r="A29" s="162" t="s">
        <v>111</v>
      </c>
      <c r="B29" s="162" t="s">
        <v>112</v>
      </c>
      <c r="C29" s="161">
        <v>20000</v>
      </c>
      <c r="D29" s="161"/>
      <c r="E29" s="161"/>
      <c r="F29" s="161"/>
      <c r="G29" s="161">
        <v>20000</v>
      </c>
    </row>
    <row r="30" ht="18.75" customHeight="1" outlineLevel="2" spans="1:7">
      <c r="A30" s="163" t="s">
        <v>113</v>
      </c>
      <c r="B30" s="163" t="s">
        <v>114</v>
      </c>
      <c r="C30" s="161">
        <v>20000</v>
      </c>
      <c r="D30" s="161"/>
      <c r="E30" s="161"/>
      <c r="F30" s="161"/>
      <c r="G30" s="161">
        <v>20000</v>
      </c>
    </row>
    <row r="31" ht="18.75" customHeight="1" spans="1:7">
      <c r="A31" s="160" t="s">
        <v>115</v>
      </c>
      <c r="B31" s="160" t="s">
        <v>116</v>
      </c>
      <c r="C31" s="161">
        <v>98220</v>
      </c>
      <c r="D31" s="161">
        <v>98220</v>
      </c>
      <c r="E31" s="161">
        <v>95070</v>
      </c>
      <c r="F31" s="161">
        <v>3150</v>
      </c>
      <c r="G31" s="161"/>
    </row>
    <row r="32" ht="18.75" customHeight="1" outlineLevel="1" spans="1:7">
      <c r="A32" s="162" t="s">
        <v>117</v>
      </c>
      <c r="B32" s="162" t="s">
        <v>118</v>
      </c>
      <c r="C32" s="161">
        <v>98220</v>
      </c>
      <c r="D32" s="161">
        <v>98220</v>
      </c>
      <c r="E32" s="161">
        <v>95070</v>
      </c>
      <c r="F32" s="161">
        <v>3150</v>
      </c>
      <c r="G32" s="161"/>
    </row>
    <row r="33" ht="18.75" customHeight="1" outlineLevel="2" spans="1:7">
      <c r="A33" s="163" t="s">
        <v>119</v>
      </c>
      <c r="B33" s="163" t="s">
        <v>120</v>
      </c>
      <c r="C33" s="161">
        <v>98220</v>
      </c>
      <c r="D33" s="161">
        <v>98220</v>
      </c>
      <c r="E33" s="161">
        <v>95070</v>
      </c>
      <c r="F33" s="161">
        <v>3150</v>
      </c>
      <c r="G33" s="161"/>
    </row>
    <row r="34" ht="18.75" customHeight="1" spans="1:7">
      <c r="A34" s="160" t="s">
        <v>121</v>
      </c>
      <c r="B34" s="160" t="s">
        <v>122</v>
      </c>
      <c r="C34" s="161">
        <v>1431723.16</v>
      </c>
      <c r="D34" s="161">
        <v>1431723.16</v>
      </c>
      <c r="E34" s="161">
        <v>1411723.16</v>
      </c>
      <c r="F34" s="161">
        <v>20000</v>
      </c>
      <c r="G34" s="161"/>
    </row>
    <row r="35" ht="18.75" customHeight="1" outlineLevel="1" spans="1:7">
      <c r="A35" s="162" t="s">
        <v>123</v>
      </c>
      <c r="B35" s="162" t="s">
        <v>124</v>
      </c>
      <c r="C35" s="161">
        <v>1337362.21</v>
      </c>
      <c r="D35" s="161">
        <v>1337362.21</v>
      </c>
      <c r="E35" s="161">
        <v>1317362.21</v>
      </c>
      <c r="F35" s="161">
        <v>20000</v>
      </c>
      <c r="G35" s="161"/>
    </row>
    <row r="36" ht="18.75" customHeight="1" outlineLevel="2" spans="1:7">
      <c r="A36" s="163" t="s">
        <v>125</v>
      </c>
      <c r="B36" s="163" t="s">
        <v>126</v>
      </c>
      <c r="C36" s="161">
        <v>146572</v>
      </c>
      <c r="D36" s="161">
        <v>146572</v>
      </c>
      <c r="E36" s="161">
        <v>136572</v>
      </c>
      <c r="F36" s="161">
        <v>10000</v>
      </c>
      <c r="G36" s="161"/>
    </row>
    <row r="37" ht="18.75" customHeight="1" outlineLevel="2" spans="1:7">
      <c r="A37" s="163" t="s">
        <v>127</v>
      </c>
      <c r="B37" s="163" t="s">
        <v>128</v>
      </c>
      <c r="C37" s="161">
        <v>10000</v>
      </c>
      <c r="D37" s="161">
        <v>10000</v>
      </c>
      <c r="E37" s="161"/>
      <c r="F37" s="161">
        <v>10000</v>
      </c>
      <c r="G37" s="161"/>
    </row>
    <row r="38" ht="18.75" customHeight="1" outlineLevel="2" spans="1:7">
      <c r="A38" s="163" t="s">
        <v>129</v>
      </c>
      <c r="B38" s="163" t="s">
        <v>130</v>
      </c>
      <c r="C38" s="161">
        <v>991861.76</v>
      </c>
      <c r="D38" s="161">
        <v>991861.76</v>
      </c>
      <c r="E38" s="161">
        <v>991861.76</v>
      </c>
      <c r="F38" s="161"/>
      <c r="G38" s="161"/>
    </row>
    <row r="39" ht="18.75" customHeight="1" outlineLevel="2" spans="1:7">
      <c r="A39" s="163" t="s">
        <v>131</v>
      </c>
      <c r="B39" s="163" t="s">
        <v>132</v>
      </c>
      <c r="C39" s="161">
        <v>188928.45</v>
      </c>
      <c r="D39" s="161">
        <v>188928.45</v>
      </c>
      <c r="E39" s="161">
        <v>188928.45</v>
      </c>
      <c r="F39" s="161"/>
      <c r="G39" s="161"/>
    </row>
    <row r="40" ht="18.75" customHeight="1" outlineLevel="1" spans="1:7">
      <c r="A40" s="162" t="s">
        <v>133</v>
      </c>
      <c r="B40" s="162" t="s">
        <v>134</v>
      </c>
      <c r="C40" s="161">
        <v>70560</v>
      </c>
      <c r="D40" s="161">
        <v>70560</v>
      </c>
      <c r="E40" s="161">
        <v>70560</v>
      </c>
      <c r="F40" s="161"/>
      <c r="G40" s="161"/>
    </row>
    <row r="41" ht="18.75" customHeight="1" outlineLevel="2" spans="1:7">
      <c r="A41" s="163" t="s">
        <v>135</v>
      </c>
      <c r="B41" s="163" t="s">
        <v>136</v>
      </c>
      <c r="C41" s="161">
        <v>70560</v>
      </c>
      <c r="D41" s="161">
        <v>70560</v>
      </c>
      <c r="E41" s="161">
        <v>70560</v>
      </c>
      <c r="F41" s="161"/>
      <c r="G41" s="161"/>
    </row>
    <row r="42" ht="18.75" customHeight="1" outlineLevel="1" spans="1:7">
      <c r="A42" s="162" t="s">
        <v>137</v>
      </c>
      <c r="B42" s="162" t="s">
        <v>138</v>
      </c>
      <c r="C42" s="161">
        <v>23800.95</v>
      </c>
      <c r="D42" s="161">
        <v>23800.95</v>
      </c>
      <c r="E42" s="161">
        <v>23800.95</v>
      </c>
      <c r="F42" s="161"/>
      <c r="G42" s="161"/>
    </row>
    <row r="43" ht="18.75" customHeight="1" outlineLevel="2" spans="1:7">
      <c r="A43" s="163" t="s">
        <v>139</v>
      </c>
      <c r="B43" s="163" t="s">
        <v>138</v>
      </c>
      <c r="C43" s="161">
        <v>23800.95</v>
      </c>
      <c r="D43" s="161">
        <v>23800.95</v>
      </c>
      <c r="E43" s="161">
        <v>23800.95</v>
      </c>
      <c r="F43" s="161"/>
      <c r="G43" s="161"/>
    </row>
    <row r="44" ht="18.75" customHeight="1" spans="1:7">
      <c r="A44" s="160" t="s">
        <v>140</v>
      </c>
      <c r="B44" s="160" t="s">
        <v>141</v>
      </c>
      <c r="C44" s="161">
        <v>762966.7</v>
      </c>
      <c r="D44" s="161">
        <v>762966.7</v>
      </c>
      <c r="E44" s="161">
        <v>753516.7</v>
      </c>
      <c r="F44" s="161">
        <v>9450</v>
      </c>
      <c r="G44" s="161"/>
    </row>
    <row r="45" ht="18.75" customHeight="1" outlineLevel="1" spans="1:7">
      <c r="A45" s="162" t="s">
        <v>142</v>
      </c>
      <c r="B45" s="162" t="s">
        <v>143</v>
      </c>
      <c r="C45" s="161">
        <v>321342</v>
      </c>
      <c r="D45" s="161">
        <v>321342</v>
      </c>
      <c r="E45" s="161">
        <v>311892</v>
      </c>
      <c r="F45" s="161">
        <v>9450</v>
      </c>
      <c r="G45" s="161"/>
    </row>
    <row r="46" ht="18.75" customHeight="1" outlineLevel="2" spans="1:7">
      <c r="A46" s="163" t="s">
        <v>144</v>
      </c>
      <c r="B46" s="163" t="s">
        <v>145</v>
      </c>
      <c r="C46" s="161">
        <v>321342</v>
      </c>
      <c r="D46" s="161">
        <v>321342</v>
      </c>
      <c r="E46" s="161">
        <v>311892</v>
      </c>
      <c r="F46" s="161">
        <v>9450</v>
      </c>
      <c r="G46" s="161"/>
    </row>
    <row r="47" ht="18.75" customHeight="1" outlineLevel="1" spans="1:7">
      <c r="A47" s="162" t="s">
        <v>146</v>
      </c>
      <c r="B47" s="162" t="s">
        <v>147</v>
      </c>
      <c r="C47" s="161">
        <v>20880</v>
      </c>
      <c r="D47" s="161">
        <v>20880</v>
      </c>
      <c r="E47" s="161">
        <v>20880</v>
      </c>
      <c r="F47" s="161"/>
      <c r="G47" s="161"/>
    </row>
    <row r="48" ht="18.75" customHeight="1" outlineLevel="2" spans="1:7">
      <c r="A48" s="163" t="s">
        <v>148</v>
      </c>
      <c r="B48" s="163" t="s">
        <v>149</v>
      </c>
      <c r="C48" s="161">
        <v>20880</v>
      </c>
      <c r="D48" s="161">
        <v>20880</v>
      </c>
      <c r="E48" s="161">
        <v>20880</v>
      </c>
      <c r="F48" s="161"/>
      <c r="G48" s="161"/>
    </row>
    <row r="49" ht="18.75" customHeight="1" outlineLevel="1" spans="1:7">
      <c r="A49" s="162" t="s">
        <v>150</v>
      </c>
      <c r="B49" s="162" t="s">
        <v>151</v>
      </c>
      <c r="C49" s="161">
        <v>420744.7</v>
      </c>
      <c r="D49" s="161">
        <v>420744.7</v>
      </c>
      <c r="E49" s="161">
        <v>420744.7</v>
      </c>
      <c r="F49" s="161"/>
      <c r="G49" s="161"/>
    </row>
    <row r="50" ht="18.75" customHeight="1" outlineLevel="2" spans="1:7">
      <c r="A50" s="163" t="s">
        <v>152</v>
      </c>
      <c r="B50" s="163" t="s">
        <v>153</v>
      </c>
      <c r="C50" s="161">
        <v>384346.43</v>
      </c>
      <c r="D50" s="161">
        <v>384346.43</v>
      </c>
      <c r="E50" s="161">
        <v>384346.43</v>
      </c>
      <c r="F50" s="161"/>
      <c r="G50" s="161"/>
    </row>
    <row r="51" ht="18.75" customHeight="1" outlineLevel="2" spans="1:7">
      <c r="A51" s="163" t="s">
        <v>156</v>
      </c>
      <c r="B51" s="163" t="s">
        <v>157</v>
      </c>
      <c r="C51" s="161">
        <v>36398.27</v>
      </c>
      <c r="D51" s="161">
        <v>36398.27</v>
      </c>
      <c r="E51" s="161">
        <v>36398.27</v>
      </c>
      <c r="F51" s="161"/>
      <c r="G51" s="161"/>
    </row>
    <row r="52" ht="18.75" customHeight="1" spans="1:7">
      <c r="A52" s="160" t="s">
        <v>158</v>
      </c>
      <c r="B52" s="160" t="s">
        <v>159</v>
      </c>
      <c r="C52" s="161">
        <v>2862243</v>
      </c>
      <c r="D52" s="161">
        <v>2862243</v>
      </c>
      <c r="E52" s="161">
        <v>2777193</v>
      </c>
      <c r="F52" s="161">
        <v>85050</v>
      </c>
      <c r="G52" s="161"/>
    </row>
    <row r="53" ht="18.75" customHeight="1" outlineLevel="1" spans="1:7">
      <c r="A53" s="162" t="s">
        <v>160</v>
      </c>
      <c r="B53" s="162" t="s">
        <v>161</v>
      </c>
      <c r="C53" s="161">
        <v>2742099</v>
      </c>
      <c r="D53" s="161">
        <v>2742099</v>
      </c>
      <c r="E53" s="161">
        <v>2660199</v>
      </c>
      <c r="F53" s="161">
        <v>81900</v>
      </c>
      <c r="G53" s="161"/>
    </row>
    <row r="54" ht="18.75" customHeight="1" outlineLevel="2" spans="1:7">
      <c r="A54" s="163" t="s">
        <v>162</v>
      </c>
      <c r="B54" s="163" t="s">
        <v>163</v>
      </c>
      <c r="C54" s="161">
        <v>2742099</v>
      </c>
      <c r="D54" s="161">
        <v>2742099</v>
      </c>
      <c r="E54" s="161">
        <v>2660199</v>
      </c>
      <c r="F54" s="161">
        <v>81900</v>
      </c>
      <c r="G54" s="161"/>
    </row>
    <row r="55" ht="18.75" customHeight="1" outlineLevel="1" spans="1:7">
      <c r="A55" s="162" t="s">
        <v>164</v>
      </c>
      <c r="B55" s="162" t="s">
        <v>165</v>
      </c>
      <c r="C55" s="161">
        <v>120144</v>
      </c>
      <c r="D55" s="161">
        <v>120144</v>
      </c>
      <c r="E55" s="161">
        <v>116994</v>
      </c>
      <c r="F55" s="161">
        <v>3150</v>
      </c>
      <c r="G55" s="161"/>
    </row>
    <row r="56" ht="18.75" customHeight="1" outlineLevel="2" spans="1:7">
      <c r="A56" s="163" t="s">
        <v>166</v>
      </c>
      <c r="B56" s="163" t="s">
        <v>167</v>
      </c>
      <c r="C56" s="161">
        <v>120144</v>
      </c>
      <c r="D56" s="161">
        <v>120144</v>
      </c>
      <c r="E56" s="161">
        <v>116994</v>
      </c>
      <c r="F56" s="161">
        <v>3150</v>
      </c>
      <c r="G56" s="161"/>
    </row>
    <row r="57" ht="18.75" customHeight="1" spans="1:7">
      <c r="A57" s="160" t="s">
        <v>168</v>
      </c>
      <c r="B57" s="160" t="s">
        <v>169</v>
      </c>
      <c r="C57" s="161">
        <v>153969.2</v>
      </c>
      <c r="D57" s="161"/>
      <c r="E57" s="161"/>
      <c r="F57" s="161"/>
      <c r="G57" s="161">
        <v>153969.2</v>
      </c>
    </row>
    <row r="58" ht="18.75" customHeight="1" outlineLevel="1" spans="1:7">
      <c r="A58" s="162" t="s">
        <v>170</v>
      </c>
      <c r="B58" s="162" t="s">
        <v>171</v>
      </c>
      <c r="C58" s="161">
        <v>153969.2</v>
      </c>
      <c r="D58" s="161"/>
      <c r="E58" s="161"/>
      <c r="F58" s="161"/>
      <c r="G58" s="161">
        <v>153969.2</v>
      </c>
    </row>
    <row r="59" ht="18.75" customHeight="1" outlineLevel="2" spans="1:7">
      <c r="A59" s="163" t="s">
        <v>172</v>
      </c>
      <c r="B59" s="163" t="s">
        <v>173</v>
      </c>
      <c r="C59" s="161">
        <v>153969.2</v>
      </c>
      <c r="D59" s="161"/>
      <c r="E59" s="161"/>
      <c r="F59" s="161"/>
      <c r="G59" s="161">
        <v>153969.2</v>
      </c>
    </row>
    <row r="60" ht="18.75" customHeight="1" spans="1:7">
      <c r="A60" s="160" t="s">
        <v>174</v>
      </c>
      <c r="B60" s="160" t="s">
        <v>175</v>
      </c>
      <c r="C60" s="161">
        <v>180000</v>
      </c>
      <c r="D60" s="161">
        <v>180000</v>
      </c>
      <c r="E60" s="161">
        <v>180000</v>
      </c>
      <c r="F60" s="161"/>
      <c r="G60" s="161"/>
    </row>
    <row r="61" ht="18.75" customHeight="1" outlineLevel="1" spans="1:7">
      <c r="A61" s="162" t="s">
        <v>176</v>
      </c>
      <c r="B61" s="162" t="s">
        <v>177</v>
      </c>
      <c r="C61" s="161">
        <v>180000</v>
      </c>
      <c r="D61" s="161">
        <v>180000</v>
      </c>
      <c r="E61" s="161">
        <v>180000</v>
      </c>
      <c r="F61" s="161"/>
      <c r="G61" s="161"/>
    </row>
    <row r="62" ht="18.75" customHeight="1" outlineLevel="2" spans="1:7">
      <c r="A62" s="163" t="s">
        <v>178</v>
      </c>
      <c r="B62" s="163" t="s">
        <v>179</v>
      </c>
      <c r="C62" s="161">
        <v>180000</v>
      </c>
      <c r="D62" s="161">
        <v>180000</v>
      </c>
      <c r="E62" s="161">
        <v>180000</v>
      </c>
      <c r="F62" s="161"/>
      <c r="G62" s="161"/>
    </row>
    <row r="63" ht="18.75" customHeight="1" spans="1:7">
      <c r="A63" s="160" t="s">
        <v>180</v>
      </c>
      <c r="B63" s="160" t="s">
        <v>181</v>
      </c>
      <c r="C63" s="161">
        <v>693137</v>
      </c>
      <c r="D63" s="161">
        <v>693137</v>
      </c>
      <c r="E63" s="161">
        <v>693137</v>
      </c>
      <c r="F63" s="161"/>
      <c r="G63" s="161"/>
    </row>
    <row r="64" ht="18.75" customHeight="1" outlineLevel="1" spans="1:7">
      <c r="A64" s="162" t="s">
        <v>182</v>
      </c>
      <c r="B64" s="162" t="s">
        <v>183</v>
      </c>
      <c r="C64" s="161">
        <v>693137</v>
      </c>
      <c r="D64" s="161">
        <v>693137</v>
      </c>
      <c r="E64" s="161">
        <v>693137</v>
      </c>
      <c r="F64" s="161"/>
      <c r="G64" s="161"/>
    </row>
    <row r="65" ht="18.75" customHeight="1" outlineLevel="2" spans="1:7">
      <c r="A65" s="163" t="s">
        <v>184</v>
      </c>
      <c r="B65" s="163" t="s">
        <v>185</v>
      </c>
      <c r="C65" s="161">
        <v>693137</v>
      </c>
      <c r="D65" s="161">
        <v>693137</v>
      </c>
      <c r="E65" s="161">
        <v>693137</v>
      </c>
      <c r="F65" s="161"/>
      <c r="G65" s="161"/>
    </row>
    <row r="66" ht="18.75" customHeight="1" spans="1:7">
      <c r="A66" s="159" t="s">
        <v>30</v>
      </c>
      <c r="B66" s="159"/>
      <c r="C66" s="161">
        <v>13910723.9</v>
      </c>
      <c r="D66" s="161">
        <v>12771554.7</v>
      </c>
      <c r="E66" s="161">
        <v>12245552.86</v>
      </c>
      <c r="F66" s="161">
        <v>526001.84</v>
      </c>
      <c r="G66" s="161">
        <v>1139169.2</v>
      </c>
    </row>
  </sheetData>
  <mergeCells count="7">
    <mergeCell ref="A2:G2"/>
    <mergeCell ref="A3:C3"/>
    <mergeCell ref="A4:B4"/>
    <mergeCell ref="D4:F4"/>
    <mergeCell ref="A66:B6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B11" sqref="B11"/>
    </sheetView>
  </sheetViews>
  <sheetFormatPr defaultColWidth="9.13888888888889" defaultRowHeight="14.25" customHeight="1" outlineLevelRow="6" outlineLevelCol="5"/>
  <cols>
    <col min="1" max="1" width="28.2037037037037" customWidth="1"/>
    <col min="2" max="2" width="18.3425925925926" customWidth="1"/>
    <col min="3" max="3" width="17.2777777777778" customWidth="1"/>
    <col min="4" max="4" width="21.6296296296296" customWidth="1"/>
    <col min="5" max="5" width="19.7777777777778" customWidth="1"/>
    <col min="6" max="6" width="18.712962962963" customWidth="1"/>
  </cols>
  <sheetData>
    <row r="1" customHeight="1" spans="1:6">
      <c r="A1" s="148"/>
      <c r="B1" s="148"/>
      <c r="C1" s="149"/>
      <c r="D1" s="1"/>
      <c r="E1" s="1"/>
      <c r="F1" s="150" t="s">
        <v>202</v>
      </c>
    </row>
    <row r="2" ht="33.75" customHeight="1" spans="1:6">
      <c r="A2" s="151" t="str">
        <f>"2026"&amp;"年一般公共预算“三公”经费支出预算表"</f>
        <v>2026年一般公共预算“三公”经费支出预算表</v>
      </c>
      <c r="B2" s="151"/>
      <c r="C2" s="151"/>
      <c r="D2" s="151"/>
      <c r="E2" s="151"/>
      <c r="F2" s="151"/>
    </row>
    <row r="3" ht="21.75" customHeight="1" spans="1:6">
      <c r="A3" s="152" t="str">
        <f>"单位名称："&amp;"盈江县新城乡人民政府"</f>
        <v>单位名称：盈江县新城乡人民政府</v>
      </c>
      <c r="B3" s="148"/>
      <c r="C3" s="149"/>
      <c r="D3" s="3"/>
      <c r="E3" s="1"/>
      <c r="F3" s="150" t="s">
        <v>27</v>
      </c>
    </row>
    <row r="4" ht="19.5" customHeight="1" spans="1:6">
      <c r="A4" s="11" t="s">
        <v>203</v>
      </c>
      <c r="B4" s="75" t="s">
        <v>204</v>
      </c>
      <c r="C4" s="12" t="s">
        <v>205</v>
      </c>
      <c r="D4" s="13"/>
      <c r="E4" s="14"/>
      <c r="F4" s="75" t="s">
        <v>206</v>
      </c>
    </row>
    <row r="5" ht="19.5" customHeight="1" spans="1:6">
      <c r="A5" s="18"/>
      <c r="B5" s="77"/>
      <c r="C5" s="35" t="s">
        <v>33</v>
      </c>
      <c r="D5" s="35" t="s">
        <v>207</v>
      </c>
      <c r="E5" s="35" t="s">
        <v>208</v>
      </c>
      <c r="F5" s="77"/>
    </row>
    <row r="6" ht="18.75" customHeight="1" spans="1:6">
      <c r="A6" s="153">
        <v>1</v>
      </c>
      <c r="B6" s="153">
        <v>2</v>
      </c>
      <c r="C6" s="154">
        <v>3</v>
      </c>
      <c r="D6" s="153">
        <v>4</v>
      </c>
      <c r="E6" s="153">
        <v>5</v>
      </c>
      <c r="F6" s="153">
        <v>6</v>
      </c>
    </row>
    <row r="7" ht="24.75" customHeight="1" spans="1:6">
      <c r="A7" s="155">
        <v>68000</v>
      </c>
      <c r="B7" s="155"/>
      <c r="C7" s="156">
        <v>60000</v>
      </c>
      <c r="D7" s="155"/>
      <c r="E7" s="155">
        <v>60000</v>
      </c>
      <c r="F7" s="155">
        <v>8000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13"/>
  <sheetViews>
    <sheetView showZeros="0" workbookViewId="0">
      <selection activeCell="A1" sqref="A1"/>
    </sheetView>
  </sheetViews>
  <sheetFormatPr defaultColWidth="10.2777777777778" defaultRowHeight="15" customHeight="1"/>
  <cols>
    <col min="1" max="2" width="12.4259259259259"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777777777778" customWidth="1"/>
    <col min="10" max="11" width="6" customWidth="1"/>
    <col min="12" max="12" width="12.2777777777778" customWidth="1"/>
    <col min="13" max="13" width="3.71296296296296" customWidth="1"/>
    <col min="14" max="14" width="5.0462962962963" customWidth="1"/>
    <col min="15" max="15" width="5.77777777777778" customWidth="1"/>
    <col min="16" max="16" width="6.57407407407407" customWidth="1"/>
    <col min="17" max="17" width="4.77777777777778" customWidth="1"/>
    <col min="18" max="18" width="12.2222222222222" customWidth="1"/>
    <col min="19" max="22" width="4.71296296296296" customWidth="1"/>
    <col min="23" max="23" width="12.1111111111111" customWidth="1"/>
  </cols>
  <sheetData>
    <row r="1" ht="18.75" customHeight="1" spans="1:23">
      <c r="A1" s="143"/>
      <c r="B1" s="143"/>
      <c r="C1" s="143"/>
      <c r="D1" s="143"/>
      <c r="E1" s="143"/>
      <c r="F1" s="143"/>
      <c r="G1" s="143"/>
      <c r="H1" s="143"/>
      <c r="I1" s="143"/>
      <c r="J1" s="143"/>
      <c r="K1" s="143"/>
      <c r="L1" s="143"/>
      <c r="M1" s="143"/>
      <c r="N1" s="143"/>
      <c r="O1" s="143"/>
      <c r="P1" s="143"/>
      <c r="Q1" s="143"/>
      <c r="R1" s="143"/>
      <c r="S1" s="143"/>
      <c r="T1" s="146" t="s">
        <v>209</v>
      </c>
      <c r="U1" s="146"/>
      <c r="V1" s="146"/>
      <c r="W1" s="146"/>
    </row>
    <row r="2" ht="45.75" customHeight="1" spans="1:23">
      <c r="A2" s="144" t="str">
        <f>"2026"&amp;"年部门基本支出预算表"</f>
        <v>2026年部门基本支出预算表</v>
      </c>
      <c r="B2" s="144"/>
      <c r="C2" s="144"/>
      <c r="D2" s="144"/>
      <c r="E2" s="144"/>
      <c r="F2" s="144"/>
      <c r="G2" s="144"/>
      <c r="H2" s="144"/>
      <c r="I2" s="144"/>
      <c r="J2" s="144"/>
      <c r="K2" s="144"/>
      <c r="L2" s="144"/>
      <c r="M2" s="144"/>
      <c r="N2" s="144"/>
      <c r="O2" s="144"/>
      <c r="P2" s="144"/>
      <c r="Q2" s="144"/>
      <c r="R2" s="144"/>
      <c r="S2" s="144"/>
      <c r="T2" s="144"/>
      <c r="U2" s="144"/>
      <c r="V2" s="144"/>
      <c r="W2" s="144"/>
    </row>
    <row r="3" ht="18.75" customHeight="1" spans="1:23">
      <c r="A3" s="143" t="str">
        <f>"单位名称："&amp;"盈江县新城乡人民政府"</f>
        <v>单位名称：盈江县新城乡人民政府</v>
      </c>
      <c r="B3" s="143"/>
      <c r="C3" s="143"/>
      <c r="D3" s="143"/>
      <c r="E3" s="143"/>
      <c r="F3" s="143"/>
      <c r="G3" s="143"/>
      <c r="H3" s="143"/>
      <c r="I3" s="143"/>
      <c r="J3" s="143"/>
      <c r="K3" s="143"/>
      <c r="L3" s="143"/>
      <c r="M3" s="143"/>
      <c r="N3" s="143"/>
      <c r="O3" s="143"/>
      <c r="P3" s="143"/>
      <c r="Q3" s="143"/>
      <c r="R3" s="143"/>
      <c r="S3" s="143"/>
      <c r="T3" s="146" t="s">
        <v>27</v>
      </c>
      <c r="U3" s="146"/>
      <c r="V3" s="146"/>
      <c r="W3" s="146"/>
    </row>
    <row r="4" ht="18.75" customHeight="1" spans="1:23">
      <c r="A4" s="145" t="s">
        <v>210</v>
      </c>
      <c r="B4" s="145" t="s">
        <v>211</v>
      </c>
      <c r="C4" s="145" t="s">
        <v>212</v>
      </c>
      <c r="D4" s="145" t="s">
        <v>213</v>
      </c>
      <c r="E4" s="145" t="s">
        <v>214</v>
      </c>
      <c r="F4" s="145" t="s">
        <v>215</v>
      </c>
      <c r="G4" s="145" t="s">
        <v>216</v>
      </c>
      <c r="H4" s="145" t="s">
        <v>217</v>
      </c>
      <c r="I4" s="145"/>
      <c r="J4" s="145"/>
      <c r="K4" s="145"/>
      <c r="L4" s="145"/>
      <c r="M4" s="145"/>
      <c r="N4" s="145"/>
      <c r="O4" s="145"/>
      <c r="P4" s="145"/>
      <c r="Q4" s="145"/>
      <c r="R4" s="145"/>
      <c r="S4" s="145"/>
      <c r="T4" s="145"/>
      <c r="U4" s="145"/>
      <c r="V4" s="145"/>
      <c r="W4" s="145"/>
    </row>
    <row r="5" ht="28.3" customHeight="1" spans="1:23">
      <c r="A5" s="145"/>
      <c r="B5" s="145"/>
      <c r="C5" s="145"/>
      <c r="D5" s="145"/>
      <c r="E5" s="145"/>
      <c r="F5" s="145"/>
      <c r="G5" s="145"/>
      <c r="H5" s="145" t="s">
        <v>218</v>
      </c>
      <c r="I5" s="145" t="s">
        <v>34</v>
      </c>
      <c r="J5" s="145" t="s">
        <v>219</v>
      </c>
      <c r="K5" s="145" t="s">
        <v>220</v>
      </c>
      <c r="L5" s="145" t="s">
        <v>221</v>
      </c>
      <c r="M5" s="145" t="s">
        <v>222</v>
      </c>
      <c r="N5" s="145" t="s">
        <v>223</v>
      </c>
      <c r="O5" s="145" t="s">
        <v>35</v>
      </c>
      <c r="P5" s="145" t="s">
        <v>36</v>
      </c>
      <c r="Q5" s="145" t="s">
        <v>37</v>
      </c>
      <c r="R5" s="145" t="s">
        <v>51</v>
      </c>
      <c r="S5" s="145"/>
      <c r="T5" s="145"/>
      <c r="U5" s="145"/>
      <c r="V5" s="145"/>
      <c r="W5" s="145"/>
    </row>
    <row r="6" ht="24" customHeight="1" spans="1:23">
      <c r="A6" s="145"/>
      <c r="B6" s="145"/>
      <c r="C6" s="145"/>
      <c r="D6" s="145"/>
      <c r="E6" s="145"/>
      <c r="F6" s="145"/>
      <c r="G6" s="145"/>
      <c r="H6" s="145"/>
      <c r="I6" s="145" t="s">
        <v>224</v>
      </c>
      <c r="J6" s="145" t="s">
        <v>219</v>
      </c>
      <c r="K6" s="145" t="s">
        <v>220</v>
      </c>
      <c r="L6" s="145" t="s">
        <v>221</v>
      </c>
      <c r="M6" s="145" t="s">
        <v>222</v>
      </c>
      <c r="N6" s="145" t="s">
        <v>34</v>
      </c>
      <c r="O6" s="145" t="s">
        <v>35</v>
      </c>
      <c r="P6" s="145" t="s">
        <v>36</v>
      </c>
      <c r="Q6" s="145"/>
      <c r="R6" s="145" t="s">
        <v>33</v>
      </c>
      <c r="S6" s="145" t="s">
        <v>40</v>
      </c>
      <c r="T6" s="145" t="s">
        <v>41</v>
      </c>
      <c r="U6" s="145" t="s">
        <v>42</v>
      </c>
      <c r="V6" s="145" t="s">
        <v>43</v>
      </c>
      <c r="W6" s="145" t="s">
        <v>44</v>
      </c>
    </row>
    <row r="7" ht="32.05" customHeight="1" spans="1:23">
      <c r="A7" s="145"/>
      <c r="B7" s="145"/>
      <c r="C7" s="145"/>
      <c r="D7" s="145"/>
      <c r="E7" s="145"/>
      <c r="F7" s="145"/>
      <c r="G7" s="145"/>
      <c r="H7" s="145"/>
      <c r="I7" s="145" t="s">
        <v>33</v>
      </c>
      <c r="J7" s="145"/>
      <c r="K7" s="145"/>
      <c r="L7" s="145"/>
      <c r="M7" s="145"/>
      <c r="N7" s="145"/>
      <c r="O7" s="145"/>
      <c r="P7" s="145"/>
      <c r="Q7" s="145"/>
      <c r="R7" s="145"/>
      <c r="S7" s="145"/>
      <c r="T7" s="145"/>
      <c r="U7" s="145"/>
      <c r="V7" s="145"/>
      <c r="W7" s="145"/>
    </row>
    <row r="8" ht="18.75" customHeight="1" spans="1:23">
      <c r="A8" s="145" t="s">
        <v>59</v>
      </c>
      <c r="B8" s="145" t="s">
        <v>60</v>
      </c>
      <c r="C8" s="145" t="s">
        <v>61</v>
      </c>
      <c r="D8" s="145" t="s">
        <v>62</v>
      </c>
      <c r="E8" s="145" t="s">
        <v>63</v>
      </c>
      <c r="F8" s="145" t="s">
        <v>64</v>
      </c>
      <c r="G8" s="145" t="s">
        <v>65</v>
      </c>
      <c r="H8" s="145" t="s">
        <v>66</v>
      </c>
      <c r="I8" s="145" t="s">
        <v>67</v>
      </c>
      <c r="J8" s="145" t="s">
        <v>68</v>
      </c>
      <c r="K8" s="145" t="s">
        <v>69</v>
      </c>
      <c r="L8" s="145" t="s">
        <v>70</v>
      </c>
      <c r="M8" s="145" t="s">
        <v>71</v>
      </c>
      <c r="N8" s="145" t="s">
        <v>72</v>
      </c>
      <c r="O8" s="145" t="s">
        <v>73</v>
      </c>
      <c r="P8" s="145" t="s">
        <v>225</v>
      </c>
      <c r="Q8" s="145" t="s">
        <v>226</v>
      </c>
      <c r="R8" s="145" t="s">
        <v>227</v>
      </c>
      <c r="S8" s="145" t="s">
        <v>228</v>
      </c>
      <c r="T8" s="145" t="s">
        <v>229</v>
      </c>
      <c r="U8" s="145" t="s">
        <v>230</v>
      </c>
      <c r="V8" s="145" t="s">
        <v>231</v>
      </c>
      <c r="W8" s="145" t="s">
        <v>232</v>
      </c>
    </row>
    <row r="9" ht="53.25" customHeight="1" spans="1:23">
      <c r="A9" s="140" t="s">
        <v>46</v>
      </c>
      <c r="B9" s="140"/>
      <c r="C9" s="140"/>
      <c r="D9" s="140"/>
      <c r="E9" s="140"/>
      <c r="F9" s="140"/>
      <c r="G9" s="140"/>
      <c r="H9" s="142">
        <v>13471554.7</v>
      </c>
      <c r="I9" s="142">
        <v>12771554.7</v>
      </c>
      <c r="J9" s="142"/>
      <c r="K9" s="142"/>
      <c r="L9" s="142">
        <v>12771554.7</v>
      </c>
      <c r="M9" s="142"/>
      <c r="N9" s="142"/>
      <c r="O9" s="142"/>
      <c r="P9" s="142"/>
      <c r="Q9" s="142"/>
      <c r="R9" s="142">
        <v>700000</v>
      </c>
      <c r="S9" s="142"/>
      <c r="T9" s="142"/>
      <c r="U9" s="142"/>
      <c r="V9" s="142"/>
      <c r="W9" s="142">
        <v>700000</v>
      </c>
    </row>
    <row r="10" ht="53.25" customHeight="1" outlineLevel="1" spans="1:23">
      <c r="A10" s="140" t="s">
        <v>46</v>
      </c>
      <c r="B10" s="140" t="s">
        <v>233</v>
      </c>
      <c r="C10" s="140" t="s">
        <v>234</v>
      </c>
      <c r="D10" s="140" t="s">
        <v>78</v>
      </c>
      <c r="E10" s="140" t="s">
        <v>79</v>
      </c>
      <c r="F10" s="140" t="s">
        <v>235</v>
      </c>
      <c r="G10" s="140" t="s">
        <v>236</v>
      </c>
      <c r="H10" s="142">
        <v>53580</v>
      </c>
      <c r="I10" s="142">
        <v>53580</v>
      </c>
      <c r="J10" s="142"/>
      <c r="K10" s="142"/>
      <c r="L10" s="142">
        <v>53580</v>
      </c>
      <c r="M10" s="142"/>
      <c r="N10" s="142"/>
      <c r="O10" s="142"/>
      <c r="P10" s="142"/>
      <c r="Q10" s="142"/>
      <c r="R10" s="142"/>
      <c r="S10" s="142"/>
      <c r="T10" s="142"/>
      <c r="U10" s="142"/>
      <c r="V10" s="142"/>
      <c r="W10" s="142"/>
    </row>
    <row r="11" ht="53.25" customHeight="1" outlineLevel="1" spans="1:23">
      <c r="A11" s="140" t="s">
        <v>46</v>
      </c>
      <c r="B11" s="140" t="s">
        <v>233</v>
      </c>
      <c r="C11" s="140" t="s">
        <v>234</v>
      </c>
      <c r="D11" s="140" t="s">
        <v>87</v>
      </c>
      <c r="E11" s="140" t="s">
        <v>79</v>
      </c>
      <c r="F11" s="140" t="s">
        <v>235</v>
      </c>
      <c r="G11" s="140" t="s">
        <v>236</v>
      </c>
      <c r="H11" s="142">
        <v>795240</v>
      </c>
      <c r="I11" s="142">
        <v>795240</v>
      </c>
      <c r="J11" s="142"/>
      <c r="K11" s="142"/>
      <c r="L11" s="142">
        <v>795240</v>
      </c>
      <c r="M11" s="140"/>
      <c r="N11" s="142"/>
      <c r="O11" s="142"/>
      <c r="P11" s="142"/>
      <c r="Q11" s="142"/>
      <c r="R11" s="142"/>
      <c r="S11" s="142"/>
      <c r="T11" s="142"/>
      <c r="U11" s="142"/>
      <c r="V11" s="142"/>
      <c r="W11" s="142"/>
    </row>
    <row r="12" ht="53.25" customHeight="1" outlineLevel="1" spans="1:23">
      <c r="A12" s="140" t="s">
        <v>46</v>
      </c>
      <c r="B12" s="140" t="s">
        <v>233</v>
      </c>
      <c r="C12" s="140" t="s">
        <v>234</v>
      </c>
      <c r="D12" s="140" t="s">
        <v>92</v>
      </c>
      <c r="E12" s="140" t="s">
        <v>79</v>
      </c>
      <c r="F12" s="140" t="s">
        <v>235</v>
      </c>
      <c r="G12" s="140" t="s">
        <v>236</v>
      </c>
      <c r="H12" s="142">
        <v>115464</v>
      </c>
      <c r="I12" s="142">
        <v>115464</v>
      </c>
      <c r="J12" s="142"/>
      <c r="K12" s="142"/>
      <c r="L12" s="142">
        <v>115464</v>
      </c>
      <c r="M12" s="140"/>
      <c r="N12" s="142"/>
      <c r="O12" s="142"/>
      <c r="P12" s="142"/>
      <c r="Q12" s="142"/>
      <c r="R12" s="142"/>
      <c r="S12" s="142"/>
      <c r="T12" s="142"/>
      <c r="U12" s="142"/>
      <c r="V12" s="142"/>
      <c r="W12" s="142"/>
    </row>
    <row r="13" ht="53.25" customHeight="1" outlineLevel="1" spans="1:23">
      <c r="A13" s="140" t="s">
        <v>46</v>
      </c>
      <c r="B13" s="140" t="s">
        <v>233</v>
      </c>
      <c r="C13" s="140" t="s">
        <v>234</v>
      </c>
      <c r="D13" s="140" t="s">
        <v>98</v>
      </c>
      <c r="E13" s="140" t="s">
        <v>79</v>
      </c>
      <c r="F13" s="140" t="s">
        <v>235</v>
      </c>
      <c r="G13" s="140" t="s">
        <v>236</v>
      </c>
      <c r="H13" s="142">
        <v>219744</v>
      </c>
      <c r="I13" s="142">
        <v>219744</v>
      </c>
      <c r="J13" s="142"/>
      <c r="K13" s="142"/>
      <c r="L13" s="142">
        <v>219744</v>
      </c>
      <c r="M13" s="140"/>
      <c r="N13" s="142"/>
      <c r="O13" s="142"/>
      <c r="P13" s="142"/>
      <c r="Q13" s="142"/>
      <c r="R13" s="142"/>
      <c r="S13" s="142"/>
      <c r="T13" s="142"/>
      <c r="U13" s="142"/>
      <c r="V13" s="142"/>
      <c r="W13" s="142"/>
    </row>
    <row r="14" ht="53.25" customHeight="1" outlineLevel="1" spans="1:23">
      <c r="A14" s="140" t="s">
        <v>46</v>
      </c>
      <c r="B14" s="140" t="s">
        <v>237</v>
      </c>
      <c r="C14" s="140" t="s">
        <v>238</v>
      </c>
      <c r="D14" s="140" t="s">
        <v>119</v>
      </c>
      <c r="E14" s="140" t="s">
        <v>120</v>
      </c>
      <c r="F14" s="140" t="s">
        <v>235</v>
      </c>
      <c r="G14" s="140" t="s">
        <v>236</v>
      </c>
      <c r="H14" s="142">
        <v>32040</v>
      </c>
      <c r="I14" s="142">
        <v>32040</v>
      </c>
      <c r="J14" s="142"/>
      <c r="K14" s="142"/>
      <c r="L14" s="142">
        <v>32040</v>
      </c>
      <c r="M14" s="140"/>
      <c r="N14" s="142"/>
      <c r="O14" s="142"/>
      <c r="P14" s="142"/>
      <c r="Q14" s="142"/>
      <c r="R14" s="142"/>
      <c r="S14" s="142"/>
      <c r="T14" s="142"/>
      <c r="U14" s="142"/>
      <c r="V14" s="142"/>
      <c r="W14" s="142"/>
    </row>
    <row r="15" ht="53.25" customHeight="1" outlineLevel="1" spans="1:23">
      <c r="A15" s="140" t="s">
        <v>46</v>
      </c>
      <c r="B15" s="140" t="s">
        <v>237</v>
      </c>
      <c r="C15" s="140" t="s">
        <v>238</v>
      </c>
      <c r="D15" s="140" t="s">
        <v>144</v>
      </c>
      <c r="E15" s="140" t="s">
        <v>145</v>
      </c>
      <c r="F15" s="140" t="s">
        <v>235</v>
      </c>
      <c r="G15" s="140" t="s">
        <v>236</v>
      </c>
      <c r="H15" s="142">
        <v>120384</v>
      </c>
      <c r="I15" s="142">
        <v>120384</v>
      </c>
      <c r="J15" s="142"/>
      <c r="K15" s="142"/>
      <c r="L15" s="142">
        <v>120384</v>
      </c>
      <c r="M15" s="140"/>
      <c r="N15" s="142"/>
      <c r="O15" s="142"/>
      <c r="P15" s="142"/>
      <c r="Q15" s="142"/>
      <c r="R15" s="142"/>
      <c r="S15" s="142"/>
      <c r="T15" s="142"/>
      <c r="U15" s="142"/>
      <c r="V15" s="142"/>
      <c r="W15" s="142"/>
    </row>
    <row r="16" ht="53.25" customHeight="1" outlineLevel="1" spans="1:23">
      <c r="A16" s="140" t="s">
        <v>46</v>
      </c>
      <c r="B16" s="140" t="s">
        <v>237</v>
      </c>
      <c r="C16" s="140" t="s">
        <v>238</v>
      </c>
      <c r="D16" s="140" t="s">
        <v>162</v>
      </c>
      <c r="E16" s="140" t="s">
        <v>163</v>
      </c>
      <c r="F16" s="140" t="s">
        <v>235</v>
      </c>
      <c r="G16" s="140" t="s">
        <v>236</v>
      </c>
      <c r="H16" s="142">
        <v>993636</v>
      </c>
      <c r="I16" s="142">
        <v>993636</v>
      </c>
      <c r="J16" s="142"/>
      <c r="K16" s="142"/>
      <c r="L16" s="142">
        <v>993636</v>
      </c>
      <c r="M16" s="140"/>
      <c r="N16" s="142"/>
      <c r="O16" s="142"/>
      <c r="P16" s="142"/>
      <c r="Q16" s="142"/>
      <c r="R16" s="142"/>
      <c r="S16" s="142"/>
      <c r="T16" s="142"/>
      <c r="U16" s="142"/>
      <c r="V16" s="142"/>
      <c r="W16" s="142"/>
    </row>
    <row r="17" ht="53.25" customHeight="1" outlineLevel="1" spans="1:23">
      <c r="A17" s="140" t="s">
        <v>46</v>
      </c>
      <c r="B17" s="140" t="s">
        <v>237</v>
      </c>
      <c r="C17" s="140" t="s">
        <v>238</v>
      </c>
      <c r="D17" s="140" t="s">
        <v>166</v>
      </c>
      <c r="E17" s="140" t="s">
        <v>167</v>
      </c>
      <c r="F17" s="140" t="s">
        <v>235</v>
      </c>
      <c r="G17" s="140" t="s">
        <v>236</v>
      </c>
      <c r="H17" s="142">
        <v>51048</v>
      </c>
      <c r="I17" s="142">
        <v>51048</v>
      </c>
      <c r="J17" s="142"/>
      <c r="K17" s="142"/>
      <c r="L17" s="142">
        <v>51048</v>
      </c>
      <c r="M17" s="140"/>
      <c r="N17" s="142"/>
      <c r="O17" s="142"/>
      <c r="P17" s="142"/>
      <c r="Q17" s="142"/>
      <c r="R17" s="142"/>
      <c r="S17" s="142"/>
      <c r="T17" s="142"/>
      <c r="U17" s="142"/>
      <c r="V17" s="142"/>
      <c r="W17" s="142"/>
    </row>
    <row r="18" ht="53.25" customHeight="1" outlineLevel="1" spans="1:23">
      <c r="A18" s="140" t="s">
        <v>46</v>
      </c>
      <c r="B18" s="140" t="s">
        <v>233</v>
      </c>
      <c r="C18" s="140" t="s">
        <v>234</v>
      </c>
      <c r="D18" s="140" t="s">
        <v>78</v>
      </c>
      <c r="E18" s="140" t="s">
        <v>79</v>
      </c>
      <c r="F18" s="140" t="s">
        <v>239</v>
      </c>
      <c r="G18" s="140" t="s">
        <v>240</v>
      </c>
      <c r="H18" s="142">
        <v>61824</v>
      </c>
      <c r="I18" s="142">
        <v>61824</v>
      </c>
      <c r="J18" s="142"/>
      <c r="K18" s="142"/>
      <c r="L18" s="142">
        <v>61824</v>
      </c>
      <c r="M18" s="140"/>
      <c r="N18" s="142"/>
      <c r="O18" s="142"/>
      <c r="P18" s="142"/>
      <c r="Q18" s="142"/>
      <c r="R18" s="142"/>
      <c r="S18" s="142"/>
      <c r="T18" s="142"/>
      <c r="U18" s="142"/>
      <c r="V18" s="142"/>
      <c r="W18" s="142"/>
    </row>
    <row r="19" ht="53.25" customHeight="1" outlineLevel="1" spans="1:23">
      <c r="A19" s="140" t="s">
        <v>46</v>
      </c>
      <c r="B19" s="140" t="s">
        <v>233</v>
      </c>
      <c r="C19" s="140" t="s">
        <v>234</v>
      </c>
      <c r="D19" s="140" t="s">
        <v>87</v>
      </c>
      <c r="E19" s="140" t="s">
        <v>79</v>
      </c>
      <c r="F19" s="140" t="s">
        <v>239</v>
      </c>
      <c r="G19" s="140" t="s">
        <v>240</v>
      </c>
      <c r="H19" s="142">
        <v>1098048</v>
      </c>
      <c r="I19" s="142">
        <v>1098048</v>
      </c>
      <c r="J19" s="142"/>
      <c r="K19" s="142"/>
      <c r="L19" s="142">
        <v>1098048</v>
      </c>
      <c r="M19" s="140"/>
      <c r="N19" s="142"/>
      <c r="O19" s="142"/>
      <c r="P19" s="142"/>
      <c r="Q19" s="142"/>
      <c r="R19" s="142"/>
      <c r="S19" s="142"/>
      <c r="T19" s="142"/>
      <c r="U19" s="142"/>
      <c r="V19" s="142"/>
      <c r="W19" s="142"/>
    </row>
    <row r="20" ht="53.25" customHeight="1" outlineLevel="1" spans="1:23">
      <c r="A20" s="140" t="s">
        <v>46</v>
      </c>
      <c r="B20" s="140" t="s">
        <v>233</v>
      </c>
      <c r="C20" s="140" t="s">
        <v>234</v>
      </c>
      <c r="D20" s="140" t="s">
        <v>92</v>
      </c>
      <c r="E20" s="140" t="s">
        <v>79</v>
      </c>
      <c r="F20" s="140" t="s">
        <v>239</v>
      </c>
      <c r="G20" s="140" t="s">
        <v>240</v>
      </c>
      <c r="H20" s="142">
        <v>163668</v>
      </c>
      <c r="I20" s="142">
        <v>163668</v>
      </c>
      <c r="J20" s="142"/>
      <c r="K20" s="142"/>
      <c r="L20" s="142">
        <v>163668</v>
      </c>
      <c r="M20" s="140"/>
      <c r="N20" s="142"/>
      <c r="O20" s="142"/>
      <c r="P20" s="142"/>
      <c r="Q20" s="142"/>
      <c r="R20" s="142"/>
      <c r="S20" s="142"/>
      <c r="T20" s="142"/>
      <c r="U20" s="142"/>
      <c r="V20" s="142"/>
      <c r="W20" s="142"/>
    </row>
    <row r="21" ht="53.25" customHeight="1" outlineLevel="1" spans="1:23">
      <c r="A21" s="140" t="s">
        <v>46</v>
      </c>
      <c r="B21" s="140" t="s">
        <v>233</v>
      </c>
      <c r="C21" s="140" t="s">
        <v>234</v>
      </c>
      <c r="D21" s="140" t="s">
        <v>98</v>
      </c>
      <c r="E21" s="140" t="s">
        <v>79</v>
      </c>
      <c r="F21" s="140" t="s">
        <v>239</v>
      </c>
      <c r="G21" s="140" t="s">
        <v>240</v>
      </c>
      <c r="H21" s="142">
        <v>290364</v>
      </c>
      <c r="I21" s="142">
        <v>290364</v>
      </c>
      <c r="J21" s="142"/>
      <c r="K21" s="142"/>
      <c r="L21" s="142">
        <v>290364</v>
      </c>
      <c r="M21" s="140"/>
      <c r="N21" s="142"/>
      <c r="O21" s="142"/>
      <c r="P21" s="142"/>
      <c r="Q21" s="142"/>
      <c r="R21" s="142"/>
      <c r="S21" s="142"/>
      <c r="T21" s="142"/>
      <c r="U21" s="142"/>
      <c r="V21" s="142"/>
      <c r="W21" s="142"/>
    </row>
    <row r="22" ht="53.25" customHeight="1" outlineLevel="1" spans="1:23">
      <c r="A22" s="140" t="s">
        <v>46</v>
      </c>
      <c r="B22" s="140" t="s">
        <v>237</v>
      </c>
      <c r="C22" s="140" t="s">
        <v>238</v>
      </c>
      <c r="D22" s="140" t="s">
        <v>119</v>
      </c>
      <c r="E22" s="140" t="s">
        <v>120</v>
      </c>
      <c r="F22" s="140" t="s">
        <v>239</v>
      </c>
      <c r="G22" s="140" t="s">
        <v>240</v>
      </c>
      <c r="H22" s="142">
        <v>10500</v>
      </c>
      <c r="I22" s="142">
        <v>10500</v>
      </c>
      <c r="J22" s="142"/>
      <c r="K22" s="142"/>
      <c r="L22" s="142">
        <v>10500</v>
      </c>
      <c r="M22" s="140"/>
      <c r="N22" s="142"/>
      <c r="O22" s="142"/>
      <c r="P22" s="142"/>
      <c r="Q22" s="142"/>
      <c r="R22" s="142"/>
      <c r="S22" s="142"/>
      <c r="T22" s="142"/>
      <c r="U22" s="142"/>
      <c r="V22" s="142"/>
      <c r="W22" s="142"/>
    </row>
    <row r="23" ht="53.25" customHeight="1" outlineLevel="1" spans="1:23">
      <c r="A23" s="140" t="s">
        <v>46</v>
      </c>
      <c r="B23" s="140" t="s">
        <v>237</v>
      </c>
      <c r="C23" s="140" t="s">
        <v>238</v>
      </c>
      <c r="D23" s="140" t="s">
        <v>144</v>
      </c>
      <c r="E23" s="140" t="s">
        <v>145</v>
      </c>
      <c r="F23" s="140" t="s">
        <v>239</v>
      </c>
      <c r="G23" s="140" t="s">
        <v>240</v>
      </c>
      <c r="H23" s="142">
        <v>32340</v>
      </c>
      <c r="I23" s="142">
        <v>32340</v>
      </c>
      <c r="J23" s="142"/>
      <c r="K23" s="142"/>
      <c r="L23" s="142">
        <v>32340</v>
      </c>
      <c r="M23" s="140"/>
      <c r="N23" s="142"/>
      <c r="O23" s="142"/>
      <c r="P23" s="142"/>
      <c r="Q23" s="142"/>
      <c r="R23" s="142"/>
      <c r="S23" s="142"/>
      <c r="T23" s="142"/>
      <c r="U23" s="142"/>
      <c r="V23" s="142"/>
      <c r="W23" s="142"/>
    </row>
    <row r="24" ht="53.25" customHeight="1" outlineLevel="1" spans="1:23">
      <c r="A24" s="140" t="s">
        <v>46</v>
      </c>
      <c r="B24" s="140" t="s">
        <v>237</v>
      </c>
      <c r="C24" s="140" t="s">
        <v>238</v>
      </c>
      <c r="D24" s="140" t="s">
        <v>162</v>
      </c>
      <c r="E24" s="140" t="s">
        <v>163</v>
      </c>
      <c r="F24" s="140" t="s">
        <v>239</v>
      </c>
      <c r="G24" s="140" t="s">
        <v>240</v>
      </c>
      <c r="H24" s="142">
        <v>305712</v>
      </c>
      <c r="I24" s="142">
        <v>305712</v>
      </c>
      <c r="J24" s="142"/>
      <c r="K24" s="142"/>
      <c r="L24" s="142">
        <v>305712</v>
      </c>
      <c r="M24" s="140"/>
      <c r="N24" s="142"/>
      <c r="O24" s="142"/>
      <c r="P24" s="142"/>
      <c r="Q24" s="142"/>
      <c r="R24" s="142"/>
      <c r="S24" s="142"/>
      <c r="T24" s="142"/>
      <c r="U24" s="142"/>
      <c r="V24" s="142"/>
      <c r="W24" s="142"/>
    </row>
    <row r="25" ht="53.25" customHeight="1" outlineLevel="1" spans="1:23">
      <c r="A25" s="140" t="s">
        <v>46</v>
      </c>
      <c r="B25" s="140" t="s">
        <v>237</v>
      </c>
      <c r="C25" s="140" t="s">
        <v>238</v>
      </c>
      <c r="D25" s="140" t="s">
        <v>166</v>
      </c>
      <c r="E25" s="140" t="s">
        <v>167</v>
      </c>
      <c r="F25" s="140" t="s">
        <v>239</v>
      </c>
      <c r="G25" s="140" t="s">
        <v>240</v>
      </c>
      <c r="H25" s="142">
        <v>10500</v>
      </c>
      <c r="I25" s="142">
        <v>10500</v>
      </c>
      <c r="J25" s="142"/>
      <c r="K25" s="142"/>
      <c r="L25" s="142">
        <v>10500</v>
      </c>
      <c r="M25" s="140"/>
      <c r="N25" s="142"/>
      <c r="O25" s="142"/>
      <c r="P25" s="142"/>
      <c r="Q25" s="142"/>
      <c r="R25" s="142"/>
      <c r="S25" s="142"/>
      <c r="T25" s="142"/>
      <c r="U25" s="142"/>
      <c r="V25" s="142"/>
      <c r="W25" s="142"/>
    </row>
    <row r="26" ht="53.25" customHeight="1" outlineLevel="1" spans="1:23">
      <c r="A26" s="140" t="s">
        <v>46</v>
      </c>
      <c r="B26" s="140" t="s">
        <v>233</v>
      </c>
      <c r="C26" s="140" t="s">
        <v>234</v>
      </c>
      <c r="D26" s="140" t="s">
        <v>78</v>
      </c>
      <c r="E26" s="140" t="s">
        <v>79</v>
      </c>
      <c r="F26" s="140" t="s">
        <v>241</v>
      </c>
      <c r="G26" s="140" t="s">
        <v>242</v>
      </c>
      <c r="H26" s="142">
        <v>4465</v>
      </c>
      <c r="I26" s="142">
        <v>4465</v>
      </c>
      <c r="J26" s="142"/>
      <c r="K26" s="142"/>
      <c r="L26" s="142">
        <v>4465</v>
      </c>
      <c r="M26" s="140"/>
      <c r="N26" s="142"/>
      <c r="O26" s="142"/>
      <c r="P26" s="142"/>
      <c r="Q26" s="142"/>
      <c r="R26" s="142"/>
      <c r="S26" s="142"/>
      <c r="T26" s="142"/>
      <c r="U26" s="142"/>
      <c r="V26" s="142"/>
      <c r="W26" s="142"/>
    </row>
    <row r="27" ht="53.25" customHeight="1" outlineLevel="1" spans="1:23">
      <c r="A27" s="140" t="s">
        <v>46</v>
      </c>
      <c r="B27" s="140" t="s">
        <v>233</v>
      </c>
      <c r="C27" s="140" t="s">
        <v>234</v>
      </c>
      <c r="D27" s="140" t="s">
        <v>87</v>
      </c>
      <c r="E27" s="140" t="s">
        <v>79</v>
      </c>
      <c r="F27" s="140" t="s">
        <v>241</v>
      </c>
      <c r="G27" s="140" t="s">
        <v>242</v>
      </c>
      <c r="H27" s="142">
        <v>66270</v>
      </c>
      <c r="I27" s="142">
        <v>66270</v>
      </c>
      <c r="J27" s="142"/>
      <c r="K27" s="142"/>
      <c r="L27" s="142">
        <v>66270</v>
      </c>
      <c r="M27" s="140"/>
      <c r="N27" s="142"/>
      <c r="O27" s="142"/>
      <c r="P27" s="142"/>
      <c r="Q27" s="142"/>
      <c r="R27" s="142"/>
      <c r="S27" s="142"/>
      <c r="T27" s="142"/>
      <c r="U27" s="142"/>
      <c r="V27" s="142"/>
      <c r="W27" s="142"/>
    </row>
    <row r="28" ht="53.25" customHeight="1" outlineLevel="1" spans="1:23">
      <c r="A28" s="140" t="s">
        <v>46</v>
      </c>
      <c r="B28" s="140" t="s">
        <v>233</v>
      </c>
      <c r="C28" s="140" t="s">
        <v>234</v>
      </c>
      <c r="D28" s="140" t="s">
        <v>92</v>
      </c>
      <c r="E28" s="140" t="s">
        <v>79</v>
      </c>
      <c r="F28" s="140" t="s">
        <v>241</v>
      </c>
      <c r="G28" s="140" t="s">
        <v>242</v>
      </c>
      <c r="H28" s="142">
        <v>9622</v>
      </c>
      <c r="I28" s="142">
        <v>9622</v>
      </c>
      <c r="J28" s="142"/>
      <c r="K28" s="142"/>
      <c r="L28" s="142">
        <v>9622</v>
      </c>
      <c r="M28" s="140"/>
      <c r="N28" s="142"/>
      <c r="O28" s="142"/>
      <c r="P28" s="142"/>
      <c r="Q28" s="142"/>
      <c r="R28" s="142"/>
      <c r="S28" s="142"/>
      <c r="T28" s="142"/>
      <c r="U28" s="142"/>
      <c r="V28" s="142"/>
      <c r="W28" s="142"/>
    </row>
    <row r="29" ht="53.25" customHeight="1" outlineLevel="1" spans="1:23">
      <c r="A29" s="140" t="s">
        <v>46</v>
      </c>
      <c r="B29" s="140" t="s">
        <v>233</v>
      </c>
      <c r="C29" s="140" t="s">
        <v>234</v>
      </c>
      <c r="D29" s="140" t="s">
        <v>98</v>
      </c>
      <c r="E29" s="140" t="s">
        <v>79</v>
      </c>
      <c r="F29" s="140" t="s">
        <v>241</v>
      </c>
      <c r="G29" s="140" t="s">
        <v>242</v>
      </c>
      <c r="H29" s="142">
        <v>18312</v>
      </c>
      <c r="I29" s="142">
        <v>18312</v>
      </c>
      <c r="J29" s="142"/>
      <c r="K29" s="142"/>
      <c r="L29" s="142">
        <v>18312</v>
      </c>
      <c r="M29" s="140"/>
      <c r="N29" s="142"/>
      <c r="O29" s="142"/>
      <c r="P29" s="142"/>
      <c r="Q29" s="142"/>
      <c r="R29" s="142"/>
      <c r="S29" s="142"/>
      <c r="T29" s="142"/>
      <c r="U29" s="142"/>
      <c r="V29" s="142"/>
      <c r="W29" s="142"/>
    </row>
    <row r="30" ht="53.25" customHeight="1" outlineLevel="1" spans="1:23">
      <c r="A30" s="140" t="s">
        <v>46</v>
      </c>
      <c r="B30" s="140" t="s">
        <v>243</v>
      </c>
      <c r="C30" s="140" t="s">
        <v>244</v>
      </c>
      <c r="D30" s="140" t="s">
        <v>78</v>
      </c>
      <c r="E30" s="140" t="s">
        <v>79</v>
      </c>
      <c r="F30" s="140" t="s">
        <v>241</v>
      </c>
      <c r="G30" s="140" t="s">
        <v>242</v>
      </c>
      <c r="H30" s="142">
        <v>18360</v>
      </c>
      <c r="I30" s="142">
        <v>18360</v>
      </c>
      <c r="J30" s="142"/>
      <c r="K30" s="142"/>
      <c r="L30" s="142">
        <v>18360</v>
      </c>
      <c r="M30" s="140"/>
      <c r="N30" s="142"/>
      <c r="O30" s="142"/>
      <c r="P30" s="142"/>
      <c r="Q30" s="142"/>
      <c r="R30" s="142"/>
      <c r="S30" s="142"/>
      <c r="T30" s="142"/>
      <c r="U30" s="142"/>
      <c r="V30" s="142"/>
      <c r="W30" s="142"/>
    </row>
    <row r="31" ht="53.25" customHeight="1" outlineLevel="1" spans="1:23">
      <c r="A31" s="140" t="s">
        <v>46</v>
      </c>
      <c r="B31" s="140" t="s">
        <v>243</v>
      </c>
      <c r="C31" s="140" t="s">
        <v>244</v>
      </c>
      <c r="D31" s="140" t="s">
        <v>87</v>
      </c>
      <c r="E31" s="140" t="s">
        <v>79</v>
      </c>
      <c r="F31" s="140" t="s">
        <v>241</v>
      </c>
      <c r="G31" s="140" t="s">
        <v>242</v>
      </c>
      <c r="H31" s="142">
        <v>267240</v>
      </c>
      <c r="I31" s="142">
        <v>267240</v>
      </c>
      <c r="J31" s="142"/>
      <c r="K31" s="142"/>
      <c r="L31" s="142">
        <v>267240</v>
      </c>
      <c r="M31" s="140"/>
      <c r="N31" s="142"/>
      <c r="O31" s="142"/>
      <c r="P31" s="142"/>
      <c r="Q31" s="142"/>
      <c r="R31" s="142"/>
      <c r="S31" s="142"/>
      <c r="T31" s="142"/>
      <c r="U31" s="142"/>
      <c r="V31" s="142"/>
      <c r="W31" s="142"/>
    </row>
    <row r="32" ht="53.25" customHeight="1" outlineLevel="1" spans="1:23">
      <c r="A32" s="140" t="s">
        <v>46</v>
      </c>
      <c r="B32" s="140" t="s">
        <v>243</v>
      </c>
      <c r="C32" s="140" t="s">
        <v>244</v>
      </c>
      <c r="D32" s="140" t="s">
        <v>92</v>
      </c>
      <c r="E32" s="140" t="s">
        <v>79</v>
      </c>
      <c r="F32" s="140" t="s">
        <v>241</v>
      </c>
      <c r="G32" s="140" t="s">
        <v>242</v>
      </c>
      <c r="H32" s="142">
        <v>49920</v>
      </c>
      <c r="I32" s="142">
        <v>49920</v>
      </c>
      <c r="J32" s="142"/>
      <c r="K32" s="142"/>
      <c r="L32" s="142">
        <v>49920</v>
      </c>
      <c r="M32" s="140"/>
      <c r="N32" s="142"/>
      <c r="O32" s="142"/>
      <c r="P32" s="142"/>
      <c r="Q32" s="142"/>
      <c r="R32" s="142"/>
      <c r="S32" s="142"/>
      <c r="T32" s="142"/>
      <c r="U32" s="142"/>
      <c r="V32" s="142"/>
      <c r="W32" s="142"/>
    </row>
    <row r="33" ht="53.25" customHeight="1" outlineLevel="1" spans="1:23">
      <c r="A33" s="140" t="s">
        <v>46</v>
      </c>
      <c r="B33" s="140" t="s">
        <v>243</v>
      </c>
      <c r="C33" s="140" t="s">
        <v>244</v>
      </c>
      <c r="D33" s="140" t="s">
        <v>98</v>
      </c>
      <c r="E33" s="140" t="s">
        <v>79</v>
      </c>
      <c r="F33" s="140" t="s">
        <v>241</v>
      </c>
      <c r="G33" s="140" t="s">
        <v>242</v>
      </c>
      <c r="H33" s="142">
        <v>87480</v>
      </c>
      <c r="I33" s="142">
        <v>87480</v>
      </c>
      <c r="J33" s="142"/>
      <c r="K33" s="142"/>
      <c r="L33" s="142">
        <v>87480</v>
      </c>
      <c r="M33" s="140"/>
      <c r="N33" s="142"/>
      <c r="O33" s="142"/>
      <c r="P33" s="142"/>
      <c r="Q33" s="142"/>
      <c r="R33" s="142"/>
      <c r="S33" s="142"/>
      <c r="T33" s="142"/>
      <c r="U33" s="142"/>
      <c r="V33" s="142"/>
      <c r="W33" s="142"/>
    </row>
    <row r="34" ht="53.25" customHeight="1" outlineLevel="1" spans="1:23">
      <c r="A34" s="140" t="s">
        <v>46</v>
      </c>
      <c r="B34" s="140" t="s">
        <v>237</v>
      </c>
      <c r="C34" s="140" t="s">
        <v>238</v>
      </c>
      <c r="D34" s="140" t="s">
        <v>119</v>
      </c>
      <c r="E34" s="140" t="s">
        <v>120</v>
      </c>
      <c r="F34" s="140" t="s">
        <v>245</v>
      </c>
      <c r="G34" s="140" t="s">
        <v>246</v>
      </c>
      <c r="H34" s="142">
        <v>2670</v>
      </c>
      <c r="I34" s="142">
        <v>2670</v>
      </c>
      <c r="J34" s="142"/>
      <c r="K34" s="142"/>
      <c r="L34" s="142">
        <v>2670</v>
      </c>
      <c r="M34" s="140"/>
      <c r="N34" s="142"/>
      <c r="O34" s="142"/>
      <c r="P34" s="142"/>
      <c r="Q34" s="142"/>
      <c r="R34" s="142"/>
      <c r="S34" s="142"/>
      <c r="T34" s="142"/>
      <c r="U34" s="142"/>
      <c r="V34" s="142"/>
      <c r="W34" s="142"/>
    </row>
    <row r="35" ht="53.25" customHeight="1" outlineLevel="1" spans="1:23">
      <c r="A35" s="140" t="s">
        <v>46</v>
      </c>
      <c r="B35" s="140" t="s">
        <v>237</v>
      </c>
      <c r="C35" s="140" t="s">
        <v>238</v>
      </c>
      <c r="D35" s="140" t="s">
        <v>144</v>
      </c>
      <c r="E35" s="140" t="s">
        <v>145</v>
      </c>
      <c r="F35" s="140" t="s">
        <v>245</v>
      </c>
      <c r="G35" s="140" t="s">
        <v>246</v>
      </c>
      <c r="H35" s="142">
        <v>10032</v>
      </c>
      <c r="I35" s="142">
        <v>10032</v>
      </c>
      <c r="J35" s="142"/>
      <c r="K35" s="142"/>
      <c r="L35" s="142">
        <v>10032</v>
      </c>
      <c r="M35" s="140"/>
      <c r="N35" s="142"/>
      <c r="O35" s="142"/>
      <c r="P35" s="142"/>
      <c r="Q35" s="142"/>
      <c r="R35" s="142"/>
      <c r="S35" s="142"/>
      <c r="T35" s="142"/>
      <c r="U35" s="142"/>
      <c r="V35" s="142"/>
      <c r="W35" s="142"/>
    </row>
    <row r="36" ht="53.25" customHeight="1" outlineLevel="1" spans="1:23">
      <c r="A36" s="140" t="s">
        <v>46</v>
      </c>
      <c r="B36" s="140" t="s">
        <v>237</v>
      </c>
      <c r="C36" s="140" t="s">
        <v>238</v>
      </c>
      <c r="D36" s="140" t="s">
        <v>162</v>
      </c>
      <c r="E36" s="140" t="s">
        <v>163</v>
      </c>
      <c r="F36" s="140" t="s">
        <v>245</v>
      </c>
      <c r="G36" s="140" t="s">
        <v>246</v>
      </c>
      <c r="H36" s="142">
        <v>82803</v>
      </c>
      <c r="I36" s="142">
        <v>82803</v>
      </c>
      <c r="J36" s="142"/>
      <c r="K36" s="142"/>
      <c r="L36" s="142">
        <v>82803</v>
      </c>
      <c r="M36" s="140"/>
      <c r="N36" s="142"/>
      <c r="O36" s="142"/>
      <c r="P36" s="142"/>
      <c r="Q36" s="142"/>
      <c r="R36" s="142"/>
      <c r="S36" s="142"/>
      <c r="T36" s="142"/>
      <c r="U36" s="142"/>
      <c r="V36" s="142"/>
      <c r="W36" s="142"/>
    </row>
    <row r="37" ht="53.25" customHeight="1" outlineLevel="1" spans="1:23">
      <c r="A37" s="140" t="s">
        <v>46</v>
      </c>
      <c r="B37" s="140" t="s">
        <v>237</v>
      </c>
      <c r="C37" s="140" t="s">
        <v>238</v>
      </c>
      <c r="D37" s="140" t="s">
        <v>166</v>
      </c>
      <c r="E37" s="140" t="s">
        <v>167</v>
      </c>
      <c r="F37" s="140" t="s">
        <v>245</v>
      </c>
      <c r="G37" s="140" t="s">
        <v>246</v>
      </c>
      <c r="H37" s="142">
        <v>4254</v>
      </c>
      <c r="I37" s="142">
        <v>4254</v>
      </c>
      <c r="J37" s="142"/>
      <c r="K37" s="142"/>
      <c r="L37" s="142">
        <v>4254</v>
      </c>
      <c r="M37" s="140"/>
      <c r="N37" s="142"/>
      <c r="O37" s="142"/>
      <c r="P37" s="142"/>
      <c r="Q37" s="142"/>
      <c r="R37" s="142"/>
      <c r="S37" s="142"/>
      <c r="T37" s="142"/>
      <c r="U37" s="142"/>
      <c r="V37" s="142"/>
      <c r="W37" s="142"/>
    </row>
    <row r="38" ht="53.25" customHeight="1" outlineLevel="1" spans="1:23">
      <c r="A38" s="140" t="s">
        <v>46</v>
      </c>
      <c r="B38" s="140" t="s">
        <v>247</v>
      </c>
      <c r="C38" s="140" t="s">
        <v>248</v>
      </c>
      <c r="D38" s="140" t="s">
        <v>119</v>
      </c>
      <c r="E38" s="140" t="s">
        <v>120</v>
      </c>
      <c r="F38" s="140" t="s">
        <v>245</v>
      </c>
      <c r="G38" s="140" t="s">
        <v>246</v>
      </c>
      <c r="H38" s="142">
        <v>12000</v>
      </c>
      <c r="I38" s="142">
        <v>12000</v>
      </c>
      <c r="J38" s="142"/>
      <c r="K38" s="142"/>
      <c r="L38" s="142">
        <v>12000</v>
      </c>
      <c r="M38" s="140"/>
      <c r="N38" s="142"/>
      <c r="O38" s="142"/>
      <c r="P38" s="142"/>
      <c r="Q38" s="142"/>
      <c r="R38" s="142"/>
      <c r="S38" s="142"/>
      <c r="T38" s="142"/>
      <c r="U38" s="142"/>
      <c r="V38" s="142"/>
      <c r="W38" s="142"/>
    </row>
    <row r="39" ht="53.25" customHeight="1" outlineLevel="1" spans="1:23">
      <c r="A39" s="140" t="s">
        <v>46</v>
      </c>
      <c r="B39" s="140" t="s">
        <v>247</v>
      </c>
      <c r="C39" s="140" t="s">
        <v>248</v>
      </c>
      <c r="D39" s="140" t="s">
        <v>144</v>
      </c>
      <c r="E39" s="140" t="s">
        <v>145</v>
      </c>
      <c r="F39" s="140" t="s">
        <v>245</v>
      </c>
      <c r="G39" s="140" t="s">
        <v>246</v>
      </c>
      <c r="H39" s="142">
        <v>36000</v>
      </c>
      <c r="I39" s="142">
        <v>36000</v>
      </c>
      <c r="J39" s="142"/>
      <c r="K39" s="142"/>
      <c r="L39" s="142">
        <v>36000</v>
      </c>
      <c r="M39" s="140"/>
      <c r="N39" s="142"/>
      <c r="O39" s="142"/>
      <c r="P39" s="142"/>
      <c r="Q39" s="142"/>
      <c r="R39" s="142"/>
      <c r="S39" s="142"/>
      <c r="T39" s="142"/>
      <c r="U39" s="142"/>
      <c r="V39" s="142"/>
      <c r="W39" s="142"/>
    </row>
    <row r="40" ht="53.25" customHeight="1" outlineLevel="1" spans="1:23">
      <c r="A40" s="140" t="s">
        <v>46</v>
      </c>
      <c r="B40" s="140" t="s">
        <v>247</v>
      </c>
      <c r="C40" s="140" t="s">
        <v>248</v>
      </c>
      <c r="D40" s="140" t="s">
        <v>162</v>
      </c>
      <c r="E40" s="140" t="s">
        <v>163</v>
      </c>
      <c r="F40" s="140" t="s">
        <v>245</v>
      </c>
      <c r="G40" s="140" t="s">
        <v>246</v>
      </c>
      <c r="H40" s="142">
        <v>312000</v>
      </c>
      <c r="I40" s="142">
        <v>312000</v>
      </c>
      <c r="J40" s="142"/>
      <c r="K40" s="142"/>
      <c r="L40" s="142">
        <v>312000</v>
      </c>
      <c r="M40" s="140"/>
      <c r="N40" s="142"/>
      <c r="O40" s="142"/>
      <c r="P40" s="142"/>
      <c r="Q40" s="142"/>
      <c r="R40" s="142"/>
      <c r="S40" s="142"/>
      <c r="T40" s="142"/>
      <c r="U40" s="142"/>
      <c r="V40" s="142"/>
      <c r="W40" s="142"/>
    </row>
    <row r="41" ht="53.25" customHeight="1" outlineLevel="1" spans="1:23">
      <c r="A41" s="140" t="s">
        <v>46</v>
      </c>
      <c r="B41" s="140" t="s">
        <v>247</v>
      </c>
      <c r="C41" s="140" t="s">
        <v>248</v>
      </c>
      <c r="D41" s="140" t="s">
        <v>166</v>
      </c>
      <c r="E41" s="140" t="s">
        <v>167</v>
      </c>
      <c r="F41" s="140" t="s">
        <v>245</v>
      </c>
      <c r="G41" s="140" t="s">
        <v>246</v>
      </c>
      <c r="H41" s="142">
        <v>12000</v>
      </c>
      <c r="I41" s="142">
        <v>12000</v>
      </c>
      <c r="J41" s="142"/>
      <c r="K41" s="142"/>
      <c r="L41" s="142">
        <v>12000</v>
      </c>
      <c r="M41" s="140"/>
      <c r="N41" s="142"/>
      <c r="O41" s="142"/>
      <c r="P41" s="142"/>
      <c r="Q41" s="142"/>
      <c r="R41" s="142"/>
      <c r="S41" s="142"/>
      <c r="T41" s="142"/>
      <c r="U41" s="142"/>
      <c r="V41" s="142"/>
      <c r="W41" s="142"/>
    </row>
    <row r="42" ht="53.25" customHeight="1" outlineLevel="1" spans="1:23">
      <c r="A42" s="140" t="s">
        <v>46</v>
      </c>
      <c r="B42" s="140" t="s">
        <v>237</v>
      </c>
      <c r="C42" s="140" t="s">
        <v>238</v>
      </c>
      <c r="D42" s="140" t="s">
        <v>119</v>
      </c>
      <c r="E42" s="140" t="s">
        <v>120</v>
      </c>
      <c r="F42" s="140" t="s">
        <v>245</v>
      </c>
      <c r="G42" s="140" t="s">
        <v>246</v>
      </c>
      <c r="H42" s="142">
        <v>12000</v>
      </c>
      <c r="I42" s="142">
        <v>12000</v>
      </c>
      <c r="J42" s="142"/>
      <c r="K42" s="142"/>
      <c r="L42" s="142">
        <v>12000</v>
      </c>
      <c r="M42" s="140"/>
      <c r="N42" s="142"/>
      <c r="O42" s="142"/>
      <c r="P42" s="142"/>
      <c r="Q42" s="142"/>
      <c r="R42" s="142"/>
      <c r="S42" s="142"/>
      <c r="T42" s="142"/>
      <c r="U42" s="142"/>
      <c r="V42" s="142"/>
      <c r="W42" s="142"/>
    </row>
    <row r="43" ht="53.25" customHeight="1" outlineLevel="1" spans="1:23">
      <c r="A43" s="140" t="s">
        <v>46</v>
      </c>
      <c r="B43" s="140" t="s">
        <v>237</v>
      </c>
      <c r="C43" s="140" t="s">
        <v>238</v>
      </c>
      <c r="D43" s="140" t="s">
        <v>144</v>
      </c>
      <c r="E43" s="140" t="s">
        <v>145</v>
      </c>
      <c r="F43" s="140" t="s">
        <v>245</v>
      </c>
      <c r="G43" s="140" t="s">
        <v>246</v>
      </c>
      <c r="H43" s="142">
        <v>36000</v>
      </c>
      <c r="I43" s="142">
        <v>36000</v>
      </c>
      <c r="J43" s="142"/>
      <c r="K43" s="142"/>
      <c r="L43" s="142">
        <v>36000</v>
      </c>
      <c r="M43" s="140"/>
      <c r="N43" s="142"/>
      <c r="O43" s="142"/>
      <c r="P43" s="142"/>
      <c r="Q43" s="142"/>
      <c r="R43" s="142"/>
      <c r="S43" s="142"/>
      <c r="T43" s="142"/>
      <c r="U43" s="142"/>
      <c r="V43" s="142"/>
      <c r="W43" s="142"/>
    </row>
    <row r="44" ht="53.25" customHeight="1" outlineLevel="1" spans="1:23">
      <c r="A44" s="140" t="s">
        <v>46</v>
      </c>
      <c r="B44" s="140" t="s">
        <v>237</v>
      </c>
      <c r="C44" s="140" t="s">
        <v>238</v>
      </c>
      <c r="D44" s="140" t="s">
        <v>162</v>
      </c>
      <c r="E44" s="140" t="s">
        <v>163</v>
      </c>
      <c r="F44" s="140" t="s">
        <v>245</v>
      </c>
      <c r="G44" s="140" t="s">
        <v>246</v>
      </c>
      <c r="H44" s="142">
        <v>288000</v>
      </c>
      <c r="I44" s="142">
        <v>288000</v>
      </c>
      <c r="J44" s="142"/>
      <c r="K44" s="142"/>
      <c r="L44" s="142">
        <v>288000</v>
      </c>
      <c r="M44" s="140"/>
      <c r="N44" s="142"/>
      <c r="O44" s="142"/>
      <c r="P44" s="142"/>
      <c r="Q44" s="142"/>
      <c r="R44" s="142"/>
      <c r="S44" s="142"/>
      <c r="T44" s="142"/>
      <c r="U44" s="142"/>
      <c r="V44" s="142"/>
      <c r="W44" s="142"/>
    </row>
    <row r="45" ht="53.25" customHeight="1" outlineLevel="1" spans="1:23">
      <c r="A45" s="140" t="s">
        <v>46</v>
      </c>
      <c r="B45" s="140" t="s">
        <v>237</v>
      </c>
      <c r="C45" s="140" t="s">
        <v>238</v>
      </c>
      <c r="D45" s="140" t="s">
        <v>166</v>
      </c>
      <c r="E45" s="140" t="s">
        <v>167</v>
      </c>
      <c r="F45" s="140" t="s">
        <v>245</v>
      </c>
      <c r="G45" s="140" t="s">
        <v>246</v>
      </c>
      <c r="H45" s="142">
        <v>12000</v>
      </c>
      <c r="I45" s="142">
        <v>12000</v>
      </c>
      <c r="J45" s="142"/>
      <c r="K45" s="142"/>
      <c r="L45" s="142">
        <v>12000</v>
      </c>
      <c r="M45" s="140"/>
      <c r="N45" s="142"/>
      <c r="O45" s="142"/>
      <c r="P45" s="142"/>
      <c r="Q45" s="142"/>
      <c r="R45" s="142"/>
      <c r="S45" s="142"/>
      <c r="T45" s="142"/>
      <c r="U45" s="142"/>
      <c r="V45" s="142"/>
      <c r="W45" s="142"/>
    </row>
    <row r="46" ht="53.25" customHeight="1" outlineLevel="1" spans="1:23">
      <c r="A46" s="140" t="s">
        <v>46</v>
      </c>
      <c r="B46" s="140" t="s">
        <v>237</v>
      </c>
      <c r="C46" s="140" t="s">
        <v>238</v>
      </c>
      <c r="D46" s="140" t="s">
        <v>119</v>
      </c>
      <c r="E46" s="140" t="s">
        <v>120</v>
      </c>
      <c r="F46" s="140" t="s">
        <v>245</v>
      </c>
      <c r="G46" s="140" t="s">
        <v>246</v>
      </c>
      <c r="H46" s="142">
        <v>12480</v>
      </c>
      <c r="I46" s="142">
        <v>12480</v>
      </c>
      <c r="J46" s="142"/>
      <c r="K46" s="142"/>
      <c r="L46" s="142">
        <v>12480</v>
      </c>
      <c r="M46" s="140"/>
      <c r="N46" s="142"/>
      <c r="O46" s="142"/>
      <c r="P46" s="142"/>
      <c r="Q46" s="142"/>
      <c r="R46" s="142"/>
      <c r="S46" s="142"/>
      <c r="T46" s="142"/>
      <c r="U46" s="142"/>
      <c r="V46" s="142"/>
      <c r="W46" s="142"/>
    </row>
    <row r="47" ht="53.25" customHeight="1" outlineLevel="1" spans="1:23">
      <c r="A47" s="140" t="s">
        <v>46</v>
      </c>
      <c r="B47" s="140" t="s">
        <v>237</v>
      </c>
      <c r="C47" s="140" t="s">
        <v>238</v>
      </c>
      <c r="D47" s="140" t="s">
        <v>144</v>
      </c>
      <c r="E47" s="140" t="s">
        <v>145</v>
      </c>
      <c r="F47" s="140" t="s">
        <v>245</v>
      </c>
      <c r="G47" s="140" t="s">
        <v>246</v>
      </c>
      <c r="H47" s="142">
        <v>37380</v>
      </c>
      <c r="I47" s="142">
        <v>37380</v>
      </c>
      <c r="J47" s="142"/>
      <c r="K47" s="142"/>
      <c r="L47" s="142">
        <v>37380</v>
      </c>
      <c r="M47" s="140"/>
      <c r="N47" s="142"/>
      <c r="O47" s="142"/>
      <c r="P47" s="142"/>
      <c r="Q47" s="142"/>
      <c r="R47" s="142"/>
      <c r="S47" s="142"/>
      <c r="T47" s="142"/>
      <c r="U47" s="142"/>
      <c r="V47" s="142"/>
      <c r="W47" s="142"/>
    </row>
    <row r="48" ht="53.25" customHeight="1" outlineLevel="1" spans="1:23">
      <c r="A48" s="140" t="s">
        <v>46</v>
      </c>
      <c r="B48" s="140" t="s">
        <v>237</v>
      </c>
      <c r="C48" s="140" t="s">
        <v>238</v>
      </c>
      <c r="D48" s="140" t="s">
        <v>162</v>
      </c>
      <c r="E48" s="140" t="s">
        <v>163</v>
      </c>
      <c r="F48" s="140" t="s">
        <v>245</v>
      </c>
      <c r="G48" s="140" t="s">
        <v>246</v>
      </c>
      <c r="H48" s="142">
        <v>324720</v>
      </c>
      <c r="I48" s="142">
        <v>324720</v>
      </c>
      <c r="J48" s="142"/>
      <c r="K48" s="142"/>
      <c r="L48" s="142">
        <v>324720</v>
      </c>
      <c r="M48" s="140"/>
      <c r="N48" s="142"/>
      <c r="O48" s="142"/>
      <c r="P48" s="142"/>
      <c r="Q48" s="142"/>
      <c r="R48" s="142"/>
      <c r="S48" s="142"/>
      <c r="T48" s="142"/>
      <c r="U48" s="142"/>
      <c r="V48" s="142"/>
      <c r="W48" s="142"/>
    </row>
    <row r="49" ht="53.25" customHeight="1" outlineLevel="1" spans="1:23">
      <c r="A49" s="140" t="s">
        <v>46</v>
      </c>
      <c r="B49" s="140" t="s">
        <v>237</v>
      </c>
      <c r="C49" s="140" t="s">
        <v>238</v>
      </c>
      <c r="D49" s="140" t="s">
        <v>166</v>
      </c>
      <c r="E49" s="140" t="s">
        <v>167</v>
      </c>
      <c r="F49" s="140" t="s">
        <v>245</v>
      </c>
      <c r="G49" s="140" t="s">
        <v>246</v>
      </c>
      <c r="H49" s="142">
        <v>12300</v>
      </c>
      <c r="I49" s="142">
        <v>12300</v>
      </c>
      <c r="J49" s="142"/>
      <c r="K49" s="142"/>
      <c r="L49" s="142">
        <v>12300</v>
      </c>
      <c r="M49" s="140"/>
      <c r="N49" s="142"/>
      <c r="O49" s="142"/>
      <c r="P49" s="142"/>
      <c r="Q49" s="142"/>
      <c r="R49" s="142"/>
      <c r="S49" s="142"/>
      <c r="T49" s="142"/>
      <c r="U49" s="142"/>
      <c r="V49" s="142"/>
      <c r="W49" s="142"/>
    </row>
    <row r="50" ht="53.25" customHeight="1" outlineLevel="1" spans="1:23">
      <c r="A50" s="140" t="s">
        <v>46</v>
      </c>
      <c r="B50" s="140" t="s">
        <v>249</v>
      </c>
      <c r="C50" s="140" t="s">
        <v>250</v>
      </c>
      <c r="D50" s="140" t="s">
        <v>119</v>
      </c>
      <c r="E50" s="140" t="s">
        <v>120</v>
      </c>
      <c r="F50" s="140" t="s">
        <v>245</v>
      </c>
      <c r="G50" s="140" t="s">
        <v>246</v>
      </c>
      <c r="H50" s="142">
        <v>13380</v>
      </c>
      <c r="I50" s="142">
        <v>13380</v>
      </c>
      <c r="J50" s="142"/>
      <c r="K50" s="142"/>
      <c r="L50" s="142">
        <v>13380</v>
      </c>
      <c r="M50" s="140"/>
      <c r="N50" s="142"/>
      <c r="O50" s="142"/>
      <c r="P50" s="142"/>
      <c r="Q50" s="142"/>
      <c r="R50" s="142"/>
      <c r="S50" s="142"/>
      <c r="T50" s="142"/>
      <c r="U50" s="142"/>
      <c r="V50" s="142"/>
      <c r="W50" s="142"/>
    </row>
    <row r="51" ht="53.25" customHeight="1" outlineLevel="1" spans="1:23">
      <c r="A51" s="140" t="s">
        <v>46</v>
      </c>
      <c r="B51" s="140" t="s">
        <v>249</v>
      </c>
      <c r="C51" s="140" t="s">
        <v>250</v>
      </c>
      <c r="D51" s="140" t="s">
        <v>144</v>
      </c>
      <c r="E51" s="140" t="s">
        <v>145</v>
      </c>
      <c r="F51" s="140" t="s">
        <v>245</v>
      </c>
      <c r="G51" s="140" t="s">
        <v>246</v>
      </c>
      <c r="H51" s="142">
        <v>39756</v>
      </c>
      <c r="I51" s="142">
        <v>39756</v>
      </c>
      <c r="J51" s="142"/>
      <c r="K51" s="142"/>
      <c r="L51" s="142">
        <v>39756</v>
      </c>
      <c r="M51" s="140"/>
      <c r="N51" s="142"/>
      <c r="O51" s="142"/>
      <c r="P51" s="142"/>
      <c r="Q51" s="142"/>
      <c r="R51" s="142"/>
      <c r="S51" s="142"/>
      <c r="T51" s="142"/>
      <c r="U51" s="142"/>
      <c r="V51" s="142"/>
      <c r="W51" s="142"/>
    </row>
    <row r="52" ht="53.25" customHeight="1" outlineLevel="1" spans="1:23">
      <c r="A52" s="140" t="s">
        <v>46</v>
      </c>
      <c r="B52" s="140" t="s">
        <v>249</v>
      </c>
      <c r="C52" s="140" t="s">
        <v>250</v>
      </c>
      <c r="D52" s="140" t="s">
        <v>162</v>
      </c>
      <c r="E52" s="140" t="s">
        <v>163</v>
      </c>
      <c r="F52" s="140" t="s">
        <v>245</v>
      </c>
      <c r="G52" s="140" t="s">
        <v>246</v>
      </c>
      <c r="H52" s="142">
        <v>353328</v>
      </c>
      <c r="I52" s="142">
        <v>353328</v>
      </c>
      <c r="J52" s="142"/>
      <c r="K52" s="142"/>
      <c r="L52" s="142">
        <v>353328</v>
      </c>
      <c r="M52" s="140"/>
      <c r="N52" s="142"/>
      <c r="O52" s="142"/>
      <c r="P52" s="142"/>
      <c r="Q52" s="142"/>
      <c r="R52" s="142"/>
      <c r="S52" s="142"/>
      <c r="T52" s="142"/>
      <c r="U52" s="142"/>
      <c r="V52" s="142"/>
      <c r="W52" s="142"/>
    </row>
    <row r="53" ht="53.25" customHeight="1" outlineLevel="1" spans="1:23">
      <c r="A53" s="140" t="s">
        <v>46</v>
      </c>
      <c r="B53" s="140" t="s">
        <v>249</v>
      </c>
      <c r="C53" s="140" t="s">
        <v>250</v>
      </c>
      <c r="D53" s="140" t="s">
        <v>166</v>
      </c>
      <c r="E53" s="140" t="s">
        <v>167</v>
      </c>
      <c r="F53" s="140" t="s">
        <v>245</v>
      </c>
      <c r="G53" s="140" t="s">
        <v>246</v>
      </c>
      <c r="H53" s="142">
        <v>14892</v>
      </c>
      <c r="I53" s="142">
        <v>14892</v>
      </c>
      <c r="J53" s="142"/>
      <c r="K53" s="142"/>
      <c r="L53" s="142">
        <v>14892</v>
      </c>
      <c r="M53" s="140"/>
      <c r="N53" s="142"/>
      <c r="O53" s="142"/>
      <c r="P53" s="142"/>
      <c r="Q53" s="142"/>
      <c r="R53" s="142"/>
      <c r="S53" s="142"/>
      <c r="T53" s="142"/>
      <c r="U53" s="142"/>
      <c r="V53" s="142"/>
      <c r="W53" s="142"/>
    </row>
    <row r="54" ht="53.25" customHeight="1" outlineLevel="1" spans="1:23">
      <c r="A54" s="140" t="s">
        <v>46</v>
      </c>
      <c r="B54" s="140" t="s">
        <v>251</v>
      </c>
      <c r="C54" s="140" t="s">
        <v>252</v>
      </c>
      <c r="D54" s="140" t="s">
        <v>129</v>
      </c>
      <c r="E54" s="140" t="s">
        <v>130</v>
      </c>
      <c r="F54" s="140" t="s">
        <v>253</v>
      </c>
      <c r="G54" s="140" t="s">
        <v>254</v>
      </c>
      <c r="H54" s="142">
        <v>991861.76</v>
      </c>
      <c r="I54" s="142">
        <v>991861.76</v>
      </c>
      <c r="J54" s="142"/>
      <c r="K54" s="142"/>
      <c r="L54" s="142">
        <v>991861.76</v>
      </c>
      <c r="M54" s="140"/>
      <c r="N54" s="142"/>
      <c r="O54" s="142"/>
      <c r="P54" s="142"/>
      <c r="Q54" s="142"/>
      <c r="R54" s="142"/>
      <c r="S54" s="142"/>
      <c r="T54" s="142"/>
      <c r="U54" s="142"/>
      <c r="V54" s="142"/>
      <c r="W54" s="142"/>
    </row>
    <row r="55" ht="53.25" customHeight="1" outlineLevel="1" spans="1:23">
      <c r="A55" s="140" t="s">
        <v>46</v>
      </c>
      <c r="B55" s="140" t="s">
        <v>251</v>
      </c>
      <c r="C55" s="140" t="s">
        <v>252</v>
      </c>
      <c r="D55" s="140" t="s">
        <v>129</v>
      </c>
      <c r="E55" s="140" t="s">
        <v>130</v>
      </c>
      <c r="F55" s="140" t="s">
        <v>253</v>
      </c>
      <c r="G55" s="140" t="s">
        <v>254</v>
      </c>
      <c r="H55" s="142"/>
      <c r="I55" s="142"/>
      <c r="J55" s="142"/>
      <c r="K55" s="142"/>
      <c r="L55" s="142"/>
      <c r="M55" s="140"/>
      <c r="N55" s="142"/>
      <c r="O55" s="142"/>
      <c r="P55" s="142"/>
      <c r="Q55" s="142"/>
      <c r="R55" s="142"/>
      <c r="S55" s="142"/>
      <c r="T55" s="142"/>
      <c r="U55" s="142"/>
      <c r="V55" s="142"/>
      <c r="W55" s="142"/>
    </row>
    <row r="56" ht="53.25" customHeight="1" outlineLevel="1" spans="1:23">
      <c r="A56" s="140" t="s">
        <v>46</v>
      </c>
      <c r="B56" s="140" t="s">
        <v>251</v>
      </c>
      <c r="C56" s="140" t="s">
        <v>252</v>
      </c>
      <c r="D56" s="140" t="s">
        <v>131</v>
      </c>
      <c r="E56" s="140" t="s">
        <v>132</v>
      </c>
      <c r="F56" s="140" t="s">
        <v>255</v>
      </c>
      <c r="G56" s="140" t="s">
        <v>256</v>
      </c>
      <c r="H56" s="142">
        <v>188928.45</v>
      </c>
      <c r="I56" s="142">
        <v>188928.45</v>
      </c>
      <c r="J56" s="142"/>
      <c r="K56" s="142"/>
      <c r="L56" s="142">
        <v>188928.45</v>
      </c>
      <c r="M56" s="140"/>
      <c r="N56" s="142"/>
      <c r="O56" s="142"/>
      <c r="P56" s="142"/>
      <c r="Q56" s="142"/>
      <c r="R56" s="142"/>
      <c r="S56" s="142"/>
      <c r="T56" s="142"/>
      <c r="U56" s="142"/>
      <c r="V56" s="142"/>
      <c r="W56" s="142"/>
    </row>
    <row r="57" ht="53.25" customHeight="1" outlineLevel="1" spans="1:23">
      <c r="A57" s="140" t="s">
        <v>46</v>
      </c>
      <c r="B57" s="140" t="s">
        <v>251</v>
      </c>
      <c r="C57" s="140" t="s">
        <v>252</v>
      </c>
      <c r="D57" s="140" t="s">
        <v>152</v>
      </c>
      <c r="E57" s="140" t="s">
        <v>153</v>
      </c>
      <c r="F57" s="140" t="s">
        <v>257</v>
      </c>
      <c r="G57" s="140" t="s">
        <v>258</v>
      </c>
      <c r="H57" s="142">
        <v>371948.16</v>
      </c>
      <c r="I57" s="142">
        <v>371948.16</v>
      </c>
      <c r="J57" s="142"/>
      <c r="K57" s="142"/>
      <c r="L57" s="142">
        <v>371948.16</v>
      </c>
      <c r="M57" s="140"/>
      <c r="N57" s="142"/>
      <c r="O57" s="142"/>
      <c r="P57" s="142"/>
      <c r="Q57" s="142"/>
      <c r="R57" s="142"/>
      <c r="S57" s="142"/>
      <c r="T57" s="142"/>
      <c r="U57" s="142"/>
      <c r="V57" s="142"/>
      <c r="W57" s="142"/>
    </row>
    <row r="58" ht="53.25" customHeight="1" outlineLevel="1" spans="1:23">
      <c r="A58" s="140" t="s">
        <v>46</v>
      </c>
      <c r="B58" s="140" t="s">
        <v>251</v>
      </c>
      <c r="C58" s="140" t="s">
        <v>252</v>
      </c>
      <c r="D58" s="140" t="s">
        <v>154</v>
      </c>
      <c r="E58" s="140" t="s">
        <v>155</v>
      </c>
      <c r="F58" s="140" t="s">
        <v>257</v>
      </c>
      <c r="G58" s="140" t="s">
        <v>258</v>
      </c>
      <c r="H58" s="142"/>
      <c r="I58" s="142"/>
      <c r="J58" s="142"/>
      <c r="K58" s="142"/>
      <c r="L58" s="142"/>
      <c r="M58" s="140"/>
      <c r="N58" s="142"/>
      <c r="O58" s="142"/>
      <c r="P58" s="142"/>
      <c r="Q58" s="142"/>
      <c r="R58" s="142"/>
      <c r="S58" s="142"/>
      <c r="T58" s="142"/>
      <c r="U58" s="142"/>
      <c r="V58" s="142"/>
      <c r="W58" s="142"/>
    </row>
    <row r="59" ht="53.25" customHeight="1" outlineLevel="1" spans="1:23">
      <c r="A59" s="140" t="s">
        <v>46</v>
      </c>
      <c r="B59" s="140" t="s">
        <v>251</v>
      </c>
      <c r="C59" s="140" t="s">
        <v>252</v>
      </c>
      <c r="D59" s="140" t="s">
        <v>152</v>
      </c>
      <c r="E59" s="140" t="s">
        <v>153</v>
      </c>
      <c r="F59" s="140" t="s">
        <v>257</v>
      </c>
      <c r="G59" s="140" t="s">
        <v>258</v>
      </c>
      <c r="H59" s="142">
        <v>12398.27</v>
      </c>
      <c r="I59" s="142">
        <v>12398.27</v>
      </c>
      <c r="J59" s="142"/>
      <c r="K59" s="142"/>
      <c r="L59" s="142">
        <v>12398.27</v>
      </c>
      <c r="M59" s="140"/>
      <c r="N59" s="142"/>
      <c r="O59" s="142"/>
      <c r="P59" s="142"/>
      <c r="Q59" s="142"/>
      <c r="R59" s="142"/>
      <c r="S59" s="142"/>
      <c r="T59" s="142"/>
      <c r="U59" s="142"/>
      <c r="V59" s="142"/>
      <c r="W59" s="142"/>
    </row>
    <row r="60" ht="53.25" customHeight="1" outlineLevel="1" spans="1:23">
      <c r="A60" s="140" t="s">
        <v>46</v>
      </c>
      <c r="B60" s="140" t="s">
        <v>251</v>
      </c>
      <c r="C60" s="140" t="s">
        <v>252</v>
      </c>
      <c r="D60" s="140" t="s">
        <v>156</v>
      </c>
      <c r="E60" s="140" t="s">
        <v>157</v>
      </c>
      <c r="F60" s="140" t="s">
        <v>259</v>
      </c>
      <c r="G60" s="140" t="s">
        <v>260</v>
      </c>
      <c r="H60" s="142"/>
      <c r="I60" s="142"/>
      <c r="J60" s="142"/>
      <c r="K60" s="142"/>
      <c r="L60" s="142"/>
      <c r="M60" s="140"/>
      <c r="N60" s="142"/>
      <c r="O60" s="142"/>
      <c r="P60" s="142"/>
      <c r="Q60" s="142"/>
      <c r="R60" s="142"/>
      <c r="S60" s="142"/>
      <c r="T60" s="142"/>
      <c r="U60" s="142"/>
      <c r="V60" s="142"/>
      <c r="W60" s="142"/>
    </row>
    <row r="61" ht="53.25" customHeight="1" outlineLevel="1" spans="1:23">
      <c r="A61" s="140" t="s">
        <v>46</v>
      </c>
      <c r="B61" s="140" t="s">
        <v>251</v>
      </c>
      <c r="C61" s="140" t="s">
        <v>252</v>
      </c>
      <c r="D61" s="140" t="s">
        <v>139</v>
      </c>
      <c r="E61" s="140" t="s">
        <v>138</v>
      </c>
      <c r="F61" s="140" t="s">
        <v>259</v>
      </c>
      <c r="G61" s="140" t="s">
        <v>260</v>
      </c>
      <c r="H61" s="142"/>
      <c r="I61" s="142"/>
      <c r="J61" s="142"/>
      <c r="K61" s="142"/>
      <c r="L61" s="142"/>
      <c r="M61" s="140"/>
      <c r="N61" s="142"/>
      <c r="O61" s="142"/>
      <c r="P61" s="142"/>
      <c r="Q61" s="142"/>
      <c r="R61" s="142"/>
      <c r="S61" s="142"/>
      <c r="T61" s="142"/>
      <c r="U61" s="142"/>
      <c r="V61" s="142"/>
      <c r="W61" s="142"/>
    </row>
    <row r="62" ht="53.25" customHeight="1" outlineLevel="1" spans="1:23">
      <c r="A62" s="140" t="s">
        <v>46</v>
      </c>
      <c r="B62" s="140" t="s">
        <v>251</v>
      </c>
      <c r="C62" s="140" t="s">
        <v>252</v>
      </c>
      <c r="D62" s="140" t="s">
        <v>156</v>
      </c>
      <c r="E62" s="140" t="s">
        <v>157</v>
      </c>
      <c r="F62" s="140" t="s">
        <v>259</v>
      </c>
      <c r="G62" s="140" t="s">
        <v>260</v>
      </c>
      <c r="H62" s="142"/>
      <c r="I62" s="142"/>
      <c r="J62" s="142"/>
      <c r="K62" s="142"/>
      <c r="L62" s="142"/>
      <c r="M62" s="140"/>
      <c r="N62" s="142"/>
      <c r="O62" s="142"/>
      <c r="P62" s="142"/>
      <c r="Q62" s="142"/>
      <c r="R62" s="142"/>
      <c r="S62" s="142"/>
      <c r="T62" s="142"/>
      <c r="U62" s="142"/>
      <c r="V62" s="142"/>
      <c r="W62" s="142"/>
    </row>
    <row r="63" ht="53.25" customHeight="1" outlineLevel="1" spans="1:23">
      <c r="A63" s="140" t="s">
        <v>46</v>
      </c>
      <c r="B63" s="140" t="s">
        <v>251</v>
      </c>
      <c r="C63" s="140" t="s">
        <v>252</v>
      </c>
      <c r="D63" s="140" t="s">
        <v>156</v>
      </c>
      <c r="E63" s="140" t="s">
        <v>157</v>
      </c>
      <c r="F63" s="140" t="s">
        <v>259</v>
      </c>
      <c r="G63" s="140" t="s">
        <v>260</v>
      </c>
      <c r="H63" s="142">
        <v>24000</v>
      </c>
      <c r="I63" s="142">
        <v>24000</v>
      </c>
      <c r="J63" s="142"/>
      <c r="K63" s="142"/>
      <c r="L63" s="142">
        <v>24000</v>
      </c>
      <c r="M63" s="140"/>
      <c r="N63" s="142"/>
      <c r="O63" s="142"/>
      <c r="P63" s="142"/>
      <c r="Q63" s="142"/>
      <c r="R63" s="142"/>
      <c r="S63" s="142"/>
      <c r="T63" s="142"/>
      <c r="U63" s="142"/>
      <c r="V63" s="142"/>
      <c r="W63" s="142"/>
    </row>
    <row r="64" ht="53.25" customHeight="1" outlineLevel="1" spans="1:23">
      <c r="A64" s="140" t="s">
        <v>46</v>
      </c>
      <c r="B64" s="140" t="s">
        <v>251</v>
      </c>
      <c r="C64" s="140" t="s">
        <v>252</v>
      </c>
      <c r="D64" s="140" t="s">
        <v>139</v>
      </c>
      <c r="E64" s="140" t="s">
        <v>138</v>
      </c>
      <c r="F64" s="140" t="s">
        <v>259</v>
      </c>
      <c r="G64" s="140" t="s">
        <v>260</v>
      </c>
      <c r="H64" s="142">
        <v>23800.95</v>
      </c>
      <c r="I64" s="142">
        <v>23800.95</v>
      </c>
      <c r="J64" s="142"/>
      <c r="K64" s="142"/>
      <c r="L64" s="142">
        <v>23800.95</v>
      </c>
      <c r="M64" s="140"/>
      <c r="N64" s="142"/>
      <c r="O64" s="142"/>
      <c r="P64" s="142"/>
      <c r="Q64" s="142"/>
      <c r="R64" s="142"/>
      <c r="S64" s="142"/>
      <c r="T64" s="142"/>
      <c r="U64" s="142"/>
      <c r="V64" s="142"/>
      <c r="W64" s="142"/>
    </row>
    <row r="65" ht="53.25" customHeight="1" outlineLevel="1" spans="1:23">
      <c r="A65" s="140" t="s">
        <v>46</v>
      </c>
      <c r="B65" s="140" t="s">
        <v>251</v>
      </c>
      <c r="C65" s="140" t="s">
        <v>252</v>
      </c>
      <c r="D65" s="140" t="s">
        <v>156</v>
      </c>
      <c r="E65" s="140" t="s">
        <v>157</v>
      </c>
      <c r="F65" s="140" t="s">
        <v>259</v>
      </c>
      <c r="G65" s="140" t="s">
        <v>260</v>
      </c>
      <c r="H65" s="142">
        <v>12398.27</v>
      </c>
      <c r="I65" s="142">
        <v>12398.27</v>
      </c>
      <c r="J65" s="142"/>
      <c r="K65" s="142"/>
      <c r="L65" s="142">
        <v>12398.27</v>
      </c>
      <c r="M65" s="140"/>
      <c r="N65" s="142"/>
      <c r="O65" s="142"/>
      <c r="P65" s="142"/>
      <c r="Q65" s="142"/>
      <c r="R65" s="142"/>
      <c r="S65" s="142"/>
      <c r="T65" s="142"/>
      <c r="U65" s="142"/>
      <c r="V65" s="142"/>
      <c r="W65" s="142"/>
    </row>
    <row r="66" ht="53.25" customHeight="1" outlineLevel="1" spans="1:23">
      <c r="A66" s="140" t="s">
        <v>46</v>
      </c>
      <c r="B66" s="140" t="s">
        <v>261</v>
      </c>
      <c r="C66" s="140" t="s">
        <v>185</v>
      </c>
      <c r="D66" s="140" t="s">
        <v>184</v>
      </c>
      <c r="E66" s="140" t="s">
        <v>185</v>
      </c>
      <c r="F66" s="140" t="s">
        <v>262</v>
      </c>
      <c r="G66" s="140" t="s">
        <v>185</v>
      </c>
      <c r="H66" s="142">
        <v>693137</v>
      </c>
      <c r="I66" s="142">
        <v>693137</v>
      </c>
      <c r="J66" s="142"/>
      <c r="K66" s="142"/>
      <c r="L66" s="142">
        <v>693137</v>
      </c>
      <c r="M66" s="140"/>
      <c r="N66" s="142"/>
      <c r="O66" s="142"/>
      <c r="P66" s="142"/>
      <c r="Q66" s="142"/>
      <c r="R66" s="142"/>
      <c r="S66" s="142"/>
      <c r="T66" s="142"/>
      <c r="U66" s="142"/>
      <c r="V66" s="142"/>
      <c r="W66" s="142"/>
    </row>
    <row r="67" ht="53.25" customHeight="1" outlineLevel="1" spans="1:23">
      <c r="A67" s="140" t="s">
        <v>46</v>
      </c>
      <c r="B67" s="140" t="s">
        <v>263</v>
      </c>
      <c r="C67" s="140" t="s">
        <v>264</v>
      </c>
      <c r="D67" s="140" t="s">
        <v>78</v>
      </c>
      <c r="E67" s="140" t="s">
        <v>79</v>
      </c>
      <c r="F67" s="140" t="s">
        <v>265</v>
      </c>
      <c r="G67" s="140" t="s">
        <v>266</v>
      </c>
      <c r="H67" s="142">
        <v>3150</v>
      </c>
      <c r="I67" s="142">
        <v>3150</v>
      </c>
      <c r="J67" s="142"/>
      <c r="K67" s="142"/>
      <c r="L67" s="142">
        <v>3150</v>
      </c>
      <c r="M67" s="140"/>
      <c r="N67" s="142"/>
      <c r="O67" s="142"/>
      <c r="P67" s="142"/>
      <c r="Q67" s="142"/>
      <c r="R67" s="142"/>
      <c r="S67" s="142"/>
      <c r="T67" s="142"/>
      <c r="U67" s="142"/>
      <c r="V67" s="142"/>
      <c r="W67" s="142"/>
    </row>
    <row r="68" ht="53.25" customHeight="1" outlineLevel="1" spans="1:23">
      <c r="A68" s="140" t="s">
        <v>46</v>
      </c>
      <c r="B68" s="140" t="s">
        <v>267</v>
      </c>
      <c r="C68" s="140" t="s">
        <v>268</v>
      </c>
      <c r="D68" s="140" t="s">
        <v>87</v>
      </c>
      <c r="E68" s="140" t="s">
        <v>79</v>
      </c>
      <c r="F68" s="140" t="s">
        <v>269</v>
      </c>
      <c r="G68" s="140" t="s">
        <v>270</v>
      </c>
      <c r="H68" s="142">
        <v>63000</v>
      </c>
      <c r="I68" s="142">
        <v>63000</v>
      </c>
      <c r="J68" s="142"/>
      <c r="K68" s="142"/>
      <c r="L68" s="142">
        <v>63000</v>
      </c>
      <c r="M68" s="140"/>
      <c r="N68" s="142"/>
      <c r="O68" s="142"/>
      <c r="P68" s="142"/>
      <c r="Q68" s="142"/>
      <c r="R68" s="142"/>
      <c r="S68" s="142"/>
      <c r="T68" s="142"/>
      <c r="U68" s="142"/>
      <c r="V68" s="142"/>
      <c r="W68" s="142"/>
    </row>
    <row r="69" ht="53.25" customHeight="1" outlineLevel="1" spans="1:23">
      <c r="A69" s="140" t="s">
        <v>46</v>
      </c>
      <c r="B69" s="140" t="s">
        <v>267</v>
      </c>
      <c r="C69" s="140" t="s">
        <v>268</v>
      </c>
      <c r="D69" s="140" t="s">
        <v>92</v>
      </c>
      <c r="E69" s="140" t="s">
        <v>79</v>
      </c>
      <c r="F69" s="140" t="s">
        <v>269</v>
      </c>
      <c r="G69" s="140" t="s">
        <v>270</v>
      </c>
      <c r="H69" s="142">
        <v>49512</v>
      </c>
      <c r="I69" s="142">
        <v>49512</v>
      </c>
      <c r="J69" s="142"/>
      <c r="K69" s="142"/>
      <c r="L69" s="142">
        <v>49512</v>
      </c>
      <c r="M69" s="140"/>
      <c r="N69" s="142"/>
      <c r="O69" s="142"/>
      <c r="P69" s="142"/>
      <c r="Q69" s="142"/>
      <c r="R69" s="142"/>
      <c r="S69" s="142"/>
      <c r="T69" s="142"/>
      <c r="U69" s="142"/>
      <c r="V69" s="142"/>
      <c r="W69" s="142"/>
    </row>
    <row r="70" ht="53.25" customHeight="1" outlineLevel="1" spans="1:23">
      <c r="A70" s="140" t="s">
        <v>46</v>
      </c>
      <c r="B70" s="140" t="s">
        <v>263</v>
      </c>
      <c r="C70" s="140" t="s">
        <v>264</v>
      </c>
      <c r="D70" s="140" t="s">
        <v>92</v>
      </c>
      <c r="E70" s="140" t="s">
        <v>79</v>
      </c>
      <c r="F70" s="140" t="s">
        <v>265</v>
      </c>
      <c r="G70" s="140" t="s">
        <v>266</v>
      </c>
      <c r="H70" s="142">
        <v>15288</v>
      </c>
      <c r="I70" s="142">
        <v>15288</v>
      </c>
      <c r="J70" s="142"/>
      <c r="K70" s="142"/>
      <c r="L70" s="142">
        <v>15288</v>
      </c>
      <c r="M70" s="140"/>
      <c r="N70" s="142"/>
      <c r="O70" s="142"/>
      <c r="P70" s="142"/>
      <c r="Q70" s="142"/>
      <c r="R70" s="142"/>
      <c r="S70" s="142"/>
      <c r="T70" s="142"/>
      <c r="U70" s="142"/>
      <c r="V70" s="142"/>
      <c r="W70" s="142"/>
    </row>
    <row r="71" ht="53.25" customHeight="1" outlineLevel="1" spans="1:23">
      <c r="A71" s="140" t="s">
        <v>46</v>
      </c>
      <c r="B71" s="140" t="s">
        <v>263</v>
      </c>
      <c r="C71" s="140" t="s">
        <v>264</v>
      </c>
      <c r="D71" s="140" t="s">
        <v>98</v>
      </c>
      <c r="E71" s="140" t="s">
        <v>79</v>
      </c>
      <c r="F71" s="140" t="s">
        <v>265</v>
      </c>
      <c r="G71" s="140" t="s">
        <v>266</v>
      </c>
      <c r="H71" s="142">
        <v>6562</v>
      </c>
      <c r="I71" s="142">
        <v>6562</v>
      </c>
      <c r="J71" s="142"/>
      <c r="K71" s="142"/>
      <c r="L71" s="142">
        <v>6562</v>
      </c>
      <c r="M71" s="140"/>
      <c r="N71" s="142"/>
      <c r="O71" s="142"/>
      <c r="P71" s="142"/>
      <c r="Q71" s="142"/>
      <c r="R71" s="142"/>
      <c r="S71" s="142"/>
      <c r="T71" s="142"/>
      <c r="U71" s="142"/>
      <c r="V71" s="142"/>
      <c r="W71" s="142"/>
    </row>
    <row r="72" ht="53.25" customHeight="1" outlineLevel="1" spans="1:23">
      <c r="A72" s="140" t="s">
        <v>46</v>
      </c>
      <c r="B72" s="140" t="s">
        <v>263</v>
      </c>
      <c r="C72" s="140" t="s">
        <v>264</v>
      </c>
      <c r="D72" s="140" t="s">
        <v>98</v>
      </c>
      <c r="E72" s="140" t="s">
        <v>79</v>
      </c>
      <c r="F72" s="140" t="s">
        <v>271</v>
      </c>
      <c r="G72" s="140" t="s">
        <v>272</v>
      </c>
      <c r="H72" s="142">
        <v>9188</v>
      </c>
      <c r="I72" s="142">
        <v>9188</v>
      </c>
      <c r="J72" s="142"/>
      <c r="K72" s="142"/>
      <c r="L72" s="142">
        <v>9188</v>
      </c>
      <c r="M72" s="140"/>
      <c r="N72" s="142"/>
      <c r="O72" s="142"/>
      <c r="P72" s="142"/>
      <c r="Q72" s="142"/>
      <c r="R72" s="142"/>
      <c r="S72" s="142"/>
      <c r="T72" s="142"/>
      <c r="U72" s="142"/>
      <c r="V72" s="142"/>
      <c r="W72" s="142"/>
    </row>
    <row r="73" ht="53.25" customHeight="1" outlineLevel="1" spans="1:23">
      <c r="A73" s="140" t="s">
        <v>46</v>
      </c>
      <c r="B73" s="140" t="s">
        <v>273</v>
      </c>
      <c r="C73" s="140" t="s">
        <v>274</v>
      </c>
      <c r="D73" s="140" t="s">
        <v>119</v>
      </c>
      <c r="E73" s="140" t="s">
        <v>120</v>
      </c>
      <c r="F73" s="140" t="s">
        <v>275</v>
      </c>
      <c r="G73" s="140" t="s">
        <v>276</v>
      </c>
      <c r="H73" s="142">
        <v>3150</v>
      </c>
      <c r="I73" s="142">
        <v>3150</v>
      </c>
      <c r="J73" s="142"/>
      <c r="K73" s="142"/>
      <c r="L73" s="142">
        <v>3150</v>
      </c>
      <c r="M73" s="140"/>
      <c r="N73" s="142"/>
      <c r="O73" s="142"/>
      <c r="P73" s="142"/>
      <c r="Q73" s="142"/>
      <c r="R73" s="142"/>
      <c r="S73" s="142"/>
      <c r="T73" s="142"/>
      <c r="U73" s="142"/>
      <c r="V73" s="142"/>
      <c r="W73" s="142"/>
    </row>
    <row r="74" ht="53.25" customHeight="1" outlineLevel="1" spans="1:23">
      <c r="A74" s="140" t="s">
        <v>46</v>
      </c>
      <c r="B74" s="140" t="s">
        <v>273</v>
      </c>
      <c r="C74" s="140" t="s">
        <v>274</v>
      </c>
      <c r="D74" s="140" t="s">
        <v>144</v>
      </c>
      <c r="E74" s="140" t="s">
        <v>145</v>
      </c>
      <c r="F74" s="140" t="s">
        <v>275</v>
      </c>
      <c r="G74" s="140" t="s">
        <v>276</v>
      </c>
      <c r="H74" s="142">
        <v>9450</v>
      </c>
      <c r="I74" s="142">
        <v>9450</v>
      </c>
      <c r="J74" s="142"/>
      <c r="K74" s="142"/>
      <c r="L74" s="142">
        <v>9450</v>
      </c>
      <c r="M74" s="140"/>
      <c r="N74" s="142"/>
      <c r="O74" s="142"/>
      <c r="P74" s="142"/>
      <c r="Q74" s="142"/>
      <c r="R74" s="142"/>
      <c r="S74" s="142"/>
      <c r="T74" s="142"/>
      <c r="U74" s="142"/>
      <c r="V74" s="142"/>
      <c r="W74" s="142"/>
    </row>
    <row r="75" ht="53.25" customHeight="1" outlineLevel="1" spans="1:23">
      <c r="A75" s="140" t="s">
        <v>46</v>
      </c>
      <c r="B75" s="140" t="s">
        <v>263</v>
      </c>
      <c r="C75" s="140" t="s">
        <v>264</v>
      </c>
      <c r="D75" s="140" t="s">
        <v>162</v>
      </c>
      <c r="E75" s="140" t="s">
        <v>163</v>
      </c>
      <c r="F75" s="140" t="s">
        <v>271</v>
      </c>
      <c r="G75" s="140" t="s">
        <v>272</v>
      </c>
      <c r="H75" s="142">
        <v>20812</v>
      </c>
      <c r="I75" s="142">
        <v>20812</v>
      </c>
      <c r="J75" s="142"/>
      <c r="K75" s="142"/>
      <c r="L75" s="142">
        <v>20812</v>
      </c>
      <c r="M75" s="140"/>
      <c r="N75" s="142"/>
      <c r="O75" s="142"/>
      <c r="P75" s="142"/>
      <c r="Q75" s="142"/>
      <c r="R75" s="142"/>
      <c r="S75" s="142"/>
      <c r="T75" s="142"/>
      <c r="U75" s="142"/>
      <c r="V75" s="142"/>
      <c r="W75" s="142"/>
    </row>
    <row r="76" ht="53.25" customHeight="1" outlineLevel="1" spans="1:23">
      <c r="A76" s="140" t="s">
        <v>46</v>
      </c>
      <c r="B76" s="140" t="s">
        <v>263</v>
      </c>
      <c r="C76" s="140" t="s">
        <v>264</v>
      </c>
      <c r="D76" s="140" t="s">
        <v>162</v>
      </c>
      <c r="E76" s="140" t="s">
        <v>163</v>
      </c>
      <c r="F76" s="140" t="s">
        <v>277</v>
      </c>
      <c r="G76" s="140" t="s">
        <v>278</v>
      </c>
      <c r="H76" s="142">
        <v>30000</v>
      </c>
      <c r="I76" s="142">
        <v>30000</v>
      </c>
      <c r="J76" s="142"/>
      <c r="K76" s="142"/>
      <c r="L76" s="142">
        <v>30000</v>
      </c>
      <c r="M76" s="140"/>
      <c r="N76" s="142"/>
      <c r="O76" s="142"/>
      <c r="P76" s="142"/>
      <c r="Q76" s="142"/>
      <c r="R76" s="142"/>
      <c r="S76" s="142"/>
      <c r="T76" s="142"/>
      <c r="U76" s="142"/>
      <c r="V76" s="142"/>
      <c r="W76" s="142"/>
    </row>
    <row r="77" ht="53.25" customHeight="1" outlineLevel="1" spans="1:23">
      <c r="A77" s="140" t="s">
        <v>46</v>
      </c>
      <c r="B77" s="140" t="s">
        <v>263</v>
      </c>
      <c r="C77" s="140" t="s">
        <v>264</v>
      </c>
      <c r="D77" s="140" t="s">
        <v>162</v>
      </c>
      <c r="E77" s="140" t="s">
        <v>163</v>
      </c>
      <c r="F77" s="140" t="s">
        <v>279</v>
      </c>
      <c r="G77" s="140" t="s">
        <v>280</v>
      </c>
      <c r="H77" s="142">
        <v>20000</v>
      </c>
      <c r="I77" s="142">
        <v>20000</v>
      </c>
      <c r="J77" s="142"/>
      <c r="K77" s="142"/>
      <c r="L77" s="142">
        <v>20000</v>
      </c>
      <c r="M77" s="140"/>
      <c r="N77" s="142"/>
      <c r="O77" s="142"/>
      <c r="P77" s="142"/>
      <c r="Q77" s="142"/>
      <c r="R77" s="142"/>
      <c r="S77" s="142"/>
      <c r="T77" s="142"/>
      <c r="U77" s="142"/>
      <c r="V77" s="142"/>
      <c r="W77" s="142"/>
    </row>
    <row r="78" ht="53.25" customHeight="1" outlineLevel="1" spans="1:23">
      <c r="A78" s="140" t="s">
        <v>46</v>
      </c>
      <c r="B78" s="140" t="s">
        <v>273</v>
      </c>
      <c r="C78" s="140" t="s">
        <v>274</v>
      </c>
      <c r="D78" s="140" t="s">
        <v>162</v>
      </c>
      <c r="E78" s="140" t="s">
        <v>163</v>
      </c>
      <c r="F78" s="140" t="s">
        <v>275</v>
      </c>
      <c r="G78" s="140" t="s">
        <v>276</v>
      </c>
      <c r="H78" s="142">
        <v>11088</v>
      </c>
      <c r="I78" s="142">
        <v>11088</v>
      </c>
      <c r="J78" s="142"/>
      <c r="K78" s="142"/>
      <c r="L78" s="142">
        <v>11088</v>
      </c>
      <c r="M78" s="140"/>
      <c r="N78" s="142"/>
      <c r="O78" s="142"/>
      <c r="P78" s="142"/>
      <c r="Q78" s="142"/>
      <c r="R78" s="142"/>
      <c r="S78" s="142"/>
      <c r="T78" s="142"/>
      <c r="U78" s="142"/>
      <c r="V78" s="142"/>
      <c r="W78" s="142"/>
    </row>
    <row r="79" ht="53.25" customHeight="1" outlineLevel="1" spans="1:23">
      <c r="A79" s="140" t="s">
        <v>46</v>
      </c>
      <c r="B79" s="140" t="s">
        <v>273</v>
      </c>
      <c r="C79" s="140" t="s">
        <v>274</v>
      </c>
      <c r="D79" s="140" t="s">
        <v>166</v>
      </c>
      <c r="E79" s="140" t="s">
        <v>167</v>
      </c>
      <c r="F79" s="140" t="s">
        <v>275</v>
      </c>
      <c r="G79" s="140" t="s">
        <v>276</v>
      </c>
      <c r="H79" s="142">
        <v>3150</v>
      </c>
      <c r="I79" s="142">
        <v>3150</v>
      </c>
      <c r="J79" s="142"/>
      <c r="K79" s="142"/>
      <c r="L79" s="142">
        <v>3150</v>
      </c>
      <c r="M79" s="140"/>
      <c r="N79" s="142"/>
      <c r="O79" s="142"/>
      <c r="P79" s="142"/>
      <c r="Q79" s="142"/>
      <c r="R79" s="142"/>
      <c r="S79" s="142"/>
      <c r="T79" s="142"/>
      <c r="U79" s="142"/>
      <c r="V79" s="142"/>
      <c r="W79" s="142"/>
    </row>
    <row r="80" ht="53.25" customHeight="1" outlineLevel="1" spans="1:23">
      <c r="A80" s="140" t="s">
        <v>46</v>
      </c>
      <c r="B80" s="140" t="s">
        <v>281</v>
      </c>
      <c r="C80" s="140" t="s">
        <v>282</v>
      </c>
      <c r="D80" s="140" t="s">
        <v>125</v>
      </c>
      <c r="E80" s="140" t="s">
        <v>126</v>
      </c>
      <c r="F80" s="140" t="s">
        <v>283</v>
      </c>
      <c r="G80" s="140" t="s">
        <v>284</v>
      </c>
      <c r="H80" s="142">
        <v>10000</v>
      </c>
      <c r="I80" s="142">
        <v>10000</v>
      </c>
      <c r="J80" s="142"/>
      <c r="K80" s="142"/>
      <c r="L80" s="142">
        <v>10000</v>
      </c>
      <c r="M80" s="140"/>
      <c r="N80" s="142"/>
      <c r="O80" s="142"/>
      <c r="P80" s="142"/>
      <c r="Q80" s="142"/>
      <c r="R80" s="142"/>
      <c r="S80" s="142"/>
      <c r="T80" s="142"/>
      <c r="U80" s="142"/>
      <c r="V80" s="142"/>
      <c r="W80" s="142"/>
    </row>
    <row r="81" ht="53.25" customHeight="1" outlineLevel="1" spans="1:23">
      <c r="A81" s="140" t="s">
        <v>46</v>
      </c>
      <c r="B81" s="140" t="s">
        <v>281</v>
      </c>
      <c r="C81" s="140" t="s">
        <v>282</v>
      </c>
      <c r="D81" s="140" t="s">
        <v>127</v>
      </c>
      <c r="E81" s="140" t="s">
        <v>128</v>
      </c>
      <c r="F81" s="140" t="s">
        <v>277</v>
      </c>
      <c r="G81" s="140" t="s">
        <v>278</v>
      </c>
      <c r="H81" s="142">
        <v>3000</v>
      </c>
      <c r="I81" s="142">
        <v>3000</v>
      </c>
      <c r="J81" s="142"/>
      <c r="K81" s="142"/>
      <c r="L81" s="142">
        <v>3000</v>
      </c>
      <c r="M81" s="140"/>
      <c r="N81" s="142"/>
      <c r="O81" s="142"/>
      <c r="P81" s="142"/>
      <c r="Q81" s="142"/>
      <c r="R81" s="142"/>
      <c r="S81" s="142"/>
      <c r="T81" s="142"/>
      <c r="U81" s="142"/>
      <c r="V81" s="142"/>
      <c r="W81" s="142"/>
    </row>
    <row r="82" ht="53.25" customHeight="1" outlineLevel="1" spans="1:23">
      <c r="A82" s="140" t="s">
        <v>46</v>
      </c>
      <c r="B82" s="140" t="s">
        <v>281</v>
      </c>
      <c r="C82" s="140" t="s">
        <v>282</v>
      </c>
      <c r="D82" s="140" t="s">
        <v>127</v>
      </c>
      <c r="E82" s="140" t="s">
        <v>128</v>
      </c>
      <c r="F82" s="140" t="s">
        <v>265</v>
      </c>
      <c r="G82" s="140" t="s">
        <v>266</v>
      </c>
      <c r="H82" s="142">
        <v>7000</v>
      </c>
      <c r="I82" s="142">
        <v>7000</v>
      </c>
      <c r="J82" s="142"/>
      <c r="K82" s="142"/>
      <c r="L82" s="142">
        <v>7000</v>
      </c>
      <c r="M82" s="140"/>
      <c r="N82" s="142"/>
      <c r="O82" s="142"/>
      <c r="P82" s="142"/>
      <c r="Q82" s="142"/>
      <c r="R82" s="142"/>
      <c r="S82" s="142"/>
      <c r="T82" s="142"/>
      <c r="U82" s="142"/>
      <c r="V82" s="142"/>
      <c r="W82" s="142"/>
    </row>
    <row r="83" ht="53.25" customHeight="1" outlineLevel="1" spans="1:23">
      <c r="A83" s="140" t="s">
        <v>46</v>
      </c>
      <c r="B83" s="140" t="s">
        <v>285</v>
      </c>
      <c r="C83" s="140" t="s">
        <v>286</v>
      </c>
      <c r="D83" s="140" t="s">
        <v>78</v>
      </c>
      <c r="E83" s="140" t="s">
        <v>79</v>
      </c>
      <c r="F83" s="140" t="s">
        <v>287</v>
      </c>
      <c r="G83" s="140" t="s">
        <v>286</v>
      </c>
      <c r="H83" s="142"/>
      <c r="I83" s="142"/>
      <c r="J83" s="142"/>
      <c r="K83" s="142"/>
      <c r="L83" s="142"/>
      <c r="M83" s="140"/>
      <c r="N83" s="142"/>
      <c r="O83" s="142"/>
      <c r="P83" s="142"/>
      <c r="Q83" s="142"/>
      <c r="R83" s="142"/>
      <c r="S83" s="142"/>
      <c r="T83" s="142"/>
      <c r="U83" s="142"/>
      <c r="V83" s="142"/>
      <c r="W83" s="142"/>
    </row>
    <row r="84" ht="53.25" customHeight="1" outlineLevel="1" spans="1:23">
      <c r="A84" s="140" t="s">
        <v>46</v>
      </c>
      <c r="B84" s="140" t="s">
        <v>285</v>
      </c>
      <c r="C84" s="140" t="s">
        <v>286</v>
      </c>
      <c r="D84" s="140" t="s">
        <v>87</v>
      </c>
      <c r="E84" s="140" t="s">
        <v>79</v>
      </c>
      <c r="F84" s="140" t="s">
        <v>287</v>
      </c>
      <c r="G84" s="140" t="s">
        <v>286</v>
      </c>
      <c r="H84" s="142">
        <v>115563.84</v>
      </c>
      <c r="I84" s="142">
        <v>115563.84</v>
      </c>
      <c r="J84" s="142"/>
      <c r="K84" s="142"/>
      <c r="L84" s="142">
        <v>115563.84</v>
      </c>
      <c r="M84" s="140"/>
      <c r="N84" s="142"/>
      <c r="O84" s="142"/>
      <c r="P84" s="142"/>
      <c r="Q84" s="142"/>
      <c r="R84" s="142"/>
      <c r="S84" s="142"/>
      <c r="T84" s="142"/>
      <c r="U84" s="142"/>
      <c r="V84" s="142"/>
      <c r="W84" s="142"/>
    </row>
    <row r="85" ht="53.25" customHeight="1" outlineLevel="1" spans="1:23">
      <c r="A85" s="140" t="s">
        <v>46</v>
      </c>
      <c r="B85" s="140" t="s">
        <v>285</v>
      </c>
      <c r="C85" s="140" t="s">
        <v>286</v>
      </c>
      <c r="D85" s="140" t="s">
        <v>92</v>
      </c>
      <c r="E85" s="140" t="s">
        <v>79</v>
      </c>
      <c r="F85" s="140" t="s">
        <v>287</v>
      </c>
      <c r="G85" s="140" t="s">
        <v>286</v>
      </c>
      <c r="H85" s="142"/>
      <c r="I85" s="142"/>
      <c r="J85" s="142"/>
      <c r="K85" s="142"/>
      <c r="L85" s="142"/>
      <c r="M85" s="140"/>
      <c r="N85" s="142"/>
      <c r="O85" s="142"/>
      <c r="P85" s="142"/>
      <c r="Q85" s="142"/>
      <c r="R85" s="142"/>
      <c r="S85" s="142"/>
      <c r="T85" s="142"/>
      <c r="U85" s="142"/>
      <c r="V85" s="142"/>
      <c r="W85" s="142"/>
    </row>
    <row r="86" ht="53.25" customHeight="1" outlineLevel="1" spans="1:23">
      <c r="A86" s="140" t="s">
        <v>46</v>
      </c>
      <c r="B86" s="140" t="s">
        <v>285</v>
      </c>
      <c r="C86" s="140" t="s">
        <v>286</v>
      </c>
      <c r="D86" s="140" t="s">
        <v>98</v>
      </c>
      <c r="E86" s="140" t="s">
        <v>79</v>
      </c>
      <c r="F86" s="140" t="s">
        <v>287</v>
      </c>
      <c r="G86" s="140" t="s">
        <v>286</v>
      </c>
      <c r="H86" s="142"/>
      <c r="I86" s="142"/>
      <c r="J86" s="142"/>
      <c r="K86" s="142"/>
      <c r="L86" s="142"/>
      <c r="M86" s="140"/>
      <c r="N86" s="142"/>
      <c r="O86" s="142"/>
      <c r="P86" s="142"/>
      <c r="Q86" s="142"/>
      <c r="R86" s="142"/>
      <c r="S86" s="142"/>
      <c r="T86" s="142"/>
      <c r="U86" s="142"/>
      <c r="V86" s="142"/>
      <c r="W86" s="142"/>
    </row>
    <row r="87" ht="53.25" customHeight="1" outlineLevel="1" spans="1:23">
      <c r="A87" s="140" t="s">
        <v>46</v>
      </c>
      <c r="B87" s="140" t="s">
        <v>285</v>
      </c>
      <c r="C87" s="140" t="s">
        <v>286</v>
      </c>
      <c r="D87" s="140" t="s">
        <v>119</v>
      </c>
      <c r="E87" s="140" t="s">
        <v>120</v>
      </c>
      <c r="F87" s="140" t="s">
        <v>287</v>
      </c>
      <c r="G87" s="140" t="s">
        <v>286</v>
      </c>
      <c r="H87" s="142"/>
      <c r="I87" s="142"/>
      <c r="J87" s="142"/>
      <c r="K87" s="142"/>
      <c r="L87" s="142"/>
      <c r="M87" s="140"/>
      <c r="N87" s="142"/>
      <c r="O87" s="142"/>
      <c r="P87" s="142"/>
      <c r="Q87" s="142"/>
      <c r="R87" s="142"/>
      <c r="S87" s="142"/>
      <c r="T87" s="142"/>
      <c r="U87" s="142"/>
      <c r="V87" s="142"/>
      <c r="W87" s="142"/>
    </row>
    <row r="88" ht="53.25" customHeight="1" outlineLevel="1" spans="1:23">
      <c r="A88" s="140" t="s">
        <v>46</v>
      </c>
      <c r="B88" s="140" t="s">
        <v>285</v>
      </c>
      <c r="C88" s="140" t="s">
        <v>286</v>
      </c>
      <c r="D88" s="140" t="s">
        <v>144</v>
      </c>
      <c r="E88" s="140" t="s">
        <v>145</v>
      </c>
      <c r="F88" s="140" t="s">
        <v>287</v>
      </c>
      <c r="G88" s="140" t="s">
        <v>286</v>
      </c>
      <c r="H88" s="142"/>
      <c r="I88" s="142"/>
      <c r="J88" s="142"/>
      <c r="K88" s="142"/>
      <c r="L88" s="142"/>
      <c r="M88" s="140"/>
      <c r="N88" s="142"/>
      <c r="O88" s="142"/>
      <c r="P88" s="142"/>
      <c r="Q88" s="142"/>
      <c r="R88" s="142"/>
      <c r="S88" s="142"/>
      <c r="T88" s="142"/>
      <c r="U88" s="142"/>
      <c r="V88" s="142"/>
      <c r="W88" s="142"/>
    </row>
    <row r="89" ht="53.25" customHeight="1" outlineLevel="1" spans="1:23">
      <c r="A89" s="140" t="s">
        <v>46</v>
      </c>
      <c r="B89" s="140" t="s">
        <v>285</v>
      </c>
      <c r="C89" s="140" t="s">
        <v>286</v>
      </c>
      <c r="D89" s="140" t="s">
        <v>162</v>
      </c>
      <c r="E89" s="140" t="s">
        <v>163</v>
      </c>
      <c r="F89" s="140" t="s">
        <v>287</v>
      </c>
      <c r="G89" s="140" t="s">
        <v>286</v>
      </c>
      <c r="H89" s="142"/>
      <c r="I89" s="142"/>
      <c r="J89" s="142"/>
      <c r="K89" s="142"/>
      <c r="L89" s="142"/>
      <c r="M89" s="140"/>
      <c r="N89" s="142"/>
      <c r="O89" s="142"/>
      <c r="P89" s="142"/>
      <c r="Q89" s="142"/>
      <c r="R89" s="142"/>
      <c r="S89" s="142"/>
      <c r="T89" s="142"/>
      <c r="U89" s="142"/>
      <c r="V89" s="142"/>
      <c r="W89" s="142"/>
    </row>
    <row r="90" ht="53.25" customHeight="1" outlineLevel="1" spans="1:23">
      <c r="A90" s="140" t="s">
        <v>46</v>
      </c>
      <c r="B90" s="140" t="s">
        <v>285</v>
      </c>
      <c r="C90" s="140" t="s">
        <v>286</v>
      </c>
      <c r="D90" s="140" t="s">
        <v>166</v>
      </c>
      <c r="E90" s="140" t="s">
        <v>167</v>
      </c>
      <c r="F90" s="140" t="s">
        <v>287</v>
      </c>
      <c r="G90" s="140" t="s">
        <v>286</v>
      </c>
      <c r="H90" s="142"/>
      <c r="I90" s="142"/>
      <c r="J90" s="142"/>
      <c r="K90" s="142"/>
      <c r="L90" s="142"/>
      <c r="M90" s="140"/>
      <c r="N90" s="142"/>
      <c r="O90" s="142"/>
      <c r="P90" s="142"/>
      <c r="Q90" s="142"/>
      <c r="R90" s="142"/>
      <c r="S90" s="142"/>
      <c r="T90" s="142"/>
      <c r="U90" s="142"/>
      <c r="V90" s="142"/>
      <c r="W90" s="142"/>
    </row>
    <row r="91" ht="53.25" customHeight="1" outlineLevel="1" spans="1:23">
      <c r="A91" s="140" t="s">
        <v>46</v>
      </c>
      <c r="B91" s="140" t="s">
        <v>288</v>
      </c>
      <c r="C91" s="140" t="s">
        <v>289</v>
      </c>
      <c r="D91" s="140" t="s">
        <v>78</v>
      </c>
      <c r="E91" s="140" t="s">
        <v>79</v>
      </c>
      <c r="F91" s="140" t="s">
        <v>290</v>
      </c>
      <c r="G91" s="140" t="s">
        <v>291</v>
      </c>
      <c r="H91" s="142">
        <v>9000</v>
      </c>
      <c r="I91" s="142">
        <v>9000</v>
      </c>
      <c r="J91" s="142"/>
      <c r="K91" s="142"/>
      <c r="L91" s="142">
        <v>9000</v>
      </c>
      <c r="M91" s="140"/>
      <c r="N91" s="142"/>
      <c r="O91" s="142"/>
      <c r="P91" s="142"/>
      <c r="Q91" s="142"/>
      <c r="R91" s="142"/>
      <c r="S91" s="142"/>
      <c r="T91" s="142"/>
      <c r="U91" s="142"/>
      <c r="V91" s="142"/>
      <c r="W91" s="142"/>
    </row>
    <row r="92" ht="53.25" customHeight="1" outlineLevel="1" spans="1:23">
      <c r="A92" s="140" t="s">
        <v>46</v>
      </c>
      <c r="B92" s="140" t="s">
        <v>288</v>
      </c>
      <c r="C92" s="140" t="s">
        <v>289</v>
      </c>
      <c r="D92" s="140" t="s">
        <v>87</v>
      </c>
      <c r="E92" s="140" t="s">
        <v>79</v>
      </c>
      <c r="F92" s="140" t="s">
        <v>290</v>
      </c>
      <c r="G92" s="140" t="s">
        <v>291</v>
      </c>
      <c r="H92" s="142">
        <v>177600</v>
      </c>
      <c r="I92" s="142">
        <v>177600</v>
      </c>
      <c r="J92" s="142"/>
      <c r="K92" s="142"/>
      <c r="L92" s="142">
        <v>177600</v>
      </c>
      <c r="M92" s="140"/>
      <c r="N92" s="142"/>
      <c r="O92" s="142"/>
      <c r="P92" s="142"/>
      <c r="Q92" s="142"/>
      <c r="R92" s="142"/>
      <c r="S92" s="142"/>
      <c r="T92" s="142"/>
      <c r="U92" s="142"/>
      <c r="V92" s="142"/>
      <c r="W92" s="142"/>
    </row>
    <row r="93" ht="53.25" customHeight="1" outlineLevel="1" spans="1:23">
      <c r="A93" s="140" t="s">
        <v>46</v>
      </c>
      <c r="B93" s="140" t="s">
        <v>288</v>
      </c>
      <c r="C93" s="140" t="s">
        <v>289</v>
      </c>
      <c r="D93" s="140" t="s">
        <v>92</v>
      </c>
      <c r="E93" s="140" t="s">
        <v>79</v>
      </c>
      <c r="F93" s="140" t="s">
        <v>290</v>
      </c>
      <c r="G93" s="140" t="s">
        <v>291</v>
      </c>
      <c r="H93" s="142">
        <v>27000</v>
      </c>
      <c r="I93" s="142">
        <v>27000</v>
      </c>
      <c r="J93" s="142"/>
      <c r="K93" s="142"/>
      <c r="L93" s="142">
        <v>27000</v>
      </c>
      <c r="M93" s="140"/>
      <c r="N93" s="142"/>
      <c r="O93" s="142"/>
      <c r="P93" s="142"/>
      <c r="Q93" s="142"/>
      <c r="R93" s="142"/>
      <c r="S93" s="142"/>
      <c r="T93" s="142"/>
      <c r="U93" s="142"/>
      <c r="V93" s="142"/>
      <c r="W93" s="142"/>
    </row>
    <row r="94" ht="53.25" customHeight="1" outlineLevel="1" spans="1:23">
      <c r="A94" s="140" t="s">
        <v>46</v>
      </c>
      <c r="B94" s="140" t="s">
        <v>288</v>
      </c>
      <c r="C94" s="140" t="s">
        <v>289</v>
      </c>
      <c r="D94" s="140" t="s">
        <v>98</v>
      </c>
      <c r="E94" s="140" t="s">
        <v>79</v>
      </c>
      <c r="F94" s="140" t="s">
        <v>290</v>
      </c>
      <c r="G94" s="140" t="s">
        <v>291</v>
      </c>
      <c r="H94" s="142">
        <v>45000</v>
      </c>
      <c r="I94" s="142">
        <v>45000</v>
      </c>
      <c r="J94" s="142"/>
      <c r="K94" s="142"/>
      <c r="L94" s="142">
        <v>45000</v>
      </c>
      <c r="M94" s="140"/>
      <c r="N94" s="142"/>
      <c r="O94" s="142"/>
      <c r="P94" s="142"/>
      <c r="Q94" s="142"/>
      <c r="R94" s="142"/>
      <c r="S94" s="142"/>
      <c r="T94" s="142"/>
      <c r="U94" s="142"/>
      <c r="V94" s="142"/>
      <c r="W94" s="142"/>
    </row>
    <row r="95" ht="53.25" customHeight="1" outlineLevel="1" spans="1:23">
      <c r="A95" s="140" t="s">
        <v>46</v>
      </c>
      <c r="B95" s="140" t="s">
        <v>292</v>
      </c>
      <c r="C95" s="140" t="s">
        <v>293</v>
      </c>
      <c r="D95" s="140" t="s">
        <v>101</v>
      </c>
      <c r="E95" s="140" t="s">
        <v>79</v>
      </c>
      <c r="F95" s="140" t="s">
        <v>269</v>
      </c>
      <c r="G95" s="140" t="s">
        <v>270</v>
      </c>
      <c r="H95" s="142">
        <v>3600</v>
      </c>
      <c r="I95" s="142">
        <v>3600</v>
      </c>
      <c r="J95" s="142"/>
      <c r="K95" s="142"/>
      <c r="L95" s="142">
        <v>3600</v>
      </c>
      <c r="M95" s="140"/>
      <c r="N95" s="142"/>
      <c r="O95" s="142"/>
      <c r="P95" s="142"/>
      <c r="Q95" s="142"/>
      <c r="R95" s="142"/>
      <c r="S95" s="142"/>
      <c r="T95" s="142"/>
      <c r="U95" s="142"/>
      <c r="V95" s="142"/>
      <c r="W95" s="142"/>
    </row>
    <row r="96" ht="53.25" customHeight="1" outlineLevel="1" spans="1:23">
      <c r="A96" s="140" t="s">
        <v>46</v>
      </c>
      <c r="B96" s="140" t="s">
        <v>294</v>
      </c>
      <c r="C96" s="140" t="s">
        <v>295</v>
      </c>
      <c r="D96" s="140" t="s">
        <v>101</v>
      </c>
      <c r="E96" s="140" t="s">
        <v>79</v>
      </c>
      <c r="F96" s="140" t="s">
        <v>269</v>
      </c>
      <c r="G96" s="140" t="s">
        <v>270</v>
      </c>
      <c r="H96" s="142">
        <v>7200</v>
      </c>
      <c r="I96" s="142">
        <v>7200</v>
      </c>
      <c r="J96" s="142"/>
      <c r="K96" s="142"/>
      <c r="L96" s="142">
        <v>7200</v>
      </c>
      <c r="M96" s="140"/>
      <c r="N96" s="142"/>
      <c r="O96" s="142"/>
      <c r="P96" s="142"/>
      <c r="Q96" s="142"/>
      <c r="R96" s="142"/>
      <c r="S96" s="142"/>
      <c r="T96" s="142"/>
      <c r="U96" s="142"/>
      <c r="V96" s="142"/>
      <c r="W96" s="142"/>
    </row>
    <row r="97" ht="53.25" customHeight="1" outlineLevel="1" spans="1:23">
      <c r="A97" s="140" t="s">
        <v>46</v>
      </c>
      <c r="B97" s="140" t="s">
        <v>296</v>
      </c>
      <c r="C97" s="140" t="s">
        <v>297</v>
      </c>
      <c r="D97" s="140" t="s">
        <v>148</v>
      </c>
      <c r="E97" s="140" t="s">
        <v>149</v>
      </c>
      <c r="F97" s="140" t="s">
        <v>269</v>
      </c>
      <c r="G97" s="140" t="s">
        <v>270</v>
      </c>
      <c r="H97" s="142">
        <v>20880</v>
      </c>
      <c r="I97" s="142">
        <v>20880</v>
      </c>
      <c r="J97" s="142"/>
      <c r="K97" s="142"/>
      <c r="L97" s="142">
        <v>20880</v>
      </c>
      <c r="M97" s="140"/>
      <c r="N97" s="142"/>
      <c r="O97" s="142"/>
      <c r="P97" s="142"/>
      <c r="Q97" s="142"/>
      <c r="R97" s="142"/>
      <c r="S97" s="142"/>
      <c r="T97" s="142"/>
      <c r="U97" s="142"/>
      <c r="V97" s="142"/>
      <c r="W97" s="142"/>
    </row>
    <row r="98" ht="53.25" customHeight="1" outlineLevel="1" spans="1:23">
      <c r="A98" s="140" t="s">
        <v>46</v>
      </c>
      <c r="B98" s="140" t="s">
        <v>298</v>
      </c>
      <c r="C98" s="140" t="s">
        <v>299</v>
      </c>
      <c r="D98" s="140" t="s">
        <v>92</v>
      </c>
      <c r="E98" s="140" t="s">
        <v>79</v>
      </c>
      <c r="F98" s="140" t="s">
        <v>269</v>
      </c>
      <c r="G98" s="140" t="s">
        <v>270</v>
      </c>
      <c r="H98" s="142">
        <v>24000</v>
      </c>
      <c r="I98" s="142">
        <v>24000</v>
      </c>
      <c r="J98" s="142"/>
      <c r="K98" s="142"/>
      <c r="L98" s="142">
        <v>24000</v>
      </c>
      <c r="M98" s="140"/>
      <c r="N98" s="142"/>
      <c r="O98" s="142"/>
      <c r="P98" s="142"/>
      <c r="Q98" s="142"/>
      <c r="R98" s="142"/>
      <c r="S98" s="142"/>
      <c r="T98" s="142"/>
      <c r="U98" s="142"/>
      <c r="V98" s="142"/>
      <c r="W98" s="142"/>
    </row>
    <row r="99" ht="53.25" customHeight="1" outlineLevel="1" spans="1:23">
      <c r="A99" s="140" t="s">
        <v>46</v>
      </c>
      <c r="B99" s="140" t="s">
        <v>300</v>
      </c>
      <c r="C99" s="140" t="s">
        <v>301</v>
      </c>
      <c r="D99" s="140" t="s">
        <v>125</v>
      </c>
      <c r="E99" s="140" t="s">
        <v>126</v>
      </c>
      <c r="F99" s="140" t="s">
        <v>269</v>
      </c>
      <c r="G99" s="140" t="s">
        <v>270</v>
      </c>
      <c r="H99" s="142">
        <v>98400</v>
      </c>
      <c r="I99" s="142">
        <v>98400</v>
      </c>
      <c r="J99" s="142"/>
      <c r="K99" s="142"/>
      <c r="L99" s="142">
        <v>98400</v>
      </c>
      <c r="M99" s="140"/>
      <c r="N99" s="142"/>
      <c r="O99" s="142"/>
      <c r="P99" s="142"/>
      <c r="Q99" s="142"/>
      <c r="R99" s="142"/>
      <c r="S99" s="142"/>
      <c r="T99" s="142"/>
      <c r="U99" s="142"/>
      <c r="V99" s="142"/>
      <c r="W99" s="142"/>
    </row>
    <row r="100" ht="53.25" customHeight="1" outlineLevel="1" spans="1:23">
      <c r="A100" s="140" t="s">
        <v>46</v>
      </c>
      <c r="B100" s="140" t="s">
        <v>302</v>
      </c>
      <c r="C100" s="140" t="s">
        <v>303</v>
      </c>
      <c r="D100" s="140" t="s">
        <v>107</v>
      </c>
      <c r="E100" s="140" t="s">
        <v>108</v>
      </c>
      <c r="F100" s="140" t="s">
        <v>269</v>
      </c>
      <c r="G100" s="140" t="s">
        <v>270</v>
      </c>
      <c r="H100" s="142">
        <v>381600</v>
      </c>
      <c r="I100" s="142">
        <v>381600</v>
      </c>
      <c r="J100" s="142"/>
      <c r="K100" s="142"/>
      <c r="L100" s="142">
        <v>381600</v>
      </c>
      <c r="M100" s="140"/>
      <c r="N100" s="142"/>
      <c r="O100" s="142"/>
      <c r="P100" s="142"/>
      <c r="Q100" s="142"/>
      <c r="R100" s="142"/>
      <c r="S100" s="142"/>
      <c r="T100" s="142"/>
      <c r="U100" s="142"/>
      <c r="V100" s="142"/>
      <c r="W100" s="142"/>
    </row>
    <row r="101" ht="53.25" customHeight="1" outlineLevel="1" spans="1:23">
      <c r="A101" s="140" t="s">
        <v>46</v>
      </c>
      <c r="B101" s="140" t="s">
        <v>304</v>
      </c>
      <c r="C101" s="140" t="s">
        <v>305</v>
      </c>
      <c r="D101" s="140" t="s">
        <v>125</v>
      </c>
      <c r="E101" s="140" t="s">
        <v>126</v>
      </c>
      <c r="F101" s="140" t="s">
        <v>269</v>
      </c>
      <c r="G101" s="140" t="s">
        <v>270</v>
      </c>
      <c r="H101" s="142">
        <v>38172</v>
      </c>
      <c r="I101" s="142">
        <v>38172</v>
      </c>
      <c r="J101" s="142"/>
      <c r="K101" s="142"/>
      <c r="L101" s="142">
        <v>38172</v>
      </c>
      <c r="M101" s="140"/>
      <c r="N101" s="142"/>
      <c r="O101" s="142"/>
      <c r="P101" s="142"/>
      <c r="Q101" s="142"/>
      <c r="R101" s="142"/>
      <c r="S101" s="142"/>
      <c r="T101" s="142"/>
      <c r="U101" s="142"/>
      <c r="V101" s="142"/>
      <c r="W101" s="142"/>
    </row>
    <row r="102" ht="53.25" customHeight="1" outlineLevel="1" spans="1:23">
      <c r="A102" s="140" t="s">
        <v>46</v>
      </c>
      <c r="B102" s="140" t="s">
        <v>306</v>
      </c>
      <c r="C102" s="140" t="s">
        <v>307</v>
      </c>
      <c r="D102" s="140" t="s">
        <v>87</v>
      </c>
      <c r="E102" s="140" t="s">
        <v>79</v>
      </c>
      <c r="F102" s="140" t="s">
        <v>265</v>
      </c>
      <c r="G102" s="140" t="s">
        <v>266</v>
      </c>
      <c r="H102" s="142">
        <v>700000</v>
      </c>
      <c r="I102" s="142"/>
      <c r="J102" s="142"/>
      <c r="K102" s="142"/>
      <c r="L102" s="142"/>
      <c r="M102" s="140"/>
      <c r="N102" s="142"/>
      <c r="O102" s="142"/>
      <c r="P102" s="142"/>
      <c r="Q102" s="142"/>
      <c r="R102" s="142">
        <v>700000</v>
      </c>
      <c r="S102" s="142"/>
      <c r="T102" s="142"/>
      <c r="U102" s="142"/>
      <c r="V102" s="142"/>
      <c r="W102" s="142">
        <v>700000</v>
      </c>
    </row>
    <row r="103" ht="53.25" customHeight="1" outlineLevel="1" spans="1:23">
      <c r="A103" s="140" t="s">
        <v>46</v>
      </c>
      <c r="B103" s="140" t="s">
        <v>308</v>
      </c>
      <c r="C103" s="140" t="s">
        <v>309</v>
      </c>
      <c r="D103" s="140" t="s">
        <v>178</v>
      </c>
      <c r="E103" s="140" t="s">
        <v>179</v>
      </c>
      <c r="F103" s="140" t="s">
        <v>269</v>
      </c>
      <c r="G103" s="140" t="s">
        <v>270</v>
      </c>
      <c r="H103" s="142">
        <v>180000</v>
      </c>
      <c r="I103" s="142">
        <v>180000</v>
      </c>
      <c r="J103" s="142"/>
      <c r="K103" s="142"/>
      <c r="L103" s="142">
        <v>180000</v>
      </c>
      <c r="M103" s="140"/>
      <c r="N103" s="142"/>
      <c r="O103" s="142"/>
      <c r="P103" s="142"/>
      <c r="Q103" s="142"/>
      <c r="R103" s="142"/>
      <c r="S103" s="142"/>
      <c r="T103" s="142"/>
      <c r="U103" s="142"/>
      <c r="V103" s="142"/>
      <c r="W103" s="142"/>
    </row>
    <row r="104" ht="53.25" customHeight="1" outlineLevel="1" spans="1:23">
      <c r="A104" s="140" t="s">
        <v>46</v>
      </c>
      <c r="B104" s="140" t="s">
        <v>310</v>
      </c>
      <c r="C104" s="140" t="s">
        <v>311</v>
      </c>
      <c r="D104" s="140" t="s">
        <v>107</v>
      </c>
      <c r="E104" s="140" t="s">
        <v>108</v>
      </c>
      <c r="F104" s="140" t="s">
        <v>269</v>
      </c>
      <c r="G104" s="140" t="s">
        <v>270</v>
      </c>
      <c r="H104" s="142">
        <v>374400</v>
      </c>
      <c r="I104" s="142">
        <v>374400</v>
      </c>
      <c r="J104" s="142"/>
      <c r="K104" s="142"/>
      <c r="L104" s="142">
        <v>374400</v>
      </c>
      <c r="M104" s="140"/>
      <c r="N104" s="142"/>
      <c r="O104" s="142"/>
      <c r="P104" s="142"/>
      <c r="Q104" s="142"/>
      <c r="R104" s="142"/>
      <c r="S104" s="142"/>
      <c r="T104" s="142"/>
      <c r="U104" s="142"/>
      <c r="V104" s="142"/>
      <c r="W104" s="142"/>
    </row>
    <row r="105" ht="53.25" customHeight="1" outlineLevel="1" spans="1:23">
      <c r="A105" s="140" t="s">
        <v>46</v>
      </c>
      <c r="B105" s="140" t="s">
        <v>310</v>
      </c>
      <c r="C105" s="140" t="s">
        <v>311</v>
      </c>
      <c r="D105" s="140" t="s">
        <v>107</v>
      </c>
      <c r="E105" s="140" t="s">
        <v>108</v>
      </c>
      <c r="F105" s="140" t="s">
        <v>269</v>
      </c>
      <c r="G105" s="140" t="s">
        <v>270</v>
      </c>
      <c r="H105" s="142">
        <v>278400</v>
      </c>
      <c r="I105" s="142">
        <v>278400</v>
      </c>
      <c r="J105" s="142"/>
      <c r="K105" s="142"/>
      <c r="L105" s="142">
        <v>278400</v>
      </c>
      <c r="M105" s="140"/>
      <c r="N105" s="142"/>
      <c r="O105" s="142"/>
      <c r="P105" s="142"/>
      <c r="Q105" s="142"/>
      <c r="R105" s="142"/>
      <c r="S105" s="142"/>
      <c r="T105" s="142"/>
      <c r="U105" s="142"/>
      <c r="V105" s="142"/>
      <c r="W105" s="142"/>
    </row>
    <row r="106" ht="53.25" customHeight="1" outlineLevel="1" spans="1:23">
      <c r="A106" s="140" t="s">
        <v>46</v>
      </c>
      <c r="B106" s="140" t="s">
        <v>310</v>
      </c>
      <c r="C106" s="140" t="s">
        <v>311</v>
      </c>
      <c r="D106" s="140" t="s">
        <v>107</v>
      </c>
      <c r="E106" s="140" t="s">
        <v>108</v>
      </c>
      <c r="F106" s="140" t="s">
        <v>269</v>
      </c>
      <c r="G106" s="140" t="s">
        <v>270</v>
      </c>
      <c r="H106" s="142">
        <v>278400</v>
      </c>
      <c r="I106" s="142">
        <v>278400</v>
      </c>
      <c r="J106" s="142"/>
      <c r="K106" s="142"/>
      <c r="L106" s="142">
        <v>278400</v>
      </c>
      <c r="M106" s="140"/>
      <c r="N106" s="142"/>
      <c r="O106" s="142"/>
      <c r="P106" s="142"/>
      <c r="Q106" s="142"/>
      <c r="R106" s="142"/>
      <c r="S106" s="142"/>
      <c r="T106" s="142"/>
      <c r="U106" s="142"/>
      <c r="V106" s="142"/>
      <c r="W106" s="142"/>
    </row>
    <row r="107" ht="53.25" customHeight="1" outlineLevel="1" spans="1:23">
      <c r="A107" s="140" t="s">
        <v>46</v>
      </c>
      <c r="B107" s="140" t="s">
        <v>310</v>
      </c>
      <c r="C107" s="140" t="s">
        <v>311</v>
      </c>
      <c r="D107" s="140" t="s">
        <v>107</v>
      </c>
      <c r="E107" s="140" t="s">
        <v>108</v>
      </c>
      <c r="F107" s="140" t="s">
        <v>269</v>
      </c>
      <c r="G107" s="140" t="s">
        <v>270</v>
      </c>
      <c r="H107" s="142">
        <v>297600</v>
      </c>
      <c r="I107" s="142">
        <v>297600</v>
      </c>
      <c r="J107" s="142"/>
      <c r="K107" s="142"/>
      <c r="L107" s="142">
        <v>297600</v>
      </c>
      <c r="M107" s="140"/>
      <c r="N107" s="142"/>
      <c r="O107" s="142"/>
      <c r="P107" s="142"/>
      <c r="Q107" s="142"/>
      <c r="R107" s="142"/>
      <c r="S107" s="142"/>
      <c r="T107" s="142"/>
      <c r="U107" s="142"/>
      <c r="V107" s="142"/>
      <c r="W107" s="142"/>
    </row>
    <row r="108" ht="53.25" customHeight="1" outlineLevel="1" spans="1:23">
      <c r="A108" s="140" t="s">
        <v>46</v>
      </c>
      <c r="B108" s="140" t="s">
        <v>310</v>
      </c>
      <c r="C108" s="140" t="s">
        <v>311</v>
      </c>
      <c r="D108" s="140" t="s">
        <v>107</v>
      </c>
      <c r="E108" s="140" t="s">
        <v>108</v>
      </c>
      <c r="F108" s="140" t="s">
        <v>269</v>
      </c>
      <c r="G108" s="140" t="s">
        <v>270</v>
      </c>
      <c r="H108" s="142">
        <v>297600</v>
      </c>
      <c r="I108" s="142">
        <v>297600</v>
      </c>
      <c r="J108" s="142"/>
      <c r="K108" s="142"/>
      <c r="L108" s="142">
        <v>297600</v>
      </c>
      <c r="M108" s="140"/>
      <c r="N108" s="142"/>
      <c r="O108" s="142"/>
      <c r="P108" s="142"/>
      <c r="Q108" s="142"/>
      <c r="R108" s="142"/>
      <c r="S108" s="142"/>
      <c r="T108" s="142"/>
      <c r="U108" s="142"/>
      <c r="V108" s="142"/>
      <c r="W108" s="142"/>
    </row>
    <row r="109" ht="53.25" customHeight="1" outlineLevel="1" spans="1:23">
      <c r="A109" s="140" t="s">
        <v>46</v>
      </c>
      <c r="B109" s="140" t="s">
        <v>310</v>
      </c>
      <c r="C109" s="140" t="s">
        <v>311</v>
      </c>
      <c r="D109" s="140" t="s">
        <v>107</v>
      </c>
      <c r="E109" s="140" t="s">
        <v>108</v>
      </c>
      <c r="F109" s="140" t="s">
        <v>269</v>
      </c>
      <c r="G109" s="140" t="s">
        <v>270</v>
      </c>
      <c r="H109" s="142">
        <v>297600</v>
      </c>
      <c r="I109" s="142">
        <v>297600</v>
      </c>
      <c r="J109" s="142"/>
      <c r="K109" s="142"/>
      <c r="L109" s="142">
        <v>297600</v>
      </c>
      <c r="M109" s="140"/>
      <c r="N109" s="142"/>
      <c r="O109" s="142"/>
      <c r="P109" s="142"/>
      <c r="Q109" s="142"/>
      <c r="R109" s="142"/>
      <c r="S109" s="142"/>
      <c r="T109" s="142"/>
      <c r="U109" s="142"/>
      <c r="V109" s="142"/>
      <c r="W109" s="142"/>
    </row>
    <row r="110" ht="53.25" customHeight="1" outlineLevel="1" spans="1:23">
      <c r="A110" s="140" t="s">
        <v>46</v>
      </c>
      <c r="B110" s="140" t="s">
        <v>312</v>
      </c>
      <c r="C110" s="140" t="s">
        <v>313</v>
      </c>
      <c r="D110" s="140" t="s">
        <v>107</v>
      </c>
      <c r="E110" s="140" t="s">
        <v>108</v>
      </c>
      <c r="F110" s="140" t="s">
        <v>269</v>
      </c>
      <c r="G110" s="140" t="s">
        <v>270</v>
      </c>
      <c r="H110" s="142">
        <v>278400</v>
      </c>
      <c r="I110" s="142">
        <v>278400</v>
      </c>
      <c r="J110" s="142"/>
      <c r="K110" s="142"/>
      <c r="L110" s="142">
        <v>278400</v>
      </c>
      <c r="M110" s="140"/>
      <c r="N110" s="142"/>
      <c r="O110" s="142"/>
      <c r="P110" s="142"/>
      <c r="Q110" s="142"/>
      <c r="R110" s="142"/>
      <c r="S110" s="142"/>
      <c r="T110" s="142"/>
      <c r="U110" s="142"/>
      <c r="V110" s="142"/>
      <c r="W110" s="142"/>
    </row>
    <row r="111" ht="53.25" customHeight="1" outlineLevel="1" spans="1:23">
      <c r="A111" s="140" t="s">
        <v>46</v>
      </c>
      <c r="B111" s="140" t="s">
        <v>312</v>
      </c>
      <c r="C111" s="140" t="s">
        <v>313</v>
      </c>
      <c r="D111" s="140" t="s">
        <v>107</v>
      </c>
      <c r="E111" s="140" t="s">
        <v>108</v>
      </c>
      <c r="F111" s="140" t="s">
        <v>269</v>
      </c>
      <c r="G111" s="140" t="s">
        <v>270</v>
      </c>
      <c r="H111" s="142">
        <v>384000</v>
      </c>
      <c r="I111" s="142">
        <v>384000</v>
      </c>
      <c r="J111" s="142"/>
      <c r="K111" s="142"/>
      <c r="L111" s="142">
        <v>384000</v>
      </c>
      <c r="M111" s="140"/>
      <c r="N111" s="142"/>
      <c r="O111" s="142"/>
      <c r="P111" s="142"/>
      <c r="Q111" s="142"/>
      <c r="R111" s="142"/>
      <c r="S111" s="142"/>
      <c r="T111" s="142"/>
      <c r="U111" s="142"/>
      <c r="V111" s="142"/>
      <c r="W111" s="142"/>
    </row>
    <row r="112" ht="53.25" customHeight="1" outlineLevel="1" spans="1:23">
      <c r="A112" s="140" t="s">
        <v>46</v>
      </c>
      <c r="B112" s="140" t="s">
        <v>314</v>
      </c>
      <c r="C112" s="140" t="s">
        <v>315</v>
      </c>
      <c r="D112" s="140" t="s">
        <v>135</v>
      </c>
      <c r="E112" s="140" t="s">
        <v>136</v>
      </c>
      <c r="F112" s="140" t="s">
        <v>316</v>
      </c>
      <c r="G112" s="140" t="s">
        <v>317</v>
      </c>
      <c r="H112" s="142">
        <v>70560</v>
      </c>
      <c r="I112" s="142">
        <v>70560</v>
      </c>
      <c r="J112" s="142"/>
      <c r="K112" s="142"/>
      <c r="L112" s="142">
        <v>70560</v>
      </c>
      <c r="M112" s="140"/>
      <c r="N112" s="142"/>
      <c r="O112" s="142"/>
      <c r="P112" s="142"/>
      <c r="Q112" s="142"/>
      <c r="R112" s="142"/>
      <c r="S112" s="142"/>
      <c r="T112" s="142"/>
      <c r="U112" s="142"/>
      <c r="V112" s="142"/>
      <c r="W112" s="142"/>
    </row>
    <row r="113" ht="30.75" customHeight="1" spans="1:23">
      <c r="A113" s="147" t="s">
        <v>30</v>
      </c>
      <c r="B113" s="147"/>
      <c r="C113" s="147"/>
      <c r="D113" s="147"/>
      <c r="E113" s="147"/>
      <c r="F113" s="147"/>
      <c r="G113" s="147"/>
      <c r="H113" s="142">
        <v>13471554.7</v>
      </c>
      <c r="I113" s="142">
        <v>12771554.7</v>
      </c>
      <c r="J113" s="142"/>
      <c r="K113" s="142"/>
      <c r="L113" s="142">
        <v>12771554.7</v>
      </c>
      <c r="M113" s="142"/>
      <c r="N113" s="142"/>
      <c r="O113" s="142"/>
      <c r="P113" s="142"/>
      <c r="Q113" s="142"/>
      <c r="R113" s="142">
        <v>700000</v>
      </c>
      <c r="S113" s="142"/>
      <c r="T113" s="142"/>
      <c r="U113" s="142"/>
      <c r="V113" s="142"/>
      <c r="W113" s="142">
        <v>700000</v>
      </c>
    </row>
  </sheetData>
  <mergeCells count="32">
    <mergeCell ref="T1:W1"/>
    <mergeCell ref="A2:W2"/>
    <mergeCell ref="A3:G3"/>
    <mergeCell ref="T3:W3"/>
    <mergeCell ref="H4:W4"/>
    <mergeCell ref="I5:M5"/>
    <mergeCell ref="N5:P5"/>
    <mergeCell ref="R5:W5"/>
    <mergeCell ref="A113:G11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
  <sheetViews>
    <sheetView showZeros="0" workbookViewId="0">
      <selection activeCell="A1" sqref="A1:W1"/>
    </sheetView>
  </sheetViews>
  <sheetFormatPr defaultColWidth="10.2777777777778"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7777777777778" customWidth="1"/>
    <col min="7" max="7" width="5.27777777777778" customWidth="1"/>
    <col min="8" max="8" width="5.85185185185185" customWidth="1"/>
    <col min="9" max="11" width="12.8518518518519" customWidth="1"/>
    <col min="12" max="12" width="7.27777777777778"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36" t="s">
        <v>318</v>
      </c>
      <c r="B1" s="136"/>
      <c r="C1" s="136"/>
      <c r="D1" s="136"/>
      <c r="E1" s="136"/>
      <c r="F1" s="136"/>
      <c r="G1" s="136"/>
      <c r="H1" s="136"/>
      <c r="I1" s="136"/>
      <c r="J1" s="136"/>
      <c r="K1" s="136"/>
      <c r="L1" s="136"/>
      <c r="M1" s="136"/>
      <c r="N1" s="136"/>
      <c r="O1" s="136"/>
      <c r="P1" s="136"/>
      <c r="Q1" s="136"/>
      <c r="R1" s="136"/>
      <c r="S1" s="136"/>
      <c r="T1" s="136"/>
      <c r="U1" s="136"/>
      <c r="V1" s="136"/>
      <c r="W1" s="136"/>
    </row>
    <row r="2" ht="26.25" customHeight="1" spans="1:23">
      <c r="A2" s="132" t="str">
        <f>"2026"&amp;"年部门项目支出预算表"</f>
        <v>2026年部门项目支出预算表</v>
      </c>
      <c r="B2" s="132"/>
      <c r="C2" s="132" t="s">
        <v>59</v>
      </c>
      <c r="D2" s="132"/>
      <c r="E2" s="132"/>
      <c r="F2" s="132"/>
      <c r="G2" s="132"/>
      <c r="H2" s="132"/>
      <c r="I2" s="132"/>
      <c r="J2" s="132"/>
      <c r="K2" s="132"/>
      <c r="L2" s="132"/>
      <c r="M2" s="132"/>
      <c r="N2" s="132"/>
      <c r="O2" s="132"/>
      <c r="P2" s="132"/>
      <c r="Q2" s="132"/>
      <c r="R2" s="132"/>
      <c r="S2" s="132"/>
      <c r="T2" s="132"/>
      <c r="U2" s="132"/>
      <c r="V2" s="132"/>
      <c r="W2" s="132"/>
    </row>
    <row r="3" ht="18.75" customHeight="1" spans="1:23">
      <c r="A3" s="137" t="str">
        <f>"单位名称："&amp;"盈江县新城乡人民政府"</f>
        <v>单位名称：盈江县新城乡人民政府</v>
      </c>
      <c r="B3" s="137"/>
      <c r="C3" s="137"/>
      <c r="D3" s="137"/>
      <c r="E3" s="137"/>
      <c r="F3" s="137"/>
      <c r="G3" s="137"/>
      <c r="H3" s="138"/>
      <c r="I3" s="138"/>
      <c r="J3" s="138"/>
      <c r="K3" s="138"/>
      <c r="L3" s="138"/>
      <c r="M3" s="138"/>
      <c r="N3" s="138"/>
      <c r="O3" s="138"/>
      <c r="P3" s="138"/>
      <c r="Q3" s="138"/>
      <c r="R3" s="138"/>
      <c r="S3" s="138"/>
      <c r="T3" s="138"/>
      <c r="U3" s="138"/>
      <c r="V3" s="136" t="s">
        <v>27</v>
      </c>
      <c r="W3" s="136"/>
    </row>
    <row r="4" ht="26.25" customHeight="1" spans="1:23">
      <c r="A4" s="139" t="s">
        <v>319</v>
      </c>
      <c r="B4" s="139" t="s">
        <v>211</v>
      </c>
      <c r="C4" s="139" t="s">
        <v>212</v>
      </c>
      <c r="D4" s="139" t="s">
        <v>320</v>
      </c>
      <c r="E4" s="139" t="s">
        <v>213</v>
      </c>
      <c r="F4" s="139" t="s">
        <v>214</v>
      </c>
      <c r="G4" s="139" t="s">
        <v>321</v>
      </c>
      <c r="H4" s="139" t="s">
        <v>322</v>
      </c>
      <c r="I4" s="139" t="s">
        <v>30</v>
      </c>
      <c r="J4" s="139" t="s">
        <v>323</v>
      </c>
      <c r="K4" s="139"/>
      <c r="L4" s="139"/>
      <c r="M4" s="139"/>
      <c r="N4" s="139" t="s">
        <v>223</v>
      </c>
      <c r="O4" s="139"/>
      <c r="P4" s="139"/>
      <c r="Q4" s="139" t="s">
        <v>37</v>
      </c>
      <c r="R4" s="139" t="s">
        <v>51</v>
      </c>
      <c r="S4" s="139"/>
      <c r="T4" s="139"/>
      <c r="U4" s="139"/>
      <c r="V4" s="139"/>
      <c r="W4" s="139"/>
    </row>
    <row r="5" ht="26.25" customHeight="1" spans="1:23">
      <c r="A5" s="139"/>
      <c r="B5" s="139"/>
      <c r="C5" s="139"/>
      <c r="D5" s="139"/>
      <c r="E5" s="139"/>
      <c r="F5" s="139"/>
      <c r="G5" s="139"/>
      <c r="H5" s="139"/>
      <c r="I5" s="139"/>
      <c r="J5" s="139" t="s">
        <v>34</v>
      </c>
      <c r="K5" s="139"/>
      <c r="L5" s="139" t="s">
        <v>35</v>
      </c>
      <c r="M5" s="139" t="s">
        <v>36</v>
      </c>
      <c r="N5" s="139" t="s">
        <v>34</v>
      </c>
      <c r="O5" s="139" t="s">
        <v>35</v>
      </c>
      <c r="P5" s="139" t="s">
        <v>36</v>
      </c>
      <c r="Q5" s="139"/>
      <c r="R5" s="139" t="s">
        <v>33</v>
      </c>
      <c r="S5" s="139" t="s">
        <v>40</v>
      </c>
      <c r="T5" s="139" t="s">
        <v>41</v>
      </c>
      <c r="U5" s="139" t="s">
        <v>42</v>
      </c>
      <c r="V5" s="139" t="s">
        <v>43</v>
      </c>
      <c r="W5" s="139" t="s">
        <v>44</v>
      </c>
    </row>
    <row r="6" ht="26.25" customHeight="1" spans="1:23">
      <c r="A6" s="139"/>
      <c r="B6" s="139"/>
      <c r="C6" s="139"/>
      <c r="D6" s="139"/>
      <c r="E6" s="139"/>
      <c r="F6" s="139"/>
      <c r="G6" s="139"/>
      <c r="H6" s="139"/>
      <c r="I6" s="139"/>
      <c r="J6" s="139" t="s">
        <v>33</v>
      </c>
      <c r="K6" s="139" t="s">
        <v>324</v>
      </c>
      <c r="L6" s="139"/>
      <c r="M6" s="139"/>
      <c r="N6" s="139"/>
      <c r="O6" s="139"/>
      <c r="P6" s="139"/>
      <c r="Q6" s="139"/>
      <c r="R6" s="139"/>
      <c r="S6" s="139"/>
      <c r="T6" s="139"/>
      <c r="U6" s="139"/>
      <c r="V6" s="139"/>
      <c r="W6" s="139"/>
    </row>
    <row r="7" ht="18.75" customHeight="1" spans="1:23">
      <c r="A7" s="139" t="s">
        <v>59</v>
      </c>
      <c r="B7" s="139" t="s">
        <v>60</v>
      </c>
      <c r="C7" s="139" t="s">
        <v>61</v>
      </c>
      <c r="D7" s="139" t="s">
        <v>62</v>
      </c>
      <c r="E7" s="139" t="s">
        <v>63</v>
      </c>
      <c r="F7" s="139" t="s">
        <v>64</v>
      </c>
      <c r="G7" s="139" t="s">
        <v>65</v>
      </c>
      <c r="H7" s="139" t="s">
        <v>66</v>
      </c>
      <c r="I7" s="139" t="s">
        <v>67</v>
      </c>
      <c r="J7" s="139" t="s">
        <v>68</v>
      </c>
      <c r="K7" s="139" t="s">
        <v>69</v>
      </c>
      <c r="L7" s="139" t="s">
        <v>70</v>
      </c>
      <c r="M7" s="139" t="s">
        <v>71</v>
      </c>
      <c r="N7" s="139" t="s">
        <v>72</v>
      </c>
      <c r="O7" s="139" t="s">
        <v>73</v>
      </c>
      <c r="P7" s="139" t="s">
        <v>225</v>
      </c>
      <c r="Q7" s="139" t="s">
        <v>226</v>
      </c>
      <c r="R7" s="139" t="s">
        <v>227</v>
      </c>
      <c r="S7" s="139" t="s">
        <v>228</v>
      </c>
      <c r="T7" s="139" t="s">
        <v>229</v>
      </c>
      <c r="U7" s="139" t="s">
        <v>230</v>
      </c>
      <c r="V7" s="139" t="s">
        <v>231</v>
      </c>
      <c r="W7" s="139" t="s">
        <v>232</v>
      </c>
    </row>
    <row r="8" ht="52.5" customHeight="1" spans="1:23">
      <c r="A8" s="140"/>
      <c r="B8" s="140"/>
      <c r="C8" s="140" t="s">
        <v>325</v>
      </c>
      <c r="D8" s="140"/>
      <c r="E8" s="140"/>
      <c r="F8" s="140"/>
      <c r="G8" s="140"/>
      <c r="H8" s="140"/>
      <c r="I8" s="142">
        <v>174000</v>
      </c>
      <c r="J8" s="142">
        <v>174000</v>
      </c>
      <c r="K8" s="142">
        <v>174000</v>
      </c>
      <c r="L8" s="142"/>
      <c r="M8" s="142"/>
      <c r="N8" s="142"/>
      <c r="O8" s="142"/>
      <c r="P8" s="142"/>
      <c r="Q8" s="142"/>
      <c r="R8" s="142"/>
      <c r="S8" s="142"/>
      <c r="T8" s="142"/>
      <c r="U8" s="142"/>
      <c r="V8" s="142"/>
      <c r="W8" s="142"/>
    </row>
    <row r="9" ht="52.5" customHeight="1" outlineLevel="1" spans="1:23">
      <c r="A9" s="140" t="s">
        <v>326</v>
      </c>
      <c r="B9" s="140" t="s">
        <v>327</v>
      </c>
      <c r="C9" s="140" t="s">
        <v>325</v>
      </c>
      <c r="D9" s="140" t="s">
        <v>46</v>
      </c>
      <c r="E9" s="140" t="s">
        <v>107</v>
      </c>
      <c r="F9" s="140" t="s">
        <v>108</v>
      </c>
      <c r="G9" s="140" t="s">
        <v>265</v>
      </c>
      <c r="H9" s="140" t="s">
        <v>266</v>
      </c>
      <c r="I9" s="142">
        <v>174000</v>
      </c>
      <c r="J9" s="142">
        <v>174000</v>
      </c>
      <c r="K9" s="142">
        <v>174000</v>
      </c>
      <c r="L9" s="142"/>
      <c r="M9" s="142"/>
      <c r="N9" s="142"/>
      <c r="O9" s="142"/>
      <c r="P9" s="142"/>
      <c r="Q9" s="142"/>
      <c r="R9" s="142"/>
      <c r="S9" s="142"/>
      <c r="T9" s="142"/>
      <c r="U9" s="142"/>
      <c r="V9" s="142"/>
      <c r="W9" s="142"/>
    </row>
    <row r="10" ht="52.5" customHeight="1" spans="1:23">
      <c r="A10" s="140"/>
      <c r="B10" s="140"/>
      <c r="C10" s="140" t="s">
        <v>328</v>
      </c>
      <c r="D10" s="140"/>
      <c r="E10" s="140"/>
      <c r="F10" s="140"/>
      <c r="G10" s="140"/>
      <c r="H10" s="140"/>
      <c r="I10" s="142">
        <v>240000</v>
      </c>
      <c r="J10" s="142">
        <v>240000</v>
      </c>
      <c r="K10" s="142">
        <v>240000</v>
      </c>
      <c r="L10" s="142"/>
      <c r="M10" s="142"/>
      <c r="N10" s="140"/>
      <c r="O10" s="140"/>
      <c r="P10" s="140"/>
      <c r="Q10" s="142"/>
      <c r="R10" s="142"/>
      <c r="S10" s="142"/>
      <c r="T10" s="142"/>
      <c r="U10" s="142"/>
      <c r="V10" s="142"/>
      <c r="W10" s="142"/>
    </row>
    <row r="11" ht="52.5" customHeight="1" outlineLevel="1" spans="1:23">
      <c r="A11" s="140" t="s">
        <v>326</v>
      </c>
      <c r="B11" s="140" t="s">
        <v>329</v>
      </c>
      <c r="C11" s="140" t="s">
        <v>328</v>
      </c>
      <c r="D11" s="140" t="s">
        <v>46</v>
      </c>
      <c r="E11" s="140" t="s">
        <v>107</v>
      </c>
      <c r="F11" s="140" t="s">
        <v>108</v>
      </c>
      <c r="G11" s="140" t="s">
        <v>265</v>
      </c>
      <c r="H11" s="140" t="s">
        <v>266</v>
      </c>
      <c r="I11" s="142">
        <v>240000</v>
      </c>
      <c r="J11" s="142">
        <v>240000</v>
      </c>
      <c r="K11" s="142">
        <v>240000</v>
      </c>
      <c r="L11" s="142"/>
      <c r="M11" s="142"/>
      <c r="N11" s="140"/>
      <c r="O11" s="140"/>
      <c r="P11" s="140"/>
      <c r="Q11" s="142"/>
      <c r="R11" s="142"/>
      <c r="S11" s="142"/>
      <c r="T11" s="142"/>
      <c r="U11" s="142"/>
      <c r="V11" s="142"/>
      <c r="W11" s="142"/>
    </row>
    <row r="12" ht="52.5" customHeight="1" spans="1:23">
      <c r="A12" s="140"/>
      <c r="B12" s="140"/>
      <c r="C12" s="140" t="s">
        <v>330</v>
      </c>
      <c r="D12" s="140"/>
      <c r="E12" s="140"/>
      <c r="F12" s="140"/>
      <c r="G12" s="140"/>
      <c r="H12" s="140"/>
      <c r="I12" s="142">
        <v>10000</v>
      </c>
      <c r="J12" s="142">
        <v>10000</v>
      </c>
      <c r="K12" s="142">
        <v>10000</v>
      </c>
      <c r="L12" s="142"/>
      <c r="M12" s="142"/>
      <c r="N12" s="140"/>
      <c r="O12" s="140"/>
      <c r="P12" s="140"/>
      <c r="Q12" s="142"/>
      <c r="R12" s="142"/>
      <c r="S12" s="142"/>
      <c r="T12" s="142"/>
      <c r="U12" s="142"/>
      <c r="V12" s="142"/>
      <c r="W12" s="142"/>
    </row>
    <row r="13" ht="52.5" customHeight="1" outlineLevel="1" spans="1:23">
      <c r="A13" s="140" t="s">
        <v>331</v>
      </c>
      <c r="B13" s="140" t="s">
        <v>332</v>
      </c>
      <c r="C13" s="140" t="s">
        <v>330</v>
      </c>
      <c r="D13" s="140" t="s">
        <v>46</v>
      </c>
      <c r="E13" s="140" t="s">
        <v>95</v>
      </c>
      <c r="F13" s="140" t="s">
        <v>89</v>
      </c>
      <c r="G13" s="140" t="s">
        <v>265</v>
      </c>
      <c r="H13" s="140" t="s">
        <v>266</v>
      </c>
      <c r="I13" s="142">
        <v>10000</v>
      </c>
      <c r="J13" s="142">
        <v>10000</v>
      </c>
      <c r="K13" s="142">
        <v>10000</v>
      </c>
      <c r="L13" s="142"/>
      <c r="M13" s="142"/>
      <c r="N13" s="140"/>
      <c r="O13" s="140"/>
      <c r="P13" s="140"/>
      <c r="Q13" s="142"/>
      <c r="R13" s="142"/>
      <c r="S13" s="142"/>
      <c r="T13" s="142"/>
      <c r="U13" s="142"/>
      <c r="V13" s="142"/>
      <c r="W13" s="142"/>
    </row>
    <row r="14" ht="52.5" customHeight="1" spans="1:23">
      <c r="A14" s="140"/>
      <c r="B14" s="140"/>
      <c r="C14" s="140" t="s">
        <v>333</v>
      </c>
      <c r="D14" s="140"/>
      <c r="E14" s="140"/>
      <c r="F14" s="140"/>
      <c r="G14" s="140"/>
      <c r="H14" s="140"/>
      <c r="I14" s="142">
        <v>26000</v>
      </c>
      <c r="J14" s="142">
        <v>26000</v>
      </c>
      <c r="K14" s="142">
        <v>26000</v>
      </c>
      <c r="L14" s="142"/>
      <c r="M14" s="142"/>
      <c r="N14" s="140"/>
      <c r="O14" s="140"/>
      <c r="P14" s="140"/>
      <c r="Q14" s="142"/>
      <c r="R14" s="142"/>
      <c r="S14" s="142"/>
      <c r="T14" s="142"/>
      <c r="U14" s="142"/>
      <c r="V14" s="142"/>
      <c r="W14" s="142"/>
    </row>
    <row r="15" ht="52.5" customHeight="1" outlineLevel="1" spans="1:23">
      <c r="A15" s="140" t="s">
        <v>331</v>
      </c>
      <c r="B15" s="140" t="s">
        <v>334</v>
      </c>
      <c r="C15" s="140" t="s">
        <v>333</v>
      </c>
      <c r="D15" s="140" t="s">
        <v>46</v>
      </c>
      <c r="E15" s="140" t="s">
        <v>88</v>
      </c>
      <c r="F15" s="140" t="s">
        <v>89</v>
      </c>
      <c r="G15" s="140" t="s">
        <v>265</v>
      </c>
      <c r="H15" s="140" t="s">
        <v>266</v>
      </c>
      <c r="I15" s="142">
        <v>26000</v>
      </c>
      <c r="J15" s="142">
        <v>26000</v>
      </c>
      <c r="K15" s="142">
        <v>26000</v>
      </c>
      <c r="L15" s="142"/>
      <c r="M15" s="142"/>
      <c r="N15" s="140"/>
      <c r="O15" s="140"/>
      <c r="P15" s="140"/>
      <c r="Q15" s="142"/>
      <c r="R15" s="142"/>
      <c r="S15" s="142"/>
      <c r="T15" s="142"/>
      <c r="U15" s="142"/>
      <c r="V15" s="142"/>
      <c r="W15" s="142"/>
    </row>
    <row r="16" ht="52.5" customHeight="1" spans="1:23">
      <c r="A16" s="140"/>
      <c r="B16" s="140"/>
      <c r="C16" s="140" t="s">
        <v>335</v>
      </c>
      <c r="D16" s="140"/>
      <c r="E16" s="140"/>
      <c r="F16" s="140"/>
      <c r="G16" s="140"/>
      <c r="H16" s="140"/>
      <c r="I16" s="142">
        <v>20000</v>
      </c>
      <c r="J16" s="142">
        <v>20000</v>
      </c>
      <c r="K16" s="142">
        <v>20000</v>
      </c>
      <c r="L16" s="142"/>
      <c r="M16" s="142"/>
      <c r="N16" s="140"/>
      <c r="O16" s="140"/>
      <c r="P16" s="140"/>
      <c r="Q16" s="142"/>
      <c r="R16" s="142"/>
      <c r="S16" s="142"/>
      <c r="T16" s="142"/>
      <c r="U16" s="142"/>
      <c r="V16" s="142"/>
      <c r="W16" s="142"/>
    </row>
    <row r="17" ht="52.5" customHeight="1" outlineLevel="1" spans="1:23">
      <c r="A17" s="140" t="s">
        <v>331</v>
      </c>
      <c r="B17" s="140" t="s">
        <v>336</v>
      </c>
      <c r="C17" s="140" t="s">
        <v>335</v>
      </c>
      <c r="D17" s="140" t="s">
        <v>46</v>
      </c>
      <c r="E17" s="140" t="s">
        <v>113</v>
      </c>
      <c r="F17" s="140" t="s">
        <v>114</v>
      </c>
      <c r="G17" s="140" t="s">
        <v>265</v>
      </c>
      <c r="H17" s="140" t="s">
        <v>266</v>
      </c>
      <c r="I17" s="142">
        <v>20000</v>
      </c>
      <c r="J17" s="142">
        <v>20000</v>
      </c>
      <c r="K17" s="142">
        <v>20000</v>
      </c>
      <c r="L17" s="142"/>
      <c r="M17" s="142"/>
      <c r="N17" s="140"/>
      <c r="O17" s="140"/>
      <c r="P17" s="140"/>
      <c r="Q17" s="142"/>
      <c r="R17" s="142"/>
      <c r="S17" s="142"/>
      <c r="T17" s="142"/>
      <c r="U17" s="142"/>
      <c r="V17" s="142"/>
      <c r="W17" s="142"/>
    </row>
    <row r="18" ht="52.5" customHeight="1" spans="1:23">
      <c r="A18" s="140"/>
      <c r="B18" s="140"/>
      <c r="C18" s="140" t="s">
        <v>337</v>
      </c>
      <c r="D18" s="140"/>
      <c r="E18" s="140"/>
      <c r="F18" s="140"/>
      <c r="G18" s="140"/>
      <c r="H18" s="140"/>
      <c r="I18" s="142">
        <v>11200</v>
      </c>
      <c r="J18" s="142">
        <v>11200</v>
      </c>
      <c r="K18" s="142">
        <v>11200</v>
      </c>
      <c r="L18" s="142"/>
      <c r="M18" s="142"/>
      <c r="N18" s="140"/>
      <c r="O18" s="140"/>
      <c r="P18" s="140"/>
      <c r="Q18" s="142"/>
      <c r="R18" s="142"/>
      <c r="S18" s="142"/>
      <c r="T18" s="142"/>
      <c r="U18" s="142"/>
      <c r="V18" s="142"/>
      <c r="W18" s="142"/>
    </row>
    <row r="19" ht="52.5" customHeight="1" outlineLevel="1" spans="1:23">
      <c r="A19" s="140" t="s">
        <v>331</v>
      </c>
      <c r="B19" s="140" t="s">
        <v>338</v>
      </c>
      <c r="C19" s="140" t="s">
        <v>337</v>
      </c>
      <c r="D19" s="140" t="s">
        <v>46</v>
      </c>
      <c r="E19" s="140" t="s">
        <v>104</v>
      </c>
      <c r="F19" s="140" t="s">
        <v>103</v>
      </c>
      <c r="G19" s="140" t="s">
        <v>265</v>
      </c>
      <c r="H19" s="140" t="s">
        <v>266</v>
      </c>
      <c r="I19" s="142">
        <v>11200</v>
      </c>
      <c r="J19" s="142">
        <v>11200</v>
      </c>
      <c r="K19" s="142">
        <v>11200</v>
      </c>
      <c r="L19" s="142"/>
      <c r="M19" s="142"/>
      <c r="N19" s="140"/>
      <c r="O19" s="140"/>
      <c r="P19" s="140"/>
      <c r="Q19" s="142"/>
      <c r="R19" s="142"/>
      <c r="S19" s="142"/>
      <c r="T19" s="142"/>
      <c r="U19" s="142"/>
      <c r="V19" s="142"/>
      <c r="W19" s="142"/>
    </row>
    <row r="20" ht="52.5" customHeight="1" spans="1:23">
      <c r="A20" s="140"/>
      <c r="B20" s="140"/>
      <c r="C20" s="140" t="s">
        <v>339</v>
      </c>
      <c r="D20" s="140"/>
      <c r="E20" s="140"/>
      <c r="F20" s="140"/>
      <c r="G20" s="140"/>
      <c r="H20" s="140"/>
      <c r="I20" s="142">
        <v>50000</v>
      </c>
      <c r="J20" s="142">
        <v>50000</v>
      </c>
      <c r="K20" s="142">
        <v>50000</v>
      </c>
      <c r="L20" s="142"/>
      <c r="M20" s="142"/>
      <c r="N20" s="140"/>
      <c r="O20" s="140"/>
      <c r="P20" s="140"/>
      <c r="Q20" s="142"/>
      <c r="R20" s="142"/>
      <c r="S20" s="142"/>
      <c r="T20" s="142"/>
      <c r="U20" s="142"/>
      <c r="V20" s="142"/>
      <c r="W20" s="142"/>
    </row>
    <row r="21" ht="52.5" customHeight="1" outlineLevel="1" spans="1:23">
      <c r="A21" s="140" t="s">
        <v>331</v>
      </c>
      <c r="B21" s="140" t="s">
        <v>340</v>
      </c>
      <c r="C21" s="140" t="s">
        <v>339</v>
      </c>
      <c r="D21" s="140" t="s">
        <v>46</v>
      </c>
      <c r="E21" s="140" t="s">
        <v>80</v>
      </c>
      <c r="F21" s="140" t="s">
        <v>81</v>
      </c>
      <c r="G21" s="140" t="s">
        <v>341</v>
      </c>
      <c r="H21" s="140" t="s">
        <v>342</v>
      </c>
      <c r="I21" s="142">
        <v>50000</v>
      </c>
      <c r="J21" s="142">
        <v>50000</v>
      </c>
      <c r="K21" s="142">
        <v>50000</v>
      </c>
      <c r="L21" s="142"/>
      <c r="M21" s="142"/>
      <c r="N21" s="140"/>
      <c r="O21" s="140"/>
      <c r="P21" s="140"/>
      <c r="Q21" s="142"/>
      <c r="R21" s="142"/>
      <c r="S21" s="142"/>
      <c r="T21" s="142"/>
      <c r="U21" s="142"/>
      <c r="V21" s="142"/>
      <c r="W21" s="142"/>
    </row>
    <row r="22" ht="52.5" customHeight="1" spans="1:23">
      <c r="A22" s="140"/>
      <c r="B22" s="140"/>
      <c r="C22" s="140" t="s">
        <v>343</v>
      </c>
      <c r="D22" s="140"/>
      <c r="E22" s="140"/>
      <c r="F22" s="140"/>
      <c r="G22" s="140"/>
      <c r="H22" s="140"/>
      <c r="I22" s="142">
        <v>153969.2</v>
      </c>
      <c r="J22" s="142">
        <v>153969.2</v>
      </c>
      <c r="K22" s="142">
        <v>153969.2</v>
      </c>
      <c r="L22" s="142"/>
      <c r="M22" s="142"/>
      <c r="N22" s="140"/>
      <c r="O22" s="140"/>
      <c r="P22" s="140"/>
      <c r="Q22" s="142"/>
      <c r="R22" s="142"/>
      <c r="S22" s="142"/>
      <c r="T22" s="142"/>
      <c r="U22" s="142"/>
      <c r="V22" s="142"/>
      <c r="W22" s="142"/>
    </row>
    <row r="23" ht="52.5" customHeight="1" outlineLevel="1" spans="1:23">
      <c r="A23" s="140" t="s">
        <v>344</v>
      </c>
      <c r="B23" s="140" t="s">
        <v>345</v>
      </c>
      <c r="C23" s="140" t="s">
        <v>343</v>
      </c>
      <c r="D23" s="140" t="s">
        <v>46</v>
      </c>
      <c r="E23" s="140" t="s">
        <v>172</v>
      </c>
      <c r="F23" s="140" t="s">
        <v>173</v>
      </c>
      <c r="G23" s="140" t="s">
        <v>346</v>
      </c>
      <c r="H23" s="140" t="s">
        <v>347</v>
      </c>
      <c r="I23" s="142">
        <v>153969.2</v>
      </c>
      <c r="J23" s="142">
        <v>153969.2</v>
      </c>
      <c r="K23" s="142">
        <v>153969.2</v>
      </c>
      <c r="L23" s="142"/>
      <c r="M23" s="142"/>
      <c r="N23" s="140"/>
      <c r="O23" s="140"/>
      <c r="P23" s="140"/>
      <c r="Q23" s="142"/>
      <c r="R23" s="142"/>
      <c r="S23" s="142"/>
      <c r="T23" s="142"/>
      <c r="U23" s="142"/>
      <c r="V23" s="142"/>
      <c r="W23" s="142"/>
    </row>
    <row r="24" ht="52.5" customHeight="1" spans="1:23">
      <c r="A24" s="140"/>
      <c r="B24" s="140"/>
      <c r="C24" s="140" t="s">
        <v>348</v>
      </c>
      <c r="D24" s="140"/>
      <c r="E24" s="140"/>
      <c r="F24" s="140"/>
      <c r="G24" s="140"/>
      <c r="H24" s="140"/>
      <c r="I24" s="142">
        <v>5000</v>
      </c>
      <c r="J24" s="142">
        <v>5000</v>
      </c>
      <c r="K24" s="142">
        <v>5000</v>
      </c>
      <c r="L24" s="142"/>
      <c r="M24" s="142"/>
      <c r="N24" s="140"/>
      <c r="O24" s="140"/>
      <c r="P24" s="140"/>
      <c r="Q24" s="142"/>
      <c r="R24" s="142"/>
      <c r="S24" s="142"/>
      <c r="T24" s="142"/>
      <c r="U24" s="142"/>
      <c r="V24" s="142"/>
      <c r="W24" s="142"/>
    </row>
    <row r="25" ht="52.5" customHeight="1" outlineLevel="1" spans="1:23">
      <c r="A25" s="140" t="s">
        <v>331</v>
      </c>
      <c r="B25" s="140" t="s">
        <v>349</v>
      </c>
      <c r="C25" s="140" t="s">
        <v>348</v>
      </c>
      <c r="D25" s="140" t="s">
        <v>46</v>
      </c>
      <c r="E25" s="140" t="s">
        <v>98</v>
      </c>
      <c r="F25" s="140" t="s">
        <v>79</v>
      </c>
      <c r="G25" s="140" t="s">
        <v>265</v>
      </c>
      <c r="H25" s="140" t="s">
        <v>266</v>
      </c>
      <c r="I25" s="142">
        <v>5000</v>
      </c>
      <c r="J25" s="142">
        <v>5000</v>
      </c>
      <c r="K25" s="142">
        <v>5000</v>
      </c>
      <c r="L25" s="142"/>
      <c r="M25" s="142"/>
      <c r="N25" s="140"/>
      <c r="O25" s="140"/>
      <c r="P25" s="140"/>
      <c r="Q25" s="142"/>
      <c r="R25" s="142"/>
      <c r="S25" s="142"/>
      <c r="T25" s="142"/>
      <c r="U25" s="142"/>
      <c r="V25" s="142"/>
      <c r="W25" s="142"/>
    </row>
    <row r="26" ht="52.5" customHeight="1" spans="1:23">
      <c r="A26" s="140"/>
      <c r="B26" s="140"/>
      <c r="C26" s="140" t="s">
        <v>350</v>
      </c>
      <c r="D26" s="140"/>
      <c r="E26" s="140"/>
      <c r="F26" s="140"/>
      <c r="G26" s="140"/>
      <c r="H26" s="140"/>
      <c r="I26" s="142">
        <v>54000</v>
      </c>
      <c r="J26" s="142">
        <v>54000</v>
      </c>
      <c r="K26" s="142">
        <v>54000</v>
      </c>
      <c r="L26" s="142"/>
      <c r="M26" s="142"/>
      <c r="N26" s="140"/>
      <c r="O26" s="140"/>
      <c r="P26" s="140"/>
      <c r="Q26" s="142"/>
      <c r="R26" s="142"/>
      <c r="S26" s="142"/>
      <c r="T26" s="142"/>
      <c r="U26" s="142"/>
      <c r="V26" s="142"/>
      <c r="W26" s="142"/>
    </row>
    <row r="27" ht="52.5" customHeight="1" outlineLevel="1" spans="1:23">
      <c r="A27" s="140" t="s">
        <v>331</v>
      </c>
      <c r="B27" s="140" t="s">
        <v>351</v>
      </c>
      <c r="C27" s="140" t="s">
        <v>350</v>
      </c>
      <c r="D27" s="140" t="s">
        <v>46</v>
      </c>
      <c r="E27" s="140" t="s">
        <v>78</v>
      </c>
      <c r="F27" s="140" t="s">
        <v>79</v>
      </c>
      <c r="G27" s="140" t="s">
        <v>265</v>
      </c>
      <c r="H27" s="140" t="s">
        <v>266</v>
      </c>
      <c r="I27" s="142">
        <v>54000</v>
      </c>
      <c r="J27" s="142">
        <v>54000</v>
      </c>
      <c r="K27" s="142">
        <v>54000</v>
      </c>
      <c r="L27" s="142"/>
      <c r="M27" s="142"/>
      <c r="N27" s="140"/>
      <c r="O27" s="140"/>
      <c r="P27" s="140"/>
      <c r="Q27" s="142"/>
      <c r="R27" s="142"/>
      <c r="S27" s="142"/>
      <c r="T27" s="142"/>
      <c r="U27" s="142"/>
      <c r="V27" s="142"/>
      <c r="W27" s="142"/>
    </row>
    <row r="28" ht="52.5" customHeight="1" spans="1:23">
      <c r="A28" s="140"/>
      <c r="B28" s="140"/>
      <c r="C28" s="140" t="s">
        <v>352</v>
      </c>
      <c r="D28" s="140"/>
      <c r="E28" s="140"/>
      <c r="F28" s="140"/>
      <c r="G28" s="140"/>
      <c r="H28" s="140"/>
      <c r="I28" s="142">
        <v>5000</v>
      </c>
      <c r="J28" s="142">
        <v>5000</v>
      </c>
      <c r="K28" s="142">
        <v>5000</v>
      </c>
      <c r="L28" s="142"/>
      <c r="M28" s="142"/>
      <c r="N28" s="140"/>
      <c r="O28" s="140"/>
      <c r="P28" s="140"/>
      <c r="Q28" s="142"/>
      <c r="R28" s="142"/>
      <c r="S28" s="142"/>
      <c r="T28" s="142"/>
      <c r="U28" s="142"/>
      <c r="V28" s="142"/>
      <c r="W28" s="142"/>
    </row>
    <row r="29" ht="52.5" customHeight="1" outlineLevel="1" spans="1:23">
      <c r="A29" s="140" t="s">
        <v>331</v>
      </c>
      <c r="B29" s="140" t="s">
        <v>353</v>
      </c>
      <c r="C29" s="140" t="s">
        <v>352</v>
      </c>
      <c r="D29" s="140" t="s">
        <v>46</v>
      </c>
      <c r="E29" s="140" t="s">
        <v>95</v>
      </c>
      <c r="F29" s="140" t="s">
        <v>89</v>
      </c>
      <c r="G29" s="140" t="s">
        <v>265</v>
      </c>
      <c r="H29" s="140" t="s">
        <v>266</v>
      </c>
      <c r="I29" s="142">
        <v>5000</v>
      </c>
      <c r="J29" s="142">
        <v>5000</v>
      </c>
      <c r="K29" s="142">
        <v>5000</v>
      </c>
      <c r="L29" s="142"/>
      <c r="M29" s="142"/>
      <c r="N29" s="140"/>
      <c r="O29" s="140"/>
      <c r="P29" s="140"/>
      <c r="Q29" s="142"/>
      <c r="R29" s="142"/>
      <c r="S29" s="142"/>
      <c r="T29" s="142"/>
      <c r="U29" s="142"/>
      <c r="V29" s="142"/>
      <c r="W29" s="142"/>
    </row>
    <row r="30" ht="52.5" customHeight="1" spans="1:23">
      <c r="A30" s="140"/>
      <c r="B30" s="140"/>
      <c r="C30" s="140" t="s">
        <v>354</v>
      </c>
      <c r="D30" s="140"/>
      <c r="E30" s="140"/>
      <c r="F30" s="140"/>
      <c r="G30" s="140"/>
      <c r="H30" s="140"/>
      <c r="I30" s="142">
        <v>240000</v>
      </c>
      <c r="J30" s="142">
        <v>240000</v>
      </c>
      <c r="K30" s="142">
        <v>240000</v>
      </c>
      <c r="L30" s="142"/>
      <c r="M30" s="142"/>
      <c r="N30" s="140"/>
      <c r="O30" s="140"/>
      <c r="P30" s="140"/>
      <c r="Q30" s="142"/>
      <c r="R30" s="142"/>
      <c r="S30" s="142"/>
      <c r="T30" s="142"/>
      <c r="U30" s="142"/>
      <c r="V30" s="142"/>
      <c r="W30" s="142"/>
    </row>
    <row r="31" ht="52.5" customHeight="1" outlineLevel="1" spans="1:23">
      <c r="A31" s="140" t="s">
        <v>331</v>
      </c>
      <c r="B31" s="140" t="s">
        <v>355</v>
      </c>
      <c r="C31" s="140" t="s">
        <v>354</v>
      </c>
      <c r="D31" s="140" t="s">
        <v>46</v>
      </c>
      <c r="E31" s="140" t="s">
        <v>104</v>
      </c>
      <c r="F31" s="140" t="s">
        <v>103</v>
      </c>
      <c r="G31" s="140" t="s">
        <v>265</v>
      </c>
      <c r="H31" s="140" t="s">
        <v>266</v>
      </c>
      <c r="I31" s="142">
        <v>240000</v>
      </c>
      <c r="J31" s="142">
        <v>240000</v>
      </c>
      <c r="K31" s="142">
        <v>240000</v>
      </c>
      <c r="L31" s="142"/>
      <c r="M31" s="142"/>
      <c r="N31" s="140"/>
      <c r="O31" s="140"/>
      <c r="P31" s="140"/>
      <c r="Q31" s="142"/>
      <c r="R31" s="142"/>
      <c r="S31" s="142"/>
      <c r="T31" s="142"/>
      <c r="U31" s="142"/>
      <c r="V31" s="142"/>
      <c r="W31" s="142"/>
    </row>
    <row r="32" ht="52.5" customHeight="1" spans="1:23">
      <c r="A32" s="140"/>
      <c r="B32" s="140"/>
      <c r="C32" s="140" t="s">
        <v>356</v>
      </c>
      <c r="D32" s="140"/>
      <c r="E32" s="140"/>
      <c r="F32" s="140"/>
      <c r="G32" s="140"/>
      <c r="H32" s="140"/>
      <c r="I32" s="142">
        <v>50000</v>
      </c>
      <c r="J32" s="142">
        <v>50000</v>
      </c>
      <c r="K32" s="142">
        <v>50000</v>
      </c>
      <c r="L32" s="142"/>
      <c r="M32" s="142"/>
      <c r="N32" s="140"/>
      <c r="O32" s="140"/>
      <c r="P32" s="140"/>
      <c r="Q32" s="142"/>
      <c r="R32" s="142"/>
      <c r="S32" s="142"/>
      <c r="T32" s="142"/>
      <c r="U32" s="142"/>
      <c r="V32" s="142"/>
      <c r="W32" s="142"/>
    </row>
    <row r="33" ht="52.5" customHeight="1" outlineLevel="1" spans="1:23">
      <c r="A33" s="140" t="s">
        <v>331</v>
      </c>
      <c r="B33" s="140" t="s">
        <v>357</v>
      </c>
      <c r="C33" s="140" t="s">
        <v>356</v>
      </c>
      <c r="D33" s="140" t="s">
        <v>46</v>
      </c>
      <c r="E33" s="140" t="s">
        <v>104</v>
      </c>
      <c r="F33" s="140" t="s">
        <v>103</v>
      </c>
      <c r="G33" s="140" t="s">
        <v>265</v>
      </c>
      <c r="H33" s="140" t="s">
        <v>266</v>
      </c>
      <c r="I33" s="142">
        <v>50000</v>
      </c>
      <c r="J33" s="142">
        <v>50000</v>
      </c>
      <c r="K33" s="142">
        <v>50000</v>
      </c>
      <c r="L33" s="142"/>
      <c r="M33" s="142"/>
      <c r="N33" s="140"/>
      <c r="O33" s="140"/>
      <c r="P33" s="140"/>
      <c r="Q33" s="142"/>
      <c r="R33" s="142"/>
      <c r="S33" s="142"/>
      <c r="T33" s="142"/>
      <c r="U33" s="142"/>
      <c r="V33" s="142"/>
      <c r="W33" s="142"/>
    </row>
    <row r="34" ht="52.5" customHeight="1" spans="1:23">
      <c r="A34" s="140"/>
      <c r="B34" s="140"/>
      <c r="C34" s="140" t="s">
        <v>358</v>
      </c>
      <c r="D34" s="140"/>
      <c r="E34" s="140"/>
      <c r="F34" s="140"/>
      <c r="G34" s="140"/>
      <c r="H34" s="140"/>
      <c r="I34" s="142">
        <v>100000</v>
      </c>
      <c r="J34" s="142">
        <v>100000</v>
      </c>
      <c r="K34" s="142">
        <v>100000</v>
      </c>
      <c r="L34" s="142"/>
      <c r="M34" s="142"/>
      <c r="N34" s="140"/>
      <c r="O34" s="140"/>
      <c r="P34" s="140"/>
      <c r="Q34" s="142"/>
      <c r="R34" s="142"/>
      <c r="S34" s="142"/>
      <c r="T34" s="142"/>
      <c r="U34" s="142"/>
      <c r="V34" s="142"/>
      <c r="W34" s="142"/>
    </row>
    <row r="35" ht="52.5" customHeight="1" outlineLevel="1" spans="1:23">
      <c r="A35" s="140" t="s">
        <v>331</v>
      </c>
      <c r="B35" s="140" t="s">
        <v>359</v>
      </c>
      <c r="C35" s="140" t="s">
        <v>358</v>
      </c>
      <c r="D35" s="140" t="s">
        <v>46</v>
      </c>
      <c r="E35" s="140" t="s">
        <v>84</v>
      </c>
      <c r="F35" s="140" t="s">
        <v>79</v>
      </c>
      <c r="G35" s="140" t="s">
        <v>360</v>
      </c>
      <c r="H35" s="140" t="s">
        <v>361</v>
      </c>
      <c r="I35" s="142">
        <v>50000</v>
      </c>
      <c r="J35" s="142">
        <v>50000</v>
      </c>
      <c r="K35" s="142">
        <v>50000</v>
      </c>
      <c r="L35" s="142"/>
      <c r="M35" s="142"/>
      <c r="N35" s="140"/>
      <c r="O35" s="140"/>
      <c r="P35" s="140"/>
      <c r="Q35" s="142"/>
      <c r="R35" s="142"/>
      <c r="S35" s="142"/>
      <c r="T35" s="142"/>
      <c r="U35" s="142"/>
      <c r="V35" s="142"/>
      <c r="W35" s="142"/>
    </row>
    <row r="36" ht="52.5" customHeight="1" outlineLevel="1" spans="1:23">
      <c r="A36" s="140" t="s">
        <v>331</v>
      </c>
      <c r="B36" s="140" t="s">
        <v>359</v>
      </c>
      <c r="C36" s="140" t="s">
        <v>358</v>
      </c>
      <c r="D36" s="140" t="s">
        <v>46</v>
      </c>
      <c r="E36" s="140" t="s">
        <v>88</v>
      </c>
      <c r="F36" s="140" t="s">
        <v>89</v>
      </c>
      <c r="G36" s="140" t="s">
        <v>265</v>
      </c>
      <c r="H36" s="140" t="s">
        <v>266</v>
      </c>
      <c r="I36" s="142">
        <v>50000</v>
      </c>
      <c r="J36" s="142">
        <v>50000</v>
      </c>
      <c r="K36" s="142">
        <v>50000</v>
      </c>
      <c r="L36" s="142"/>
      <c r="M36" s="142"/>
      <c r="N36" s="140"/>
      <c r="O36" s="140"/>
      <c r="P36" s="140"/>
      <c r="Q36" s="142"/>
      <c r="R36" s="142"/>
      <c r="S36" s="142"/>
      <c r="T36" s="142"/>
      <c r="U36" s="142"/>
      <c r="V36" s="142"/>
      <c r="W36" s="142"/>
    </row>
    <row r="37" ht="30" customHeight="1" spans="1:23">
      <c r="A37" s="141" t="s">
        <v>30</v>
      </c>
      <c r="B37" s="141"/>
      <c r="C37" s="141"/>
      <c r="D37" s="141"/>
      <c r="E37" s="141"/>
      <c r="F37" s="141"/>
      <c r="G37" s="141"/>
      <c r="H37" s="141"/>
      <c r="I37" s="142">
        <v>1139169.2</v>
      </c>
      <c r="J37" s="142">
        <v>1139169.2</v>
      </c>
      <c r="K37" s="142">
        <v>1139169.2</v>
      </c>
      <c r="L37" s="142"/>
      <c r="M37" s="142"/>
      <c r="N37" s="142"/>
      <c r="O37" s="142"/>
      <c r="P37" s="142"/>
      <c r="Q37" s="142"/>
      <c r="R37" s="142"/>
      <c r="S37" s="142"/>
      <c r="T37" s="142"/>
      <c r="U37" s="142"/>
      <c r="V37" s="142"/>
      <c r="W37" s="142"/>
    </row>
  </sheetData>
  <mergeCells count="30">
    <mergeCell ref="A1:W1"/>
    <mergeCell ref="A2:W2"/>
    <mergeCell ref="A3:G3"/>
    <mergeCell ref="V3:W3"/>
    <mergeCell ref="J4:M4"/>
    <mergeCell ref="N4:P4"/>
    <mergeCell ref="R4:W4"/>
    <mergeCell ref="J5:K5"/>
    <mergeCell ref="A37:H3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8"/>
  <sheetViews>
    <sheetView showZeros="0" workbookViewId="0">
      <selection activeCell="A1" sqref="A1"/>
    </sheetView>
  </sheetViews>
  <sheetFormatPr defaultColWidth="10.2777777777778" defaultRowHeight="15" customHeight="1"/>
  <cols>
    <col min="1" max="9" width="14.2777777777778" customWidth="1"/>
    <col min="10" max="10" width="34.2777777777778" customWidth="1"/>
  </cols>
  <sheetData>
    <row r="1" ht="18.75" customHeight="1" spans="1:10">
      <c r="A1" s="131"/>
      <c r="B1" s="131"/>
      <c r="C1" s="131"/>
      <c r="D1" s="131"/>
      <c r="E1" s="131"/>
      <c r="F1" s="131"/>
      <c r="G1" s="131"/>
      <c r="H1" s="131"/>
      <c r="I1" s="131"/>
      <c r="J1" s="135" t="s">
        <v>362</v>
      </c>
    </row>
    <row r="2" ht="34.5" customHeight="1" spans="1:10">
      <c r="A2" s="132" t="str">
        <f>"2026"&amp;"年部门项目支出绩效目标表"</f>
        <v>2026年部门项目支出绩效目标表</v>
      </c>
      <c r="B2" s="132"/>
      <c r="C2" s="132"/>
      <c r="D2" s="132"/>
      <c r="E2" s="132"/>
      <c r="F2" s="132"/>
      <c r="G2" s="132"/>
      <c r="H2" s="132"/>
      <c r="I2" s="132"/>
      <c r="J2" s="132"/>
    </row>
    <row r="3" ht="18.75" customHeight="1" spans="1:10">
      <c r="A3" s="131" t="str">
        <f>"单位名称："&amp;"盈江县新城乡人民政府"</f>
        <v>单位名称：盈江县新城乡人民政府</v>
      </c>
      <c r="B3" s="131"/>
      <c r="C3" s="131"/>
      <c r="D3" s="131"/>
      <c r="E3" s="131"/>
      <c r="F3" s="131"/>
      <c r="G3" s="131"/>
      <c r="H3" s="131"/>
      <c r="I3" s="131"/>
      <c r="J3" s="131"/>
    </row>
    <row r="4" ht="22.5" customHeight="1" spans="1:10">
      <c r="A4" s="133" t="s">
        <v>363</v>
      </c>
      <c r="B4" s="133" t="s">
        <v>364</v>
      </c>
      <c r="C4" s="133" t="s">
        <v>365</v>
      </c>
      <c r="D4" s="133" t="s">
        <v>366</v>
      </c>
      <c r="E4" s="133" t="s">
        <v>367</v>
      </c>
      <c r="F4" s="133" t="s">
        <v>368</v>
      </c>
      <c r="G4" s="133" t="s">
        <v>369</v>
      </c>
      <c r="H4" s="133" t="s">
        <v>370</v>
      </c>
      <c r="I4" s="133" t="s">
        <v>371</v>
      </c>
      <c r="J4" s="133" t="s">
        <v>372</v>
      </c>
    </row>
    <row r="5" ht="22.5" customHeight="1" spans="1:10">
      <c r="A5" s="133" t="s">
        <v>59</v>
      </c>
      <c r="B5" s="133" t="s">
        <v>60</v>
      </c>
      <c r="C5" s="133" t="s">
        <v>61</v>
      </c>
      <c r="D5" s="133" t="s">
        <v>62</v>
      </c>
      <c r="E5" s="133" t="s">
        <v>63</v>
      </c>
      <c r="F5" s="133" t="s">
        <v>64</v>
      </c>
      <c r="G5" s="133" t="s">
        <v>65</v>
      </c>
      <c r="H5" s="133" t="s">
        <v>66</v>
      </c>
      <c r="I5" s="133" t="s">
        <v>67</v>
      </c>
      <c r="J5" s="133" t="s">
        <v>68</v>
      </c>
    </row>
    <row r="6" ht="52.5" customHeight="1" spans="1:10">
      <c r="A6" s="133" t="s">
        <v>46</v>
      </c>
      <c r="B6" s="133"/>
      <c r="C6" s="133"/>
      <c r="D6" s="133"/>
      <c r="E6" s="133"/>
      <c r="F6" s="133"/>
      <c r="G6" s="133"/>
      <c r="H6" s="133"/>
      <c r="I6" s="133"/>
      <c r="J6" s="133"/>
    </row>
    <row r="7" ht="52.5" customHeight="1" outlineLevel="1" spans="1:10">
      <c r="A7" s="134" t="s">
        <v>335</v>
      </c>
      <c r="B7" s="134" t="s">
        <v>373</v>
      </c>
      <c r="C7" s="134" t="s">
        <v>374</v>
      </c>
      <c r="D7" s="134" t="s">
        <v>375</v>
      </c>
      <c r="E7" s="134" t="s">
        <v>375</v>
      </c>
      <c r="F7" s="134" t="s">
        <v>376</v>
      </c>
      <c r="G7" s="133" t="s">
        <v>377</v>
      </c>
      <c r="H7" s="133" t="s">
        <v>378</v>
      </c>
      <c r="I7" s="134" t="s">
        <v>379</v>
      </c>
      <c r="J7" s="134" t="s">
        <v>380</v>
      </c>
    </row>
    <row r="8" ht="52.5" customHeight="1" outlineLevel="1" spans="1:10">
      <c r="A8" s="134" t="s">
        <v>335</v>
      </c>
      <c r="B8" s="134" t="s">
        <v>373</v>
      </c>
      <c r="C8" s="134" t="s">
        <v>381</v>
      </c>
      <c r="D8" s="134" t="s">
        <v>382</v>
      </c>
      <c r="E8" s="134" t="s">
        <v>383</v>
      </c>
      <c r="F8" s="134" t="s">
        <v>384</v>
      </c>
      <c r="G8" s="133" t="s">
        <v>385</v>
      </c>
      <c r="H8" s="133" t="s">
        <v>386</v>
      </c>
      <c r="I8" s="134" t="s">
        <v>379</v>
      </c>
      <c r="J8" s="134" t="s">
        <v>387</v>
      </c>
    </row>
    <row r="9" ht="52.5" customHeight="1" outlineLevel="1" spans="1:10">
      <c r="A9" s="134" t="s">
        <v>335</v>
      </c>
      <c r="B9" s="134" t="s">
        <v>373</v>
      </c>
      <c r="C9" s="134" t="s">
        <v>388</v>
      </c>
      <c r="D9" s="134" t="s">
        <v>389</v>
      </c>
      <c r="E9" s="134" t="s">
        <v>390</v>
      </c>
      <c r="F9" s="134" t="s">
        <v>384</v>
      </c>
      <c r="G9" s="133" t="s">
        <v>385</v>
      </c>
      <c r="H9" s="133" t="s">
        <v>386</v>
      </c>
      <c r="I9" s="134" t="s">
        <v>379</v>
      </c>
      <c r="J9" s="134" t="s">
        <v>391</v>
      </c>
    </row>
    <row r="10" ht="52.5" customHeight="1" outlineLevel="1" spans="1:10">
      <c r="A10" s="134" t="s">
        <v>325</v>
      </c>
      <c r="B10" s="134" t="s">
        <v>392</v>
      </c>
      <c r="C10" s="134" t="s">
        <v>374</v>
      </c>
      <c r="D10" s="134" t="s">
        <v>375</v>
      </c>
      <c r="E10" s="134" t="s">
        <v>393</v>
      </c>
      <c r="F10" s="134" t="s">
        <v>376</v>
      </c>
      <c r="G10" s="133" t="s">
        <v>394</v>
      </c>
      <c r="H10" s="133" t="s">
        <v>395</v>
      </c>
      <c r="I10" s="134" t="s">
        <v>379</v>
      </c>
      <c r="J10" s="134" t="s">
        <v>396</v>
      </c>
    </row>
    <row r="11" ht="52.5" customHeight="1" outlineLevel="1" spans="1:10">
      <c r="A11" s="134" t="s">
        <v>325</v>
      </c>
      <c r="B11" s="134" t="s">
        <v>392</v>
      </c>
      <c r="C11" s="134" t="s">
        <v>381</v>
      </c>
      <c r="D11" s="134" t="s">
        <v>382</v>
      </c>
      <c r="E11" s="134" t="s">
        <v>397</v>
      </c>
      <c r="F11" s="134" t="s">
        <v>398</v>
      </c>
      <c r="G11" s="133" t="s">
        <v>399</v>
      </c>
      <c r="H11" s="133" t="s">
        <v>386</v>
      </c>
      <c r="I11" s="134" t="s">
        <v>379</v>
      </c>
      <c r="J11" s="134" t="s">
        <v>396</v>
      </c>
    </row>
    <row r="12" ht="52.5" customHeight="1" outlineLevel="1" spans="1:10">
      <c r="A12" s="134" t="s">
        <v>325</v>
      </c>
      <c r="B12" s="134" t="s">
        <v>392</v>
      </c>
      <c r="C12" s="134" t="s">
        <v>388</v>
      </c>
      <c r="D12" s="134" t="s">
        <v>389</v>
      </c>
      <c r="E12" s="134" t="s">
        <v>390</v>
      </c>
      <c r="F12" s="134" t="s">
        <v>384</v>
      </c>
      <c r="G12" s="133" t="s">
        <v>385</v>
      </c>
      <c r="H12" s="133" t="s">
        <v>386</v>
      </c>
      <c r="I12" s="134" t="s">
        <v>379</v>
      </c>
      <c r="J12" s="134" t="s">
        <v>396</v>
      </c>
    </row>
    <row r="13" ht="52.5" customHeight="1" outlineLevel="1" spans="1:10">
      <c r="A13" s="134" t="s">
        <v>358</v>
      </c>
      <c r="B13" s="134" t="s">
        <v>400</v>
      </c>
      <c r="C13" s="134" t="s">
        <v>374</v>
      </c>
      <c r="D13" s="134" t="s">
        <v>401</v>
      </c>
      <c r="E13" s="134" t="s">
        <v>402</v>
      </c>
      <c r="F13" s="134" t="s">
        <v>384</v>
      </c>
      <c r="G13" s="133" t="s">
        <v>403</v>
      </c>
      <c r="H13" s="133" t="s">
        <v>386</v>
      </c>
      <c r="I13" s="134" t="s">
        <v>379</v>
      </c>
      <c r="J13" s="134" t="s">
        <v>404</v>
      </c>
    </row>
    <row r="14" ht="52.5" customHeight="1" outlineLevel="1" spans="1:10">
      <c r="A14" s="134" t="s">
        <v>358</v>
      </c>
      <c r="B14" s="134" t="s">
        <v>400</v>
      </c>
      <c r="C14" s="134" t="s">
        <v>381</v>
      </c>
      <c r="D14" s="134" t="s">
        <v>382</v>
      </c>
      <c r="E14" s="134" t="s">
        <v>405</v>
      </c>
      <c r="F14" s="134" t="s">
        <v>384</v>
      </c>
      <c r="G14" s="133" t="s">
        <v>385</v>
      </c>
      <c r="H14" s="133" t="s">
        <v>386</v>
      </c>
      <c r="I14" s="134" t="s">
        <v>379</v>
      </c>
      <c r="J14" s="134" t="s">
        <v>404</v>
      </c>
    </row>
    <row r="15" ht="52.5" customHeight="1" outlineLevel="1" spans="1:10">
      <c r="A15" s="134" t="s">
        <v>358</v>
      </c>
      <c r="B15" s="134" t="s">
        <v>400</v>
      </c>
      <c r="C15" s="134" t="s">
        <v>388</v>
      </c>
      <c r="D15" s="134" t="s">
        <v>389</v>
      </c>
      <c r="E15" s="134" t="s">
        <v>406</v>
      </c>
      <c r="F15" s="134" t="s">
        <v>384</v>
      </c>
      <c r="G15" s="133" t="s">
        <v>407</v>
      </c>
      <c r="H15" s="133" t="s">
        <v>386</v>
      </c>
      <c r="I15" s="134" t="s">
        <v>379</v>
      </c>
      <c r="J15" s="134" t="s">
        <v>404</v>
      </c>
    </row>
    <row r="16" ht="52.5" customHeight="1" outlineLevel="1" spans="1:10">
      <c r="A16" s="134" t="s">
        <v>352</v>
      </c>
      <c r="B16" s="134" t="s">
        <v>408</v>
      </c>
      <c r="C16" s="134" t="s">
        <v>374</v>
      </c>
      <c r="D16" s="134" t="s">
        <v>409</v>
      </c>
      <c r="E16" s="134" t="s">
        <v>410</v>
      </c>
      <c r="F16" s="134" t="s">
        <v>376</v>
      </c>
      <c r="G16" s="133" t="s">
        <v>411</v>
      </c>
      <c r="H16" s="133" t="s">
        <v>386</v>
      </c>
      <c r="I16" s="134" t="s">
        <v>379</v>
      </c>
      <c r="J16" s="134" t="s">
        <v>412</v>
      </c>
    </row>
    <row r="17" ht="52.5" customHeight="1" outlineLevel="1" spans="1:10">
      <c r="A17" s="134" t="s">
        <v>352</v>
      </c>
      <c r="B17" s="134" t="s">
        <v>408</v>
      </c>
      <c r="C17" s="134" t="s">
        <v>381</v>
      </c>
      <c r="D17" s="134" t="s">
        <v>382</v>
      </c>
      <c r="E17" s="134" t="s">
        <v>413</v>
      </c>
      <c r="F17" s="134" t="s">
        <v>384</v>
      </c>
      <c r="G17" s="133" t="s">
        <v>385</v>
      </c>
      <c r="H17" s="133" t="s">
        <v>386</v>
      </c>
      <c r="I17" s="134" t="s">
        <v>379</v>
      </c>
      <c r="J17" s="134" t="s">
        <v>412</v>
      </c>
    </row>
    <row r="18" ht="52.5" customHeight="1" outlineLevel="1" spans="1:10">
      <c r="A18" s="134" t="s">
        <v>352</v>
      </c>
      <c r="B18" s="134" t="s">
        <v>408</v>
      </c>
      <c r="C18" s="134" t="s">
        <v>388</v>
      </c>
      <c r="D18" s="134" t="s">
        <v>389</v>
      </c>
      <c r="E18" s="134" t="s">
        <v>390</v>
      </c>
      <c r="F18" s="134" t="s">
        <v>384</v>
      </c>
      <c r="G18" s="133" t="s">
        <v>385</v>
      </c>
      <c r="H18" s="133" t="s">
        <v>386</v>
      </c>
      <c r="I18" s="134" t="s">
        <v>379</v>
      </c>
      <c r="J18" s="134" t="s">
        <v>412</v>
      </c>
    </row>
    <row r="19" ht="52.5" customHeight="1" outlineLevel="1" spans="1:10">
      <c r="A19" s="134" t="s">
        <v>330</v>
      </c>
      <c r="B19" s="134" t="s">
        <v>414</v>
      </c>
      <c r="C19" s="134" t="s">
        <v>374</v>
      </c>
      <c r="D19" s="134" t="s">
        <v>401</v>
      </c>
      <c r="E19" s="134" t="s">
        <v>415</v>
      </c>
      <c r="F19" s="134" t="s">
        <v>384</v>
      </c>
      <c r="G19" s="133" t="s">
        <v>385</v>
      </c>
      <c r="H19" s="133" t="s">
        <v>386</v>
      </c>
      <c r="I19" s="134" t="s">
        <v>379</v>
      </c>
      <c r="J19" s="134" t="s">
        <v>416</v>
      </c>
    </row>
    <row r="20" ht="52.5" customHeight="1" outlineLevel="1" spans="1:10">
      <c r="A20" s="134" t="s">
        <v>330</v>
      </c>
      <c r="B20" s="134" t="s">
        <v>414</v>
      </c>
      <c r="C20" s="134" t="s">
        <v>381</v>
      </c>
      <c r="D20" s="134" t="s">
        <v>382</v>
      </c>
      <c r="E20" s="134" t="s">
        <v>413</v>
      </c>
      <c r="F20" s="134" t="s">
        <v>384</v>
      </c>
      <c r="G20" s="133" t="s">
        <v>385</v>
      </c>
      <c r="H20" s="133" t="s">
        <v>386</v>
      </c>
      <c r="I20" s="134" t="s">
        <v>379</v>
      </c>
      <c r="J20" s="134" t="s">
        <v>416</v>
      </c>
    </row>
    <row r="21" ht="52.5" customHeight="1" outlineLevel="1" spans="1:10">
      <c r="A21" s="134" t="s">
        <v>330</v>
      </c>
      <c r="B21" s="134" t="s">
        <v>414</v>
      </c>
      <c r="C21" s="134" t="s">
        <v>388</v>
      </c>
      <c r="D21" s="134" t="s">
        <v>389</v>
      </c>
      <c r="E21" s="134" t="s">
        <v>390</v>
      </c>
      <c r="F21" s="134" t="s">
        <v>384</v>
      </c>
      <c r="G21" s="133" t="s">
        <v>407</v>
      </c>
      <c r="H21" s="133" t="s">
        <v>386</v>
      </c>
      <c r="I21" s="134" t="s">
        <v>379</v>
      </c>
      <c r="J21" s="134" t="s">
        <v>416</v>
      </c>
    </row>
    <row r="22" ht="52.5" customHeight="1" outlineLevel="1" spans="1:10">
      <c r="A22" s="134" t="s">
        <v>328</v>
      </c>
      <c r="B22" s="134" t="s">
        <v>417</v>
      </c>
      <c r="C22" s="134" t="s">
        <v>374</v>
      </c>
      <c r="D22" s="134" t="s">
        <v>375</v>
      </c>
      <c r="E22" s="134" t="s">
        <v>418</v>
      </c>
      <c r="F22" s="134" t="s">
        <v>376</v>
      </c>
      <c r="G22" s="133" t="s">
        <v>66</v>
      </c>
      <c r="H22" s="133" t="s">
        <v>395</v>
      </c>
      <c r="I22" s="134" t="s">
        <v>379</v>
      </c>
      <c r="J22" s="134" t="s">
        <v>419</v>
      </c>
    </row>
    <row r="23" ht="52.5" customHeight="1" outlineLevel="1" spans="1:10">
      <c r="A23" s="134" t="s">
        <v>328</v>
      </c>
      <c r="B23" s="134" t="s">
        <v>417</v>
      </c>
      <c r="C23" s="134" t="s">
        <v>381</v>
      </c>
      <c r="D23" s="134" t="s">
        <v>382</v>
      </c>
      <c r="E23" s="134" t="s">
        <v>420</v>
      </c>
      <c r="F23" s="134" t="s">
        <v>398</v>
      </c>
      <c r="G23" s="133" t="s">
        <v>399</v>
      </c>
      <c r="H23" s="133" t="s">
        <v>386</v>
      </c>
      <c r="I23" s="134" t="s">
        <v>379</v>
      </c>
      <c r="J23" s="134" t="s">
        <v>419</v>
      </c>
    </row>
    <row r="24" ht="52.5" customHeight="1" outlineLevel="1" spans="1:10">
      <c r="A24" s="134" t="s">
        <v>328</v>
      </c>
      <c r="B24" s="134" t="s">
        <v>417</v>
      </c>
      <c r="C24" s="134" t="s">
        <v>388</v>
      </c>
      <c r="D24" s="134" t="s">
        <v>389</v>
      </c>
      <c r="E24" s="134" t="s">
        <v>390</v>
      </c>
      <c r="F24" s="134" t="s">
        <v>384</v>
      </c>
      <c r="G24" s="133" t="s">
        <v>385</v>
      </c>
      <c r="H24" s="133" t="s">
        <v>386</v>
      </c>
      <c r="I24" s="134" t="s">
        <v>379</v>
      </c>
      <c r="J24" s="134" t="s">
        <v>419</v>
      </c>
    </row>
    <row r="25" ht="52.5" customHeight="1" outlineLevel="1" spans="1:10">
      <c r="A25" s="134" t="s">
        <v>333</v>
      </c>
      <c r="B25" s="134" t="s">
        <v>421</v>
      </c>
      <c r="C25" s="134" t="s">
        <v>374</v>
      </c>
      <c r="D25" s="134" t="s">
        <v>401</v>
      </c>
      <c r="E25" s="134" t="s">
        <v>415</v>
      </c>
      <c r="F25" s="134" t="s">
        <v>384</v>
      </c>
      <c r="G25" s="133" t="s">
        <v>385</v>
      </c>
      <c r="H25" s="133" t="s">
        <v>386</v>
      </c>
      <c r="I25" s="134" t="s">
        <v>379</v>
      </c>
      <c r="J25" s="134" t="s">
        <v>422</v>
      </c>
    </row>
    <row r="26" ht="52.5" customHeight="1" outlineLevel="1" spans="1:10">
      <c r="A26" s="134" t="s">
        <v>333</v>
      </c>
      <c r="B26" s="134" t="s">
        <v>421</v>
      </c>
      <c r="C26" s="134" t="s">
        <v>381</v>
      </c>
      <c r="D26" s="134" t="s">
        <v>382</v>
      </c>
      <c r="E26" s="134" t="s">
        <v>413</v>
      </c>
      <c r="F26" s="134" t="s">
        <v>384</v>
      </c>
      <c r="G26" s="133" t="s">
        <v>385</v>
      </c>
      <c r="H26" s="133" t="s">
        <v>386</v>
      </c>
      <c r="I26" s="134" t="s">
        <v>379</v>
      </c>
      <c r="J26" s="134" t="s">
        <v>422</v>
      </c>
    </row>
    <row r="27" ht="52.5" customHeight="1" outlineLevel="1" spans="1:10">
      <c r="A27" s="134" t="s">
        <v>333</v>
      </c>
      <c r="B27" s="134" t="s">
        <v>421</v>
      </c>
      <c r="C27" s="134" t="s">
        <v>388</v>
      </c>
      <c r="D27" s="134" t="s">
        <v>389</v>
      </c>
      <c r="E27" s="134" t="s">
        <v>390</v>
      </c>
      <c r="F27" s="134" t="s">
        <v>384</v>
      </c>
      <c r="G27" s="133" t="s">
        <v>385</v>
      </c>
      <c r="H27" s="133" t="s">
        <v>386</v>
      </c>
      <c r="I27" s="134" t="s">
        <v>379</v>
      </c>
      <c r="J27" s="134" t="s">
        <v>422</v>
      </c>
    </row>
    <row r="28" ht="52.5" customHeight="1" outlineLevel="1" spans="1:10">
      <c r="A28" s="134" t="s">
        <v>343</v>
      </c>
      <c r="B28" s="134" t="s">
        <v>423</v>
      </c>
      <c r="C28" s="134" t="s">
        <v>374</v>
      </c>
      <c r="D28" s="134" t="s">
        <v>375</v>
      </c>
      <c r="E28" s="134" t="s">
        <v>424</v>
      </c>
      <c r="F28" s="134" t="s">
        <v>376</v>
      </c>
      <c r="G28" s="133" t="s">
        <v>425</v>
      </c>
      <c r="H28" s="133" t="s">
        <v>378</v>
      </c>
      <c r="I28" s="134" t="s">
        <v>379</v>
      </c>
      <c r="J28" s="134" t="s">
        <v>426</v>
      </c>
    </row>
    <row r="29" ht="52.5" customHeight="1" outlineLevel="1" spans="1:10">
      <c r="A29" s="134" t="s">
        <v>343</v>
      </c>
      <c r="B29" s="134" t="s">
        <v>423</v>
      </c>
      <c r="C29" s="134" t="s">
        <v>381</v>
      </c>
      <c r="D29" s="134" t="s">
        <v>382</v>
      </c>
      <c r="E29" s="134" t="s">
        <v>383</v>
      </c>
      <c r="F29" s="134" t="s">
        <v>398</v>
      </c>
      <c r="G29" s="133" t="s">
        <v>385</v>
      </c>
      <c r="H29" s="133" t="s">
        <v>386</v>
      </c>
      <c r="I29" s="134" t="s">
        <v>379</v>
      </c>
      <c r="J29" s="134" t="s">
        <v>426</v>
      </c>
    </row>
    <row r="30" ht="52.5" customHeight="1" outlineLevel="1" spans="1:10">
      <c r="A30" s="134" t="s">
        <v>343</v>
      </c>
      <c r="B30" s="134" t="s">
        <v>423</v>
      </c>
      <c r="C30" s="134" t="s">
        <v>388</v>
      </c>
      <c r="D30" s="134" t="s">
        <v>389</v>
      </c>
      <c r="E30" s="134" t="s">
        <v>390</v>
      </c>
      <c r="F30" s="134" t="s">
        <v>384</v>
      </c>
      <c r="G30" s="133" t="s">
        <v>385</v>
      </c>
      <c r="H30" s="133" t="s">
        <v>386</v>
      </c>
      <c r="I30" s="134" t="s">
        <v>379</v>
      </c>
      <c r="J30" s="134" t="s">
        <v>426</v>
      </c>
    </row>
    <row r="31" ht="52.5" customHeight="1" outlineLevel="1" spans="1:10">
      <c r="A31" s="134" t="s">
        <v>348</v>
      </c>
      <c r="B31" s="134" t="s">
        <v>427</v>
      </c>
      <c r="C31" s="134" t="s">
        <v>374</v>
      </c>
      <c r="D31" s="134" t="s">
        <v>401</v>
      </c>
      <c r="E31" s="134" t="s">
        <v>428</v>
      </c>
      <c r="F31" s="134" t="s">
        <v>384</v>
      </c>
      <c r="G31" s="133" t="s">
        <v>385</v>
      </c>
      <c r="H31" s="133" t="s">
        <v>386</v>
      </c>
      <c r="I31" s="134" t="s">
        <v>379</v>
      </c>
      <c r="J31" s="134" t="s">
        <v>429</v>
      </c>
    </row>
    <row r="32" ht="52.5" customHeight="1" outlineLevel="1" spans="1:10">
      <c r="A32" s="134" t="s">
        <v>348</v>
      </c>
      <c r="B32" s="134" t="s">
        <v>427</v>
      </c>
      <c r="C32" s="134" t="s">
        <v>381</v>
      </c>
      <c r="D32" s="134" t="s">
        <v>382</v>
      </c>
      <c r="E32" s="134" t="s">
        <v>430</v>
      </c>
      <c r="F32" s="134" t="s">
        <v>384</v>
      </c>
      <c r="G32" s="133" t="s">
        <v>403</v>
      </c>
      <c r="H32" s="133" t="s">
        <v>386</v>
      </c>
      <c r="I32" s="134" t="s">
        <v>379</v>
      </c>
      <c r="J32" s="134" t="s">
        <v>429</v>
      </c>
    </row>
    <row r="33" ht="52.5" customHeight="1" outlineLevel="1" spans="1:10">
      <c r="A33" s="134" t="s">
        <v>348</v>
      </c>
      <c r="B33" s="134" t="s">
        <v>427</v>
      </c>
      <c r="C33" s="134" t="s">
        <v>388</v>
      </c>
      <c r="D33" s="134" t="s">
        <v>389</v>
      </c>
      <c r="E33" s="134" t="s">
        <v>390</v>
      </c>
      <c r="F33" s="134" t="s">
        <v>384</v>
      </c>
      <c r="G33" s="133" t="s">
        <v>431</v>
      </c>
      <c r="H33" s="133" t="s">
        <v>386</v>
      </c>
      <c r="I33" s="134" t="s">
        <v>379</v>
      </c>
      <c r="J33" s="134" t="s">
        <v>429</v>
      </c>
    </row>
    <row r="34" ht="52.5" customHeight="1" outlineLevel="1" spans="1:10">
      <c r="A34" s="134" t="s">
        <v>350</v>
      </c>
      <c r="B34" s="134" t="s">
        <v>432</v>
      </c>
      <c r="C34" s="134" t="s">
        <v>374</v>
      </c>
      <c r="D34" s="134" t="s">
        <v>401</v>
      </c>
      <c r="E34" s="134" t="s">
        <v>433</v>
      </c>
      <c r="F34" s="134" t="s">
        <v>384</v>
      </c>
      <c r="G34" s="133" t="s">
        <v>385</v>
      </c>
      <c r="H34" s="133" t="s">
        <v>386</v>
      </c>
      <c r="I34" s="134" t="s">
        <v>379</v>
      </c>
      <c r="J34" s="134" t="s">
        <v>434</v>
      </c>
    </row>
    <row r="35" ht="52.5" customHeight="1" outlineLevel="1" spans="1:10">
      <c r="A35" s="134" t="s">
        <v>350</v>
      </c>
      <c r="B35" s="134" t="s">
        <v>432</v>
      </c>
      <c r="C35" s="134" t="s">
        <v>381</v>
      </c>
      <c r="D35" s="134" t="s">
        <v>382</v>
      </c>
      <c r="E35" s="134" t="s">
        <v>435</v>
      </c>
      <c r="F35" s="134" t="s">
        <v>384</v>
      </c>
      <c r="G35" s="133" t="s">
        <v>431</v>
      </c>
      <c r="H35" s="133" t="s">
        <v>386</v>
      </c>
      <c r="I35" s="134" t="s">
        <v>379</v>
      </c>
      <c r="J35" s="134" t="s">
        <v>434</v>
      </c>
    </row>
    <row r="36" ht="52.5" customHeight="1" outlineLevel="1" spans="1:10">
      <c r="A36" s="134" t="s">
        <v>350</v>
      </c>
      <c r="B36" s="134" t="s">
        <v>432</v>
      </c>
      <c r="C36" s="134" t="s">
        <v>388</v>
      </c>
      <c r="D36" s="134" t="s">
        <v>389</v>
      </c>
      <c r="E36" s="134" t="s">
        <v>390</v>
      </c>
      <c r="F36" s="134" t="s">
        <v>384</v>
      </c>
      <c r="G36" s="133" t="s">
        <v>385</v>
      </c>
      <c r="H36" s="133" t="s">
        <v>386</v>
      </c>
      <c r="I36" s="134" t="s">
        <v>379</v>
      </c>
      <c r="J36" s="134" t="s">
        <v>434</v>
      </c>
    </row>
    <row r="37" ht="52.5" customHeight="1" outlineLevel="1" spans="1:10">
      <c r="A37" s="134" t="s">
        <v>337</v>
      </c>
      <c r="B37" s="134" t="s">
        <v>436</v>
      </c>
      <c r="C37" s="134" t="s">
        <v>374</v>
      </c>
      <c r="D37" s="134" t="s">
        <v>375</v>
      </c>
      <c r="E37" s="134" t="s">
        <v>437</v>
      </c>
      <c r="F37" s="134" t="s">
        <v>376</v>
      </c>
      <c r="G37" s="133" t="s">
        <v>438</v>
      </c>
      <c r="H37" s="133" t="s">
        <v>439</v>
      </c>
      <c r="I37" s="134" t="s">
        <v>379</v>
      </c>
      <c r="J37" s="134" t="s">
        <v>440</v>
      </c>
    </row>
    <row r="38" ht="52.5" customHeight="1" outlineLevel="1" spans="1:10">
      <c r="A38" s="134" t="s">
        <v>337</v>
      </c>
      <c r="B38" s="134" t="s">
        <v>436</v>
      </c>
      <c r="C38" s="134" t="s">
        <v>381</v>
      </c>
      <c r="D38" s="134" t="s">
        <v>382</v>
      </c>
      <c r="E38" s="134" t="s">
        <v>441</v>
      </c>
      <c r="F38" s="134" t="s">
        <v>376</v>
      </c>
      <c r="G38" s="133" t="s">
        <v>442</v>
      </c>
      <c r="H38" s="133"/>
      <c r="I38" s="134" t="s">
        <v>443</v>
      </c>
      <c r="J38" s="134" t="s">
        <v>440</v>
      </c>
    </row>
    <row r="39" ht="52.5" customHeight="1" outlineLevel="1" spans="1:10">
      <c r="A39" s="134" t="s">
        <v>337</v>
      </c>
      <c r="B39" s="134" t="s">
        <v>436</v>
      </c>
      <c r="C39" s="134" t="s">
        <v>388</v>
      </c>
      <c r="D39" s="134" t="s">
        <v>389</v>
      </c>
      <c r="E39" s="134" t="s">
        <v>444</v>
      </c>
      <c r="F39" s="134" t="s">
        <v>384</v>
      </c>
      <c r="G39" s="133" t="s">
        <v>385</v>
      </c>
      <c r="H39" s="133" t="s">
        <v>386</v>
      </c>
      <c r="I39" s="134" t="s">
        <v>379</v>
      </c>
      <c r="J39" s="134" t="s">
        <v>440</v>
      </c>
    </row>
    <row r="40" ht="52.5" customHeight="1" outlineLevel="1" spans="1:10">
      <c r="A40" s="134" t="s">
        <v>354</v>
      </c>
      <c r="B40" s="134" t="s">
        <v>445</v>
      </c>
      <c r="C40" s="134" t="s">
        <v>374</v>
      </c>
      <c r="D40" s="134" t="s">
        <v>375</v>
      </c>
      <c r="E40" s="134" t="s">
        <v>375</v>
      </c>
      <c r="F40" s="134" t="s">
        <v>376</v>
      </c>
      <c r="G40" s="133" t="s">
        <v>446</v>
      </c>
      <c r="H40" s="133" t="s">
        <v>378</v>
      </c>
      <c r="I40" s="134" t="s">
        <v>379</v>
      </c>
      <c r="J40" s="134" t="s">
        <v>445</v>
      </c>
    </row>
    <row r="41" ht="52.5" customHeight="1" outlineLevel="1" spans="1:10">
      <c r="A41" s="134" t="s">
        <v>354</v>
      </c>
      <c r="B41" s="134" t="s">
        <v>445</v>
      </c>
      <c r="C41" s="134" t="s">
        <v>381</v>
      </c>
      <c r="D41" s="134" t="s">
        <v>382</v>
      </c>
      <c r="E41" s="134" t="s">
        <v>383</v>
      </c>
      <c r="F41" s="134" t="s">
        <v>398</v>
      </c>
      <c r="G41" s="133" t="s">
        <v>385</v>
      </c>
      <c r="H41" s="133" t="s">
        <v>386</v>
      </c>
      <c r="I41" s="134" t="s">
        <v>379</v>
      </c>
      <c r="J41" s="134" t="s">
        <v>445</v>
      </c>
    </row>
    <row r="42" ht="52.5" customHeight="1" outlineLevel="1" spans="1:10">
      <c r="A42" s="134" t="s">
        <v>354</v>
      </c>
      <c r="B42" s="134" t="s">
        <v>445</v>
      </c>
      <c r="C42" s="134" t="s">
        <v>388</v>
      </c>
      <c r="D42" s="134" t="s">
        <v>389</v>
      </c>
      <c r="E42" s="134" t="s">
        <v>390</v>
      </c>
      <c r="F42" s="134" t="s">
        <v>384</v>
      </c>
      <c r="G42" s="133" t="s">
        <v>385</v>
      </c>
      <c r="H42" s="133" t="s">
        <v>386</v>
      </c>
      <c r="I42" s="134" t="s">
        <v>379</v>
      </c>
      <c r="J42" s="134" t="s">
        <v>445</v>
      </c>
    </row>
    <row r="43" ht="52.5" customHeight="1" outlineLevel="1" spans="1:10">
      <c r="A43" s="134" t="s">
        <v>339</v>
      </c>
      <c r="B43" s="134" t="s">
        <v>447</v>
      </c>
      <c r="C43" s="134" t="s">
        <v>374</v>
      </c>
      <c r="D43" s="134" t="s">
        <v>401</v>
      </c>
      <c r="E43" s="134" t="s">
        <v>433</v>
      </c>
      <c r="F43" s="134" t="s">
        <v>384</v>
      </c>
      <c r="G43" s="133" t="s">
        <v>403</v>
      </c>
      <c r="H43" s="133" t="s">
        <v>386</v>
      </c>
      <c r="I43" s="134" t="s">
        <v>379</v>
      </c>
      <c r="J43" s="134" t="s">
        <v>339</v>
      </c>
    </row>
    <row r="44" ht="52.5" customHeight="1" outlineLevel="1" spans="1:10">
      <c r="A44" s="134" t="s">
        <v>339</v>
      </c>
      <c r="B44" s="134" t="s">
        <v>447</v>
      </c>
      <c r="C44" s="134" t="s">
        <v>381</v>
      </c>
      <c r="D44" s="134" t="s">
        <v>382</v>
      </c>
      <c r="E44" s="134" t="s">
        <v>448</v>
      </c>
      <c r="F44" s="134" t="s">
        <v>384</v>
      </c>
      <c r="G44" s="133" t="s">
        <v>407</v>
      </c>
      <c r="H44" s="133" t="s">
        <v>386</v>
      </c>
      <c r="I44" s="134" t="s">
        <v>379</v>
      </c>
      <c r="J44" s="134" t="s">
        <v>339</v>
      </c>
    </row>
    <row r="45" ht="52.5" customHeight="1" outlineLevel="1" spans="1:10">
      <c r="A45" s="134" t="s">
        <v>339</v>
      </c>
      <c r="B45" s="134" t="s">
        <v>447</v>
      </c>
      <c r="C45" s="134" t="s">
        <v>388</v>
      </c>
      <c r="D45" s="134" t="s">
        <v>389</v>
      </c>
      <c r="E45" s="134" t="s">
        <v>390</v>
      </c>
      <c r="F45" s="134" t="s">
        <v>384</v>
      </c>
      <c r="G45" s="133" t="s">
        <v>385</v>
      </c>
      <c r="H45" s="133" t="s">
        <v>386</v>
      </c>
      <c r="I45" s="134" t="s">
        <v>379</v>
      </c>
      <c r="J45" s="134" t="s">
        <v>339</v>
      </c>
    </row>
    <row r="46" ht="52.5" customHeight="1" outlineLevel="1" spans="1:10">
      <c r="A46" s="134" t="s">
        <v>356</v>
      </c>
      <c r="B46" s="134" t="s">
        <v>449</v>
      </c>
      <c r="C46" s="134" t="s">
        <v>374</v>
      </c>
      <c r="D46" s="134" t="s">
        <v>375</v>
      </c>
      <c r="E46" s="134" t="s">
        <v>450</v>
      </c>
      <c r="F46" s="134" t="s">
        <v>376</v>
      </c>
      <c r="G46" s="133" t="s">
        <v>451</v>
      </c>
      <c r="H46" s="133" t="s">
        <v>452</v>
      </c>
      <c r="I46" s="134" t="s">
        <v>379</v>
      </c>
      <c r="J46" s="134" t="s">
        <v>453</v>
      </c>
    </row>
    <row r="47" ht="52.5" customHeight="1" outlineLevel="1" spans="1:10">
      <c r="A47" s="134" t="s">
        <v>356</v>
      </c>
      <c r="B47" s="134" t="s">
        <v>449</v>
      </c>
      <c r="C47" s="134" t="s">
        <v>381</v>
      </c>
      <c r="D47" s="134" t="s">
        <v>382</v>
      </c>
      <c r="E47" s="134" t="s">
        <v>454</v>
      </c>
      <c r="F47" s="134" t="s">
        <v>376</v>
      </c>
      <c r="G47" s="133" t="s">
        <v>442</v>
      </c>
      <c r="H47" s="133"/>
      <c r="I47" s="134" t="s">
        <v>443</v>
      </c>
      <c r="J47" s="134" t="s">
        <v>453</v>
      </c>
    </row>
    <row r="48" ht="52.5" customHeight="1" outlineLevel="1" spans="1:10">
      <c r="A48" s="134" t="s">
        <v>356</v>
      </c>
      <c r="B48" s="134" t="s">
        <v>449</v>
      </c>
      <c r="C48" s="134" t="s">
        <v>388</v>
      </c>
      <c r="D48" s="134" t="s">
        <v>389</v>
      </c>
      <c r="E48" s="134" t="s">
        <v>455</v>
      </c>
      <c r="F48" s="134" t="s">
        <v>384</v>
      </c>
      <c r="G48" s="133" t="s">
        <v>456</v>
      </c>
      <c r="H48" s="133" t="s">
        <v>386</v>
      </c>
      <c r="I48" s="134" t="s">
        <v>379</v>
      </c>
      <c r="J48" s="134" t="s">
        <v>453</v>
      </c>
    </row>
  </sheetData>
  <mergeCells count="30">
    <mergeCell ref="A2:J2"/>
    <mergeCell ref="A3:E3"/>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2026-01-23T02:43:00Z</dcterms:created>
  <dcterms:modified xsi:type="dcterms:W3CDTF">2026-02-04T06:47:49Z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453E89D8CEA54E2BB3E3506E7C667F8F_13</vt:lpwstr>
  </property>
  <property fmtid="{D5CDD505-2E9C-101B-9397-08002B2CF9AE}" pid="3" name="KSOProductBuildVer">
    <vt:lpwstr>2052-12.8.2.18205</vt:lpwstr>
  </property>
  <property fmtid="{D5CDD505-2E9C-101B-9397-08002B2CF9AE}" pid="4" name="CalculationRule">
    <vt:i4>0</vt:i4>
  </property>
</Properties>
</file>