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部门基本支出预算表04!$A$7:$W$131</definedName>
  </definedNames>
  <calcPr calcId="144525"/>
</workbook>
</file>

<file path=xl/sharedStrings.xml><?xml version="1.0" encoding="utf-8"?>
<sst xmlns="http://schemas.openxmlformats.org/spreadsheetml/2006/main" count="2968" uniqueCount="742">
  <si>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</si>
  <si>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</si>
  <si>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</si>
  <si>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</si>
  <si>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</si>
  <si>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</si>
  <si>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</si>
  <si>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</si>
  <si>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</si>
  <si>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</si>
  <si>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</si>
  <si>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</si>
  <si>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</si>
  <si>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</si>
  <si>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</si>
  <si>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</si>
  <si>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</si>
  <si>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</si>
  <si>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</si>
  <si>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</si>
  <si>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</si>
  <si>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</si>
  <si>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</si>
  <si>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</si>
  <si>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</si>
  <si>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</si>
  <si>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</si>
  <si>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</si>
  <si>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</si>
  <si>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</si>
  <si>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</si>
  <si>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</si>
  <si>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</si>
  <si>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</si>
  <si>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</si>
  <si>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</si>
  <si>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</si>
  <si>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</si>
  <si>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</si>
  <si>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</si>
  <si>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</si>
  <si>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</si>
  <si>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</si>
  <si>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</si>
  <si>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</si>
  <si>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577001</t>
  </si>
  <si>
    <t>盈江县盏西镇人民政府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</si>
  <si>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</si>
  <si>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</si>
  <si>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</si>
  <si>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</si>
  <si>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</si>
  <si>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</si>
  <si>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</si>
  <si>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</si>
  <si>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</si>
  <si>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</si>
  <si>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</si>
  <si>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</si>
  <si>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</si>
  <si>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</si>
  <si>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</si>
  <si>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</si>
  <si>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</si>
  <si>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</si>
  <si>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</si>
  <si>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</si>
  <si>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</si>
  <si>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</si>
  <si>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</si>
  <si>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</si>
  <si>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</si>
  <si>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</si>
  <si>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</si>
  <si>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</si>
  <si>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</si>
  <si>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</si>
  <si>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</si>
  <si>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</si>
  <si>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</si>
  <si>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</si>
  <si>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</si>
  <si>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</si>
  <si>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</si>
  <si>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</si>
  <si>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</si>
  <si>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</si>
  <si>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</si>
  <si>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</si>
  <si>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</si>
  <si>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</si>
  <si>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</si>
  <si>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</si>
  <si>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</si>
  <si>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</si>
  <si>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</si>
  <si>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</si>
  <si>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20132</t>
  </si>
  <si>
    <t>组织事务</t>
  </si>
  <si>
    <t>2013201</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</si>
  <si>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</si>
  <si>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</si>
  <si>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</si>
  <si>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</si>
  <si>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</si>
  <si>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</si>
  <si>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</si>
  <si>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</si>
  <si>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</si>
  <si>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</si>
  <si>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</si>
  <si>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</si>
  <si>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</si>
  <si>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</si>
  <si>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</si>
  <si>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</si>
  <si>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</si>
  <si>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</si>
  <si>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</si>
  <si>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</si>
  <si>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</si>
  <si>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</si>
  <si>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</si>
  <si>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</si>
  <si>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</si>
  <si>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</si>
  <si>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</si>
  <si>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</si>
  <si>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</si>
  <si>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</si>
  <si>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</si>
  <si>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</si>
  <si>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</si>
  <si>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</si>
  <si>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</si>
  <si>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</si>
  <si>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</si>
  <si>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</si>
  <si>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</si>
  <si>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</si>
  <si>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</si>
  <si>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</si>
  <si>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</si>
  <si>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</si>
  <si>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</si>
  <si>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</si>
  <si>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</si>
  <si>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</si>
  <si>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</si>
  <si>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</si>
  <si>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</si>
  <si>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</si>
  <si>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</si>
  <si>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</si>
  <si>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</si>
  <si>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</si>
  <si>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211</t>
  </si>
  <si>
    <t>节能环保支出</t>
  </si>
  <si>
    <t>21104</t>
  </si>
  <si>
    <t>自然生态保护</t>
  </si>
  <si>
    <t>2110402</t>
  </si>
  <si>
    <t>农村环境保护</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</si>
  <si>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</si>
  <si>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</si>
  <si>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</si>
  <si>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</si>
  <si>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</si>
  <si>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</si>
  <si>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</si>
  <si>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</si>
  <si>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</si>
  <si>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</si>
  <si>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</si>
  <si>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</si>
  <si>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</si>
  <si>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</si>
  <si>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</si>
  <si>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</si>
  <si>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</si>
  <si>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</si>
  <si>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</si>
  <si>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</si>
  <si>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</si>
  <si>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</si>
  <si>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</si>
  <si>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</si>
  <si>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</si>
  <si>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</si>
  <si>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</si>
  <si>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</si>
  <si>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</si>
  <si>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</si>
  <si>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</si>
  <si>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</si>
  <si>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</si>
  <si>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</si>
  <si>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</si>
  <si>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</si>
  <si>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</si>
  <si>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</si>
  <si>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</si>
  <si>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</si>
  <si>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</si>
  <si>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</si>
  <si>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</si>
  <si>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</si>
  <si>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</si>
  <si>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</si>
  <si>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</si>
  <si>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</si>
  <si>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</si>
  <si>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</si>
  <si>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</si>
  <si>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</si>
  <si>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</si>
  <si>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</si>
  <si>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</si>
  <si>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</si>
  <si>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</si>
  <si>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</si>
  <si>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</si>
  <si>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</si>
  <si>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</si>
  <si>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</si>
  <si>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</si>
  <si>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</si>
  <si>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</si>
  <si>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</si>
  <si>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</si>
  <si>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</si>
  <si>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</si>
  <si>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</si>
  <si>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</si>
  <si>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</si>
  <si>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</si>
  <si>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</si>
  <si>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</si>
  <si>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</si>
  <si>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</si>
  <si>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</si>
  <si>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</si>
  <si>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</si>
  <si>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533123210000000002880</t>
  </si>
  <si>
    <t>行政人员支出工资</t>
  </si>
  <si>
    <t>30101</t>
  </si>
  <si>
    <t>基本工资</t>
  </si>
  <si>
    <t>533123210000000002881</t>
  </si>
  <si>
    <t>事业人员支出工资</t>
  </si>
  <si>
    <t>30102</t>
  </si>
  <si>
    <t>津贴补贴</t>
  </si>
  <si>
    <t>30103</t>
  </si>
  <si>
    <t>奖金</t>
  </si>
  <si>
    <t>533123231100001392997</t>
  </si>
  <si>
    <t>行政绩效奖励</t>
  </si>
  <si>
    <t>30107</t>
  </si>
  <si>
    <t>绩效工资</t>
  </si>
  <si>
    <t>533123231100001393000</t>
  </si>
  <si>
    <t>事业绩效奖励</t>
  </si>
  <si>
    <t>533123231100001393001</t>
  </si>
  <si>
    <t>事业人员奖励性绩效改革性补贴</t>
  </si>
  <si>
    <t>533123210000000002882</t>
  </si>
  <si>
    <t>社会保障缴费</t>
  </si>
  <si>
    <t>30108</t>
  </si>
  <si>
    <t>机关事业单位基本养老保险缴费</t>
  </si>
  <si>
    <t>30109</t>
  </si>
  <si>
    <t>职业年金缴费</t>
  </si>
  <si>
    <t>30110</t>
  </si>
  <si>
    <t>职工基本医疗保险缴费</t>
  </si>
  <si>
    <t>30112</t>
  </si>
  <si>
    <t>其他社会保障缴费</t>
  </si>
  <si>
    <t>533123210000000002883</t>
  </si>
  <si>
    <t>30113</t>
  </si>
  <si>
    <t>533123231100001159397</t>
  </si>
  <si>
    <t>公用经费安排的生活补助</t>
  </si>
  <si>
    <t>30305</t>
  </si>
  <si>
    <t>生活补助</t>
  </si>
  <si>
    <t>533123210000000002906</t>
  </si>
  <si>
    <t>一般公用经费</t>
  </si>
  <si>
    <t>30201</t>
  </si>
  <si>
    <t>办公费</t>
  </si>
  <si>
    <t>30211</t>
  </si>
  <si>
    <t>差旅费</t>
  </si>
  <si>
    <t>30206</t>
  </si>
  <si>
    <t>电费</t>
  </si>
  <si>
    <t>533123231100001159380</t>
  </si>
  <si>
    <t>公用经费安排的公车购置及运维费</t>
  </si>
  <si>
    <t>30231</t>
  </si>
  <si>
    <t>公务用车运行维护费</t>
  </si>
  <si>
    <t>30207</t>
  </si>
  <si>
    <t>邮电费</t>
  </si>
  <si>
    <t>30205</t>
  </si>
  <si>
    <t>水费</t>
  </si>
  <si>
    <t>533123210000000002905</t>
  </si>
  <si>
    <t>退休公用经费</t>
  </si>
  <si>
    <t>30299</t>
  </si>
  <si>
    <t>其他商品和服务支出</t>
  </si>
  <si>
    <t>533123221100000361112</t>
  </si>
  <si>
    <t>工会经费</t>
  </si>
  <si>
    <t>30228</t>
  </si>
  <si>
    <t>533123210000000002903</t>
  </si>
  <si>
    <t>公务交通补贴</t>
  </si>
  <si>
    <t>30239</t>
  </si>
  <si>
    <t>其他交通费用</t>
  </si>
  <si>
    <t>533123231100001159379</t>
  </si>
  <si>
    <t>离退休干部党组织书记工作补贴</t>
  </si>
  <si>
    <t>533123231100001535173</t>
  </si>
  <si>
    <t>离退休干部党组织副书记、委员工作补贴</t>
  </si>
  <si>
    <t>533123221100000361108</t>
  </si>
  <si>
    <t>城乡社区服务岗位专职人员</t>
  </si>
  <si>
    <t>533123210000000003360</t>
  </si>
  <si>
    <t>计划生育信息员</t>
  </si>
  <si>
    <t>533123210000000002895</t>
  </si>
  <si>
    <t>村民小组纪检监督代办员</t>
  </si>
  <si>
    <t>533123210000000002900</t>
  </si>
  <si>
    <t>落选聘用村干部</t>
  </si>
  <si>
    <t>533123210000000002886</t>
  </si>
  <si>
    <t>村（居）民小组副组长</t>
  </si>
  <si>
    <t>533123210000000002902</t>
  </si>
  <si>
    <t>原村公所（办事处）干部</t>
  </si>
  <si>
    <t>533123261100005006602</t>
  </si>
  <si>
    <t>土地监管巡查员补助经费</t>
  </si>
  <si>
    <t>533123261100005029534</t>
  </si>
  <si>
    <t>机关事业单位职工遗属生活补助资金</t>
  </si>
  <si>
    <t>30304</t>
  </si>
  <si>
    <t>抚恤金</t>
  </si>
  <si>
    <t>533123261100005029727</t>
  </si>
  <si>
    <t>村小组干部工资经费</t>
  </si>
  <si>
    <t>533123261100005029825</t>
  </si>
  <si>
    <t>村委会干部工资经费</t>
  </si>
  <si>
    <t>预算05-1表</t>
  </si>
  <si>
    <t>项目分类</t>
  </si>
  <si>
    <t>项目单位</t>
  </si>
  <si>
    <t>经济科目编码</t>
  </si>
  <si>
    <t>经济科目名称</t>
  </si>
  <si>
    <t>本年拨款</t>
  </si>
  <si>
    <t>其中：本次下达</t>
  </si>
  <si>
    <t>村(居)民小组党支部活动经费</t>
  </si>
  <si>
    <t>民生类</t>
  </si>
  <si>
    <t>533123261100005029894</t>
  </si>
  <si>
    <t>村级组织运转经费</t>
  </si>
  <si>
    <t>533123261100005029867</t>
  </si>
  <si>
    <t>30213</t>
  </si>
  <si>
    <t>维修（护）费</t>
  </si>
  <si>
    <t>单位资金安排的各项工作经费</t>
  </si>
  <si>
    <t>专项业务类</t>
  </si>
  <si>
    <t>533123261100005008083</t>
  </si>
  <si>
    <t>31005</t>
  </si>
  <si>
    <t>基础设施建设</t>
  </si>
  <si>
    <t>工会、妇联工作经费</t>
  </si>
  <si>
    <t>事业发展类</t>
  </si>
  <si>
    <t>533123210000000002908</t>
  </si>
  <si>
    <t>关工委工作经费</t>
  </si>
  <si>
    <t>533123210000000002911</t>
  </si>
  <si>
    <t>基层武装部工作和业务经费</t>
  </si>
  <si>
    <t>533123251100003740867</t>
  </si>
  <si>
    <t>机关事业单位党组织工作经费</t>
  </si>
  <si>
    <t>533123221100000360490</t>
  </si>
  <si>
    <t>离退休干部党组织工作经费</t>
  </si>
  <si>
    <t>533123231100001146120</t>
  </si>
  <si>
    <t>两次人代会会议经费</t>
  </si>
  <si>
    <t>533123210000000002918</t>
  </si>
  <si>
    <t>30215</t>
  </si>
  <si>
    <t>会议费</t>
  </si>
  <si>
    <t>农村公路养护县级拼配资金</t>
  </si>
  <si>
    <t>533123261100005006916</t>
  </si>
  <si>
    <t>青年人才党支部工作经费</t>
  </si>
  <si>
    <t>533123210000000002914</t>
  </si>
  <si>
    <t>人大代表工作经费</t>
  </si>
  <si>
    <t>533123210000000002917</t>
  </si>
  <si>
    <t>山区乡镇生活垃圾收转运工作经费</t>
  </si>
  <si>
    <t>533123261100005013896</t>
  </si>
  <si>
    <t>30227</t>
  </si>
  <si>
    <t>委托业务费</t>
  </si>
  <si>
    <t>团委工作经费</t>
  </si>
  <si>
    <t>533123210000000002910</t>
  </si>
  <si>
    <t>县乡村三级综治中心规范化建设经费</t>
  </si>
  <si>
    <t>533123241100002362292</t>
  </si>
  <si>
    <t>31002</t>
  </si>
  <si>
    <t>办公设备购置</t>
  </si>
  <si>
    <t>乡镇党校专项经费</t>
  </si>
  <si>
    <t>533123221100000360486</t>
  </si>
  <si>
    <t>乡镇党组织建设经费</t>
  </si>
  <si>
    <t>533123210000000002913</t>
  </si>
  <si>
    <t>预算05-2表</t>
  </si>
  <si>
    <t>单位名称、项目名称</t>
  </si>
  <si>
    <t>项目年度绩效目标</t>
  </si>
  <si>
    <t>一级指标</t>
  </si>
  <si>
    <t>二级指标</t>
  </si>
  <si>
    <t>三级指标</t>
  </si>
  <si>
    <t>指标性质</t>
  </si>
  <si>
    <t>指标值</t>
  </si>
  <si>
    <t>度量单位</t>
  </si>
  <si>
    <t>指标属性</t>
  </si>
  <si>
    <t>指标内容</t>
  </si>
  <si>
    <t>用于举办年度两次人代会会议，能够审核乡镇财政所预决算、政府工作报告及人大工作报告，有利于乡人大工作开展。</t>
  </si>
  <si>
    <t>产出指标</t>
  </si>
  <si>
    <t>数量指标</t>
  </si>
  <si>
    <t>会议次数</t>
  </si>
  <si>
    <t>&gt;=</t>
  </si>
  <si>
    <t>次</t>
  </si>
  <si>
    <t>定量指标</t>
  </si>
  <si>
    <t xml:space="preserve">反映预算部门（单位）组织开展各类会议的总天数。
</t>
  </si>
  <si>
    <t>参会人数</t>
  </si>
  <si>
    <t>80</t>
  </si>
  <si>
    <t>人</t>
  </si>
  <si>
    <t xml:space="preserve">反映预算部门（单位）组织开展各类会议的参与人次。
</t>
  </si>
  <si>
    <t>质量指标</t>
  </si>
  <si>
    <t>会议议程完成率</t>
  </si>
  <si>
    <t>=</t>
  </si>
  <si>
    <t>100</t>
  </si>
  <si>
    <t>%</t>
  </si>
  <si>
    <t xml:space="preserve">会议议程完成的比率，即会议议程完成数与计划数的比率
</t>
  </si>
  <si>
    <t>代表出席率</t>
  </si>
  <si>
    <t>95</t>
  </si>
  <si>
    <t xml:space="preserve">"反映代表出席会议的情况。
代表出席率=出席会议代表人数/计划人数*100%。"
</t>
  </si>
  <si>
    <t>委员出席率</t>
  </si>
  <si>
    <t xml:space="preserve">"反映委员出席会议的情况。
委员出席率=出席会议委员人数/计划人数*100%。"
</t>
  </si>
  <si>
    <t>效益指标</t>
  </si>
  <si>
    <t>社会效益</t>
  </si>
  <si>
    <t>表决事项完成率</t>
  </si>
  <si>
    <t xml:space="preserve">"反映列入会议议程表决事项的完成情况。
表决事项完成率=表决事项完成数/表决事项计划数*100%"
</t>
  </si>
  <si>
    <t>审议工作完成率</t>
  </si>
  <si>
    <t xml:space="preserve">"反映列入会议议程各项报告、议案听取和审议完成的情况。
审议工作完成率=审议工作完成数/计划数*100%"
</t>
  </si>
  <si>
    <t>会议质量和水平提升</t>
  </si>
  <si>
    <t>明显提升</t>
  </si>
  <si>
    <t>定性指标</t>
  </si>
  <si>
    <t xml:space="preserve">反映会议的质量和水平不断提高
</t>
  </si>
  <si>
    <t>满意度指标</t>
  </si>
  <si>
    <t>服务对象满意度</t>
  </si>
  <si>
    <t>群众满意度</t>
  </si>
  <si>
    <t>90</t>
  </si>
  <si>
    <t xml:space="preserve">反映参会人员对会议开展的满意度。参会人员满意度=（参会满意人数/问卷调查人数）*100%
</t>
  </si>
  <si>
    <t>成本指标</t>
  </si>
  <si>
    <t>经济成本指标</t>
  </si>
  <si>
    <t>工作人员占比</t>
  </si>
  <si>
    <t>&lt;=</t>
  </si>
  <si>
    <t xml:space="preserve">反映预算部门（单位）组织开展各类会议的后勤人员占会议代表人数的比率。
</t>
  </si>
  <si>
    <t>人均会议标准</t>
  </si>
  <si>
    <t>元/人/天</t>
  </si>
  <si>
    <t xml:space="preserve">反映预算部门（单位）组织开展各类会议的人均会议费标准控制情况，会议费包括住宿费、伙食费、会议室租金、交通费、文件印刷费、医药费等。
</t>
  </si>
  <si>
    <t>坚持以人民为中心的发展思想，努力建设硬件设施达标、资源有效整合、运行集中高效、制度机制完善、日常管理规范的基层综治中心，形成以县综治中心为龙头、以乡镇（农场社区）综治中心为重点、以村（社区）综治中心为基础的社会治理综合服务管理平台，将社会服务管理资源更好地落实到基层，实现基层综治中心规范化建设实体化运行全覆盖。乡村三级综治中心规范化建设经费</t>
  </si>
  <si>
    <t>社会治安综合治理中心数量</t>
  </si>
  <si>
    <t>个</t>
  </si>
  <si>
    <t xml:space="preserve">反映预算部门（单位）运转经费个数。
</t>
  </si>
  <si>
    <t>重点工作完成率</t>
  </si>
  <si>
    <t>反映预算部门（单位）重点工作完成情况。重点工作完成率=重点工作完成数/工作数量*100%。</t>
  </si>
  <si>
    <t>时效指标</t>
  </si>
  <si>
    <t>工作按计划完成率</t>
  </si>
  <si>
    <t xml:space="preserve">反映预算部门（单位）工作按计划完成率。
</t>
  </si>
  <si>
    <t>盏西镇社会治安</t>
  </si>
  <si>
    <t xml:space="preserve">反映盏西镇社会治安明显提升
</t>
  </si>
  <si>
    <t>受益对象满意度</t>
  </si>
  <si>
    <t xml:space="preserve">反映群众满意度
</t>
  </si>
  <si>
    <t>主题党日活动次数</t>
  </si>
  <si>
    <t xml:space="preserve">反映预算部门（单位）组织主题党日活动次数。
</t>
  </si>
  <si>
    <t>党员参与度</t>
  </si>
  <si>
    <t xml:space="preserve">"反映党员参与度的情况。
党员参与度=出席会议代表人数/计划人数*100%。"
</t>
  </si>
  <si>
    <t>活动有效性</t>
  </si>
  <si>
    <t>反映活动有效性明显提升</t>
  </si>
  <si>
    <t>老干部归属感</t>
  </si>
  <si>
    <t>明显增强</t>
  </si>
  <si>
    <t xml:space="preserve">反映老干部归属感明显增强
</t>
  </si>
  <si>
    <t>可持续影响</t>
  </si>
  <si>
    <t>党建工作平稳运行</t>
  </si>
  <si>
    <t>长期保障</t>
  </si>
  <si>
    <t xml:space="preserve">反映党建工作平稳运行长期保障
</t>
  </si>
  <si>
    <t xml:space="preserve">反映老干部的满意度。
</t>
  </si>
  <si>
    <t>以文化站、中小学校为基地，开展关工委宣讲会议，能够加强中小学对青少年的思想教育，引导青少年健康成长。</t>
  </si>
  <si>
    <t>宣讲会次数</t>
  </si>
  <si>
    <t>反映预算部门（单位）组织开展宣讲会的总次数。</t>
  </si>
  <si>
    <t>会议天数</t>
  </si>
  <si>
    <t>天</t>
  </si>
  <si>
    <t>反映预算部门（单位）组织开展宣讲会的总天数。</t>
  </si>
  <si>
    <t>参会人次</t>
  </si>
  <si>
    <t>50</t>
  </si>
  <si>
    <t>人次</t>
  </si>
  <si>
    <t>反映预算部门（单位）组织开展宣讲会的参与人次。</t>
  </si>
  <si>
    <t>出席率</t>
  </si>
  <si>
    <t>反映出席会议的情况。
代表出席率=出席会议人数/计划人数*100%</t>
  </si>
  <si>
    <t>会议议程完成的比率，即会议议程完成数与计划数的比率。</t>
  </si>
  <si>
    <t>引导青少年健康成长</t>
  </si>
  <si>
    <t>作用显著</t>
  </si>
  <si>
    <t>反映项目实施对引导青少年健康成长的促进情况。</t>
  </si>
  <si>
    <t xml:space="preserve">反映参会人员对会议开展的满意度。
</t>
  </si>
  <si>
    <t>保障乡镇党校正常运转，完成干部培训、理论宣讲等任务，提升基层党员干部政治素养和业务能力</t>
  </si>
  <si>
    <t>培训人数</t>
  </si>
  <si>
    <t>500</t>
  </si>
  <si>
    <t xml:space="preserve">反映预算部门（单位）组织乡镇党校培训的参与人次。
</t>
  </si>
  <si>
    <t>培训合格率</t>
  </si>
  <si>
    <t xml:space="preserve">"反映培训合格率的情况。
培训合格率=合格人数/培训人数*100%"
</t>
  </si>
  <si>
    <t>提升基层干部政治素养</t>
  </si>
  <si>
    <t xml:space="preserve">反映项目实施对基层干部政治素养提升情况。
</t>
  </si>
  <si>
    <t>乡村振兴人才储备</t>
  </si>
  <si>
    <t>明显促进</t>
  </si>
  <si>
    <t xml:space="preserve">反映项目实施对乡村振兴人才储备明显促进的情况。
</t>
  </si>
  <si>
    <t xml:space="preserve">反映参训人员对会议开展的满意度。
</t>
  </si>
  <si>
    <t>用于修缮乡镇基层党组织党建文化墙，宣传栏等，能够提升基层党建的文化内涵，提高党员群众对党建文化的知晓率。</t>
  </si>
  <si>
    <t>党支部规范化建设数量</t>
  </si>
  <si>
    <t xml:space="preserve">反映党支部规范化建设数量情况。
</t>
  </si>
  <si>
    <t>验收合格率</t>
  </si>
  <si>
    <t>反映党支部规范建设项目验收合格情况。验收合格率=验收合格数/实际完成数*100%。</t>
  </si>
  <si>
    <t>建设完成及时率</t>
  </si>
  <si>
    <t>指标反映党支部规范建设完成及时情况。建设完成及时率=及时完成的建设数/建设总数*100%。</t>
  </si>
  <si>
    <t>基层党建的文化内涵提升情况</t>
  </si>
  <si>
    <t xml:space="preserve">反映项目实施对基层党建的文化内涵提升情况。
</t>
  </si>
  <si>
    <t>受益党支部满意度</t>
  </si>
  <si>
    <t xml:space="preserve">反映受益党支部满意度。满意度=满意人员数量/调查总人数*100%。
</t>
  </si>
  <si>
    <t>社会成本指标</t>
  </si>
  <si>
    <t>超概算（预算）   比例</t>
  </si>
  <si>
    <t xml:space="preserve">反映超概算（预算）占比情况。超概算（预算）比例=超概算文化墙建设数/实际建设总数*100%。
</t>
  </si>
  <si>
    <t>关于将乡村道路日常养护县级配套资金交由乡镇自行申报预算的函</t>
  </si>
  <si>
    <t>养护项目工程公里数</t>
  </si>
  <si>
    <t>165</t>
  </si>
  <si>
    <t>公里</t>
  </si>
  <si>
    <t xml:space="preserve">反映预算部门（单位）养护项目工程公里数。
</t>
  </si>
  <si>
    <t>养护检查合格率</t>
  </si>
  <si>
    <t>反映养护检查合格率</t>
  </si>
  <si>
    <t>工程完工时效性</t>
  </si>
  <si>
    <t>指标反映工程完成及时情况</t>
  </si>
  <si>
    <t>道路服务水平</t>
  </si>
  <si>
    <t>明显</t>
  </si>
  <si>
    <t xml:space="preserve">反映项目道路服务水平提升情况。
</t>
  </si>
  <si>
    <t>主要用于维持村级组织正常运转所必需的各项开支，为村级组织作用发挥、高效运转提供强有力支撑，为群众参事议事提供了基础，为村干部想办事、办成事、办好事解决了后顾之忧。</t>
  </si>
  <si>
    <t>运转经费村数</t>
  </si>
  <si>
    <t xml:space="preserve">反映预算部门（单位）运转经费村数。
</t>
  </si>
  <si>
    <t>工作任务完成率</t>
  </si>
  <si>
    <t xml:space="preserve">反映预算部门（单位）工作完成情况。工作任务完成率=工作任务完成数量/工作任务总数量*100%。
</t>
  </si>
  <si>
    <t>村民幸福指数</t>
  </si>
  <si>
    <t xml:space="preserve">反映预算部门（单位）村民幸福指数提升情况。
</t>
  </si>
  <si>
    <t>人居环境提升情况</t>
  </si>
  <si>
    <t xml:space="preserve">反映预算部门（单位）人居环境提升情况。
</t>
  </si>
  <si>
    <t>村民满意度</t>
  </si>
  <si>
    <t xml:space="preserve">反映村民满意度。
</t>
  </si>
  <si>
    <t>支出超预算率</t>
  </si>
  <si>
    <t>0.00</t>
  </si>
  <si>
    <t xml:space="preserve">反映支出超预算率占比情况。支出超预算率=超预算村数/实际村数*100%。
</t>
  </si>
  <si>
    <t>主要用于乡人大代表在人民代表大会闭会期间开展工作调研考察，能够收集社情民意信息，加强基层组织政权建设。</t>
  </si>
  <si>
    <t>考察调研次数</t>
  </si>
  <si>
    <t xml:space="preserve">反映预算部门（单位）人大代表考察调研次数。
</t>
  </si>
  <si>
    <t>提交人大发言稿</t>
  </si>
  <si>
    <t xml:space="preserve">反映预算部门（单位）人大代表提交人大发言稿数量。
</t>
  </si>
  <si>
    <t>收集社情民意信息数量</t>
  </si>
  <si>
    <t>条</t>
  </si>
  <si>
    <t xml:space="preserve">反映预算部门（单位）人大代表收集社情民意信息数量。
</t>
  </si>
  <si>
    <t>差旅费报销合规率</t>
  </si>
  <si>
    <t xml:space="preserve">反映预算部门（单位）差旅费报销合规情况。差旅费报销合规率=差旅费报销合规数量/差旅费报销总数*100%。
</t>
  </si>
  <si>
    <t>调研结果采纳率</t>
  </si>
  <si>
    <t xml:space="preserve">反映预算部门（单位）调研结果采纳情况。调研结果采纳率=调研采纳数量/调研数量*100%。
</t>
  </si>
  <si>
    <t>加强基层组织政权建设</t>
  </si>
  <si>
    <t>有效加强</t>
  </si>
  <si>
    <t xml:space="preserve">反映人大代表对调研考察开展的满意度。
</t>
  </si>
  <si>
    <t>以提升基层武装部应急应战能力为核心，通过优化经费配置，确保民兵组织建设、国防动员、抢险救灾等任务高效完成，实现“平时服务、急时应急、战时应战”的职能定位</t>
  </si>
  <si>
    <t>完成民兵训练次数</t>
  </si>
  <si>
    <t xml:space="preserve">反映预算部门（单位）完成民兵训练次数。
</t>
  </si>
  <si>
    <t>征兵任务数</t>
  </si>
  <si>
    <t xml:space="preserve">反映预算部门（单位）征兵任务情况。征兵任务数=实际征兵数量/任务数量*100%。
</t>
  </si>
  <si>
    <t>民兵训练验收合格率</t>
  </si>
  <si>
    <t xml:space="preserve">反映预算部门（单位）民兵训练验收合格率
</t>
  </si>
  <si>
    <t>征兵审查合格率</t>
  </si>
  <si>
    <t xml:space="preserve">反映预算部门（单位）征兵审查合格率情况。征兵审查合格率=合格数量/审查数量*100%。
</t>
  </si>
  <si>
    <t>基层国防意识增强</t>
  </si>
  <si>
    <t>显著</t>
  </si>
  <si>
    <t xml:space="preserve">反映项目实施对基层国防意识提升情况。
</t>
  </si>
  <si>
    <t>提升基层应急响应能力</t>
  </si>
  <si>
    <t xml:space="preserve">反映项目实施对提升基层应急响应能力情况。
</t>
  </si>
  <si>
    <t xml:space="preserve">反映受群众满意度。满意度=满意人员数量/调查总人数*100%。
</t>
  </si>
  <si>
    <t>开展基层团干部培训工作，能够建立健全基层团组织，增强基层团组织活力，鼓励共青团员加强学习，爱岗奉献，狠抓工作任务的有效落实。</t>
  </si>
  <si>
    <t>培训期数</t>
  </si>
  <si>
    <t>期</t>
  </si>
  <si>
    <t>反映预算部门（单位）组织开展共青团会议的总期数。</t>
  </si>
  <si>
    <t>培训天数</t>
  </si>
  <si>
    <t>反映预算部门（单位）组织开展共青团会议的总天数。</t>
  </si>
  <si>
    <t>参训人数</t>
  </si>
  <si>
    <t>反映预算部门（单位）组织开展共青团会议的参与人次。</t>
  </si>
  <si>
    <t>培训出勤率</t>
  </si>
  <si>
    <t xml:space="preserve">反映培训出勤率
</t>
  </si>
  <si>
    <t>提高基层共青团的影响力和凝聚力</t>
  </si>
  <si>
    <t>有效提高</t>
  </si>
  <si>
    <t>反映项目实施对基层共青团在青年组织中的影响力和凝聚力的提高情况。</t>
  </si>
  <si>
    <t>参训人员满意度</t>
  </si>
  <si>
    <t>反映参训人员对会议开展的满意度。</t>
  </si>
  <si>
    <t>清理乡镇存量垃圾；过渡阶段的垃圾处置；热解站投运站后的转运和焚烧费用；实现农村生活垃圾100%无害化处理，自然村生活垃圾收转运体系全覆盖；形成“村收集、镇转运、县处理”的城乡环卫一体化长效管理机制，彻底解决农村环境脏乱差问题，实现生活垃圾治理的标准化、规范化</t>
  </si>
  <si>
    <t>年度垃圾清理吨数</t>
  </si>
  <si>
    <t>吨</t>
  </si>
  <si>
    <t xml:space="preserve">反映盏西镇年度垃圾清理吨数。
</t>
  </si>
  <si>
    <t>服务覆盖的行政村数量</t>
  </si>
  <si>
    <t>反映预算部门（单位）服务覆盖的行政村数量</t>
  </si>
  <si>
    <t>垃圾清理验收合格率</t>
  </si>
  <si>
    <t xml:space="preserve">反映预算部门（单位）垃圾清理验收合格情况。
</t>
  </si>
  <si>
    <t>垃圾清运及时率</t>
  </si>
  <si>
    <t xml:space="preserve">反映预算部门（单位）垃圾清运及时率。
</t>
  </si>
  <si>
    <t>群众人居环境</t>
  </si>
  <si>
    <t>明显改善</t>
  </si>
  <si>
    <t xml:space="preserve">反映群众人居环境明显改善
</t>
  </si>
  <si>
    <t>文明环保意识</t>
  </si>
  <si>
    <t xml:space="preserve">反映文明环保意识明显提升
</t>
  </si>
  <si>
    <t>生态效益</t>
  </si>
  <si>
    <t>生态环境与农村环境</t>
  </si>
  <si>
    <t>持续改善</t>
  </si>
  <si>
    <t xml:space="preserve">反映生态环境与农村环境持续改善
</t>
  </si>
  <si>
    <t>源头控制污染率</t>
  </si>
  <si>
    <t xml:space="preserve">反映源头控制污染情况
</t>
  </si>
  <si>
    <t xml:space="preserve">反映群众满意度。
</t>
  </si>
  <si>
    <t>数量指标：工程数量、质量指标：项目验收合格率；效益指标：受益范围；服务对象满意度
：群众满意度</t>
  </si>
  <si>
    <t>工程数量</t>
  </si>
  <si>
    <t xml:space="preserve">反映工程数量情况。
</t>
  </si>
  <si>
    <t>项目验收合格率</t>
  </si>
  <si>
    <t>受益范围</t>
  </si>
  <si>
    <t>盏西镇</t>
  </si>
  <si>
    <t>经费用于召开妇女联席会议和妇代会，提高妇女的自身素质，充分发挥妇女“半边天”力量。加大妇女组织建设力度，提升基层妇联组织的影响力、凝聚力。主要用于职工工会活动，包括基层工会干部的培训，能够丰富职工生活，提高职工素质。</t>
  </si>
  <si>
    <t>反映预算部门（单位）组织开展妇女联席会议的总次数。</t>
  </si>
  <si>
    <t>反映预算部门（单位）组织开展妇女联席会议的总天数。</t>
  </si>
  <si>
    <t>会议人次</t>
  </si>
  <si>
    <t>75</t>
  </si>
  <si>
    <t>反映预算部门（单位）组织开展妇女联席会议的参与人次。</t>
  </si>
  <si>
    <t>开展培训次数</t>
  </si>
  <si>
    <t>反映预算部门（单位）组织开展妇女培训次数。</t>
  </si>
  <si>
    <t>组织开展三八节活动</t>
  </si>
  <si>
    <t>反映预算部门（单位）组织开展三八节活动次数。</t>
  </si>
  <si>
    <t>基层工会规范化建设</t>
  </si>
  <si>
    <t>反映基层工会规范化建设数量情况。</t>
  </si>
  <si>
    <t>举办职工活动场次</t>
  </si>
  <si>
    <t>反映预算部门（单位）举办职工活动场次。</t>
  </si>
  <si>
    <t>基层工会干部培训人次</t>
  </si>
  <si>
    <t>反映预算部门（单位）基层工会干部培训人次。</t>
  </si>
  <si>
    <t>妇联工作覆盖率</t>
  </si>
  <si>
    <t>反映年度内妇联工作对辖区内妇女的覆盖情况。妇联工作覆盖率=妇联工作覆盖辖区数/妇联工作应覆盖辖区数*100%。</t>
  </si>
  <si>
    <t xml:space="preserve">反映预算部门（单位）组织开展培训中，实际出勤学员数量占参加培训学员数量的比率。
</t>
  </si>
  <si>
    <t>活动参与率</t>
  </si>
  <si>
    <t xml:space="preserve">反映预算部门（单位）组织开展活动中预计参与情况。参训率=年参与人数/应参与人数*100%。
</t>
  </si>
  <si>
    <t>提高妇女员工的综合素质</t>
  </si>
  <si>
    <t>反映预算部门（单位）妇女员工综合素质的提高程度。</t>
  </si>
  <si>
    <t>丰富职工生活提高职工素质</t>
  </si>
  <si>
    <t>反映预算部门（单位）职工综合素质的提高程度。</t>
  </si>
  <si>
    <t>反映参会人员对会议开展的满意度。反映参加活动职工对活动开展的满意度。</t>
  </si>
  <si>
    <t>加强青年人才党支部的建设管理，确保发挥作用，积极探索抓党建与抓人才“双推进”的党建模式，不断深化边疆民族地区党建“人心工程”。</t>
  </si>
  <si>
    <t>活动次数</t>
  </si>
  <si>
    <t>反映开展青年人才活动次数</t>
  </si>
  <si>
    <t>青年人才支部数量</t>
  </si>
  <si>
    <t>1.00</t>
  </si>
  <si>
    <t xml:space="preserve">反映青年人才支部数量情况。
</t>
  </si>
  <si>
    <t>开展各项活动效果</t>
  </si>
  <si>
    <t>反映开展各项活动效果</t>
  </si>
  <si>
    <t>反映开展各项活动的参与率</t>
  </si>
  <si>
    <t>青年人才入党申请增长情况</t>
  </si>
  <si>
    <t>同比增长</t>
  </si>
  <si>
    <t>反映青年人才入党申请增长情况</t>
  </si>
  <si>
    <t>激发农村党员队伍生机活力</t>
  </si>
  <si>
    <t xml:space="preserve">反映项目实施对青年人才党支部的影响力和凝聚力的提高情况。
</t>
  </si>
  <si>
    <t xml:space="preserve">反映青年人才党支部人员的满意度。
</t>
  </si>
  <si>
    <t>主要用于基层党支部规范化建设，充分发挥村民小组党支部在美好乡村建设中的领导核心作用，不断提高能力助推建设美好乡村、乡村振兴战略。</t>
  </si>
  <si>
    <t>开展农村党支部活动次数</t>
  </si>
  <si>
    <t>99</t>
  </si>
  <si>
    <t xml:space="preserve">反映党支部活动开展次数。
</t>
  </si>
  <si>
    <t>54</t>
  </si>
  <si>
    <t>创建县级示范党支部</t>
  </si>
  <si>
    <t xml:space="preserve">反映县级示范党支部创建数量。
</t>
  </si>
  <si>
    <t>创建州级示范党支部</t>
  </si>
  <si>
    <t xml:space="preserve">反映州级示范党支部创建数量。
</t>
  </si>
  <si>
    <t>基层党支部考核通过率</t>
  </si>
  <si>
    <t>反映基层党支部考核通过情况。</t>
  </si>
  <si>
    <t xml:space="preserve">指标反映项目实施结果带给基层党支部建设效果
</t>
  </si>
  <si>
    <t xml:space="preserve">反映受益党支部对项目实施的满意程度。
</t>
  </si>
  <si>
    <t>持续推进德宏各领域党的基层组织建设的重要举措，是巩固党在边疆民族地区执政基础的重要抓手，是决战脱贫攻坚、决胜全面小康、全面加快建设“沿边特区、开放前沿、美丽德宏”的重要保证</t>
  </si>
  <si>
    <t>党组织活动次数</t>
  </si>
  <si>
    <t xml:space="preserve">反映预算部门（单位）党组织活动次数。
</t>
  </si>
  <si>
    <t>思想意识提高程度</t>
  </si>
  <si>
    <t xml:space="preserve">反映机关事业单位党员思想意识提高程度情况。
</t>
  </si>
  <si>
    <t>党员服务意识</t>
  </si>
  <si>
    <t xml:space="preserve">反映党员服务意识明显增强
</t>
  </si>
  <si>
    <t>党员整体素质</t>
  </si>
  <si>
    <t xml:space="preserve">
反映党员整体素质明显提升</t>
  </si>
  <si>
    <t>党员满意度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</si>
  <si>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</si>
  <si>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</si>
  <si>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</si>
  <si>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</si>
  <si>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</si>
  <si>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备注：盈江县盏西镇人民政府</t>
    </r>
    <r>
      <rPr>
        <sz val="11"/>
        <color rgb="FF000000"/>
        <rFont val="Calibri"/>
        <charset val="134"/>
      </rPr>
      <t>2026</t>
    </r>
    <r>
      <rPr>
        <sz val="11"/>
        <color rgb="FF000000"/>
        <rFont val="宋体"/>
        <charset val="134"/>
      </rPr>
      <t>年无政府性基金预算支出预算，故公开空表。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</si>
  <si>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</si>
  <si>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</si>
  <si>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</si>
  <si>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</si>
  <si>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</si>
  <si>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</si>
  <si>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</si>
  <si>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</si>
  <si>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</si>
  <si>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</si>
  <si>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</si>
  <si>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</si>
  <si>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车辆维修和保养服务</t>
  </si>
  <si>
    <t>辆</t>
  </si>
  <si>
    <t>机动车保险服务</t>
  </si>
  <si>
    <t>车辆加油、添加燃料服务</t>
  </si>
  <si>
    <t>预算08表</t>
  </si>
  <si>
    <t>政府购买服务项目</t>
  </si>
  <si>
    <t>政府购买服务目录</t>
  </si>
  <si>
    <r>
      <rPr>
        <sz val="11"/>
        <color rgb="FF000000"/>
        <rFont val="宋体"/>
        <charset val="134"/>
      </rPr>
      <t>备注：盈江县盏西镇人民政府</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</si>
  <si>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</si>
  <si>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</si>
  <si>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</si>
  <si>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</si>
  <si>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</si>
  <si>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</si>
  <si>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</si>
  <si>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</si>
  <si>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</si>
  <si>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</si>
  <si>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</si>
  <si>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</si>
  <si>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</si>
  <si>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</si>
  <si>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</si>
  <si>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</si>
  <si>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</si>
  <si>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</si>
  <si>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</si>
  <si>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</si>
  <si>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</si>
  <si>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备注：盈江县盏西镇人民政府</t>
    </r>
    <r>
      <rPr>
        <sz val="11"/>
        <color rgb="FF000000"/>
        <rFont val="Calibri"/>
        <charset val="134"/>
      </rPr>
      <t>2026</t>
    </r>
    <r>
      <rPr>
        <sz val="11"/>
        <color rgb="FF000000"/>
        <rFont val="宋体"/>
        <charset val="134"/>
      </rPr>
      <t>年无县对下转移支付预算，故公开空表。</t>
    </r>
  </si>
  <si>
    <t>预算09-2表</t>
  </si>
  <si>
    <r>
      <rPr>
        <sz val="11"/>
        <color rgb="FF000000"/>
        <rFont val="宋体"/>
        <charset val="134"/>
      </rPr>
      <t>备注：盈江县盏西镇人民政府</t>
    </r>
    <r>
      <rPr>
        <sz val="11"/>
        <color rgb="FF000000"/>
        <rFont val="Calibri"/>
        <charset val="134"/>
      </rPr>
      <t>2026</t>
    </r>
    <r>
      <rPr>
        <sz val="11"/>
        <color rgb="FF000000"/>
        <rFont val="宋体"/>
        <charset val="134"/>
      </rPr>
      <t>年无县对下转移支付绩效目标，故公开空表。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</si>
  <si>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</si>
  <si>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</si>
  <si>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</si>
  <si>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</si>
  <si>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</si>
  <si>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</si>
  <si>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</si>
  <si>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</si>
  <si>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备注：盈江县盏西镇人民政府</t>
    </r>
    <r>
      <rPr>
        <sz val="11"/>
        <color rgb="FF000000"/>
        <rFont val="Calibri"/>
        <charset val="134"/>
      </rPr>
      <t>2026</t>
    </r>
    <r>
      <rPr>
        <sz val="11"/>
        <color rgb="FF000000"/>
        <rFont val="宋体"/>
        <charset val="134"/>
      </rPr>
      <t>年无新增资产配置，故公开空表。</t>
    </r>
  </si>
  <si>
    <t>预算11表</t>
  </si>
  <si>
    <t>上级补助</t>
  </si>
  <si>
    <r>
      <rPr>
        <sz val="11"/>
        <color rgb="FF000000"/>
        <rFont val="宋体"/>
        <charset val="134"/>
      </rPr>
      <t>备注：盈江县盏西镇人民政府</t>
    </r>
    <r>
      <rPr>
        <sz val="11"/>
        <color rgb="FF000000"/>
        <rFont val="Calibri"/>
        <charset val="134"/>
      </rPr>
      <t>2026</t>
    </r>
    <r>
      <rPr>
        <sz val="11"/>
        <color rgb="FF000000"/>
        <rFont val="宋体"/>
        <charset val="134"/>
      </rPr>
      <t>年无上级转移支付补助项目支出预算，故公开空表。</t>
    </r>
  </si>
  <si>
    <t>预算12表</t>
  </si>
  <si>
    <t>项目级次</t>
  </si>
  <si>
    <t>114 对个人和家庭的补助</t>
  </si>
  <si>
    <t>本级</t>
  </si>
  <si>
    <t>311 专项业务类</t>
  </si>
  <si>
    <t>312 民生类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</si>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</sst>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
    <numFmt numFmtId="179" formatCode="hh:mm:ss"/>
    <numFmt numFmtId="180" formatCode="#,##0.00;\-#,##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8"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6"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7" fontId="1" fillId="0" borderId="7">
      <alignment horizontal="right" vertical="center"/>
    </xf>
    <xf numFmtId="0" fontId="26" fillId="0" borderId="0" applyNumberFormat="0" applyFill="0" applyBorder="0" applyAlignment="0" applyProtection="0">
      <alignment vertical="center"/>
    </xf>
    <xf numFmtId="0" fontId="20" fillId="7" borderId="19"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24" fillId="9" borderId="0" applyNumberFormat="0" applyBorder="0" applyAlignment="0" applyProtection="0">
      <alignment vertical="center"/>
    </xf>
    <xf numFmtId="0" fontId="27" fillId="0" borderId="21" applyNumberFormat="0" applyFill="0" applyAlignment="0" applyProtection="0">
      <alignment vertical="center"/>
    </xf>
    <xf numFmtId="0" fontId="24" fillId="10" borderId="0" applyNumberFormat="0" applyBorder="0" applyAlignment="0" applyProtection="0">
      <alignment vertical="center"/>
    </xf>
    <xf numFmtId="0" fontId="33" fillId="11" borderId="22" applyNumberFormat="0" applyAlignment="0" applyProtection="0">
      <alignment vertical="center"/>
    </xf>
    <xf numFmtId="0" fontId="34" fillId="11" borderId="18" applyNumberFormat="0" applyAlignment="0" applyProtection="0">
      <alignment vertical="center"/>
    </xf>
    <xf numFmtId="0" fontId="35" fillId="12" borderId="23"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8" fontId="1" fillId="0" borderId="7">
      <alignment horizontal="right" vertical="center"/>
    </xf>
  </cellStyleXfs>
  <cellXfs count="18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Fill="1" applyBorder="1" applyAlignment="1">
      <alignment horizontal="left" vertical="center" wrapText="1"/>
    </xf>
    <xf numFmtId="180" fontId="1" fillId="0" borderId="6" xfId="54" applyBorder="1" applyProtection="1">
      <alignment horizontal="right" vertical="center"/>
      <protection locked="0"/>
    </xf>
    <xf numFmtId="0" fontId="4" fillId="0" borderId="11"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11" xfId="0" applyFont="1" applyFill="1" applyBorder="1" applyAlignment="1">
      <alignment horizontal="right" vertical="center"/>
    </xf>
    <xf numFmtId="180" fontId="1" fillId="0" borderId="2" xfId="54" applyBorder="1" applyProtection="1">
      <alignment horizontal="right" vertical="center"/>
      <protection locked="0"/>
    </xf>
    <xf numFmtId="0" fontId="4" fillId="0" borderId="12"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180" fontId="1" fillId="0" borderId="1" xfId="54" applyBorder="1" applyProtection="1">
      <alignment horizontal="right" vertical="center"/>
      <protection locked="0"/>
    </xf>
    <xf numFmtId="0" fontId="0" fillId="0" borderId="14" xfId="0" applyBorder="1">
      <alignment vertical="top"/>
    </xf>
    <xf numFmtId="0" fontId="0" fillId="0" borderId="15" xfId="0" applyBorder="1">
      <alignment vertical="top"/>
    </xf>
    <xf numFmtId="0" fontId="4" fillId="0" borderId="0" xfId="0" applyFont="1" applyBorder="1" applyAlignment="1">
      <alignment horizontal="right"/>
    </xf>
    <xf numFmtId="0" fontId="0" fillId="0" borderId="16" xfId="0" applyBorder="1">
      <alignment vertical="top"/>
    </xf>
    <xf numFmtId="0" fontId="0" fillId="0" borderId="17" xfId="0" applyBorder="1">
      <alignment vertical="top"/>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0" fontId="0" fillId="0" borderId="0" xfId="0" applyFill="1" applyBorder="1">
      <alignment vertical="top"/>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Fill="1" applyAlignment="1">
      <alignment horizontal="left" vertical="center" wrapText="1" indent="2"/>
    </xf>
    <xf numFmtId="180" fontId="16" fillId="0" borderId="7" xfId="54" applyFont="1" applyFill="1">
      <alignment horizontal="righ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777777777778" defaultRowHeight="15" customHeight="1" outlineLevelCol="3"/>
  <cols>
    <col min="1" max="4" width="33.2777777777778" customWidth="1"/>
  </cols>
  <sheetData>
    <row r="1" ht="18.75" customHeight="1" spans="1:4">
      <c r="A1" s="181"/>
      <c r="B1" s="181"/>
      <c r="C1" s="181"/>
      <c r="D1" s="182" t="s">
        <v>0</v>
      </c>
    </row>
    <row r="2" ht="42" customHeight="1" spans="1:4">
      <c r="A2" s="183" t="str">
        <f>"2026"&amp;"年部门财务收支预算总表"</f>
        <v>2026年部门财务收支预算总表</v>
      </c>
      <c r="B2" s="183"/>
      <c r="C2" s="183"/>
      <c r="D2" s="183"/>
    </row>
    <row r="3" ht="18.75" customHeight="1" spans="1:4">
      <c r="A3" s="181" t="str">
        <f>"单位名称："&amp;"盈江县盏西镇人民政府"</f>
        <v>单位名称：盈江县盏西镇人民政府</v>
      </c>
      <c r="B3" s="181"/>
      <c r="C3" s="184"/>
      <c r="D3" s="182" t="s">
        <v>1</v>
      </c>
    </row>
    <row r="4" ht="18.75" customHeight="1" spans="1:4">
      <c r="A4" s="138" t="s">
        <v>2</v>
      </c>
      <c r="B4" s="138"/>
      <c r="C4" s="138" t="s">
        <v>3</v>
      </c>
      <c r="D4" s="138"/>
    </row>
    <row r="5" ht="18.75" customHeight="1" spans="1:4">
      <c r="A5" s="138" t="s">
        <v>4</v>
      </c>
      <c r="B5" s="138" t="s">
        <v>5</v>
      </c>
      <c r="C5" s="138" t="s">
        <v>6</v>
      </c>
      <c r="D5" s="138" t="s">
        <v>5</v>
      </c>
    </row>
    <row r="6" ht="18.75" customHeight="1" spans="1:4">
      <c r="A6" s="137" t="s">
        <v>7</v>
      </c>
      <c r="B6" s="139">
        <v>16819558.22</v>
      </c>
      <c r="C6" s="137" t="str">
        <f>"一"&amp;"、"&amp;"一般公共服务支出"</f>
        <v>一、一般公共服务支出</v>
      </c>
      <c r="D6" s="139">
        <v>11446763.45</v>
      </c>
    </row>
    <row r="7" ht="18.75" customHeight="1" spans="1:4">
      <c r="A7" s="137" t="s">
        <v>8</v>
      </c>
      <c r="B7" s="139"/>
      <c r="C7" s="137" t="str">
        <f>"二"&amp;"、"&amp;"国防支出"</f>
        <v>二、国防支出</v>
      </c>
      <c r="D7" s="139">
        <v>20000</v>
      </c>
    </row>
    <row r="8" ht="18.75" customHeight="1" spans="1:4">
      <c r="A8" s="137" t="s">
        <v>9</v>
      </c>
      <c r="B8" s="139"/>
      <c r="C8" s="137" t="str">
        <f>"三"&amp;"、"&amp;"文化旅游体育与传媒支出"</f>
        <v>三、文化旅游体育与传媒支出</v>
      </c>
      <c r="D8" s="139">
        <v>341152</v>
      </c>
    </row>
    <row r="9" ht="18.75" customHeight="1" spans="1:4">
      <c r="A9" s="137" t="s">
        <v>10</v>
      </c>
      <c r="B9" s="139"/>
      <c r="C9" s="137" t="str">
        <f>"四"&amp;"、"&amp;"社会保障和就业支出"</f>
        <v>四、社会保障和就业支出</v>
      </c>
      <c r="D9" s="139">
        <v>1869968.09</v>
      </c>
    </row>
    <row r="10" ht="18.75" customHeight="1" spans="1:4">
      <c r="A10" s="137" t="s">
        <v>11</v>
      </c>
      <c r="B10" s="139">
        <v>3000000</v>
      </c>
      <c r="C10" s="137" t="str">
        <f>"五"&amp;"、"&amp;"卫生健康支出"</f>
        <v>五、卫生健康支出</v>
      </c>
      <c r="D10" s="139">
        <v>486449.28</v>
      </c>
    </row>
    <row r="11" ht="18.75" customHeight="1" spans="1:4">
      <c r="A11" s="137" t="s">
        <v>12</v>
      </c>
      <c r="B11" s="139"/>
      <c r="C11" s="137" t="str">
        <f>"六"&amp;"、"&amp;"节能环保支出"</f>
        <v>六、节能环保支出</v>
      </c>
      <c r="D11" s="139">
        <v>1430000</v>
      </c>
    </row>
    <row r="12" ht="18.75" customHeight="1" spans="1:4">
      <c r="A12" s="137" t="s">
        <v>13</v>
      </c>
      <c r="B12" s="139"/>
      <c r="C12" s="137" t="str">
        <f>"七"&amp;"、"&amp;"城乡社区支出"</f>
        <v>七、城乡社区支出</v>
      </c>
      <c r="D12" s="139">
        <v>446545</v>
      </c>
    </row>
    <row r="13" ht="18.75" customHeight="1" spans="1:4">
      <c r="A13" s="137" t="s">
        <v>14</v>
      </c>
      <c r="B13" s="139"/>
      <c r="C13" s="137" t="str">
        <f>"八"&amp;"、"&amp;"农林水支出"</f>
        <v>八、农林水支出</v>
      </c>
      <c r="D13" s="139">
        <v>2547392</v>
      </c>
    </row>
    <row r="14" ht="18.75" customHeight="1" spans="1:4">
      <c r="A14" s="137" t="s">
        <v>15</v>
      </c>
      <c r="B14" s="139"/>
      <c r="C14" s="137" t="str">
        <f>"九"&amp;"、"&amp;"交通运输支出"</f>
        <v>九、交通运输支出</v>
      </c>
      <c r="D14" s="139">
        <v>280474.4</v>
      </c>
    </row>
    <row r="15" ht="18.75" customHeight="1" spans="1:4">
      <c r="A15" s="137" t="s">
        <v>16</v>
      </c>
      <c r="B15" s="139">
        <v>3000000</v>
      </c>
      <c r="C15" s="137" t="str">
        <f>"十"&amp;"、"&amp;"自然资源海洋气象等支出"</f>
        <v>十、自然资源海洋气象等支出</v>
      </c>
      <c r="D15" s="139">
        <v>180000</v>
      </c>
    </row>
    <row r="16" ht="18.75" customHeight="1" spans="1:4">
      <c r="A16" s="137"/>
      <c r="B16" s="139"/>
      <c r="C16" s="137" t="str">
        <f>"十一"&amp;"、"&amp;"住房保障支出"</f>
        <v>十一、住房保障支出</v>
      </c>
      <c r="D16" s="139">
        <v>770814</v>
      </c>
    </row>
    <row r="17" ht="18.75" customHeight="1" spans="1:4">
      <c r="A17" s="137"/>
      <c r="B17" s="139"/>
      <c r="C17" s="137"/>
      <c r="D17" s="139"/>
    </row>
    <row r="18" ht="18.75" customHeight="1" spans="1:4">
      <c r="A18" s="137"/>
      <c r="B18" s="139"/>
      <c r="C18" s="137"/>
      <c r="D18" s="139"/>
    </row>
    <row r="19" ht="18.75" customHeight="1" spans="1:4">
      <c r="A19" s="137"/>
      <c r="B19" s="139"/>
      <c r="C19" s="137"/>
      <c r="D19" s="139"/>
    </row>
    <row r="20" ht="18.75" customHeight="1" spans="1:4">
      <c r="A20" s="137"/>
      <c r="B20" s="139"/>
      <c r="C20" s="137"/>
      <c r="D20" s="139"/>
    </row>
    <row r="21" ht="18.75" customHeight="1" spans="1:4">
      <c r="A21" s="137"/>
      <c r="B21" s="139"/>
      <c r="C21" s="137"/>
      <c r="D21" s="139"/>
    </row>
    <row r="22" ht="18.75" customHeight="1" spans="1:4">
      <c r="A22" s="137"/>
      <c r="B22" s="139"/>
      <c r="C22" s="137"/>
      <c r="D22" s="139"/>
    </row>
    <row r="23" ht="18.75" customHeight="1" spans="1:4">
      <c r="A23" s="137"/>
      <c r="B23" s="139"/>
      <c r="C23" s="137"/>
      <c r="D23" s="139"/>
    </row>
    <row r="24" ht="18.75" customHeight="1" spans="1:4">
      <c r="A24" s="137"/>
      <c r="B24" s="139"/>
      <c r="C24" s="137"/>
      <c r="D24" s="139"/>
    </row>
    <row r="25" ht="18.75" customHeight="1" spans="1:4">
      <c r="A25" s="137"/>
      <c r="B25" s="139"/>
      <c r="C25" s="137"/>
      <c r="D25" s="139"/>
    </row>
    <row r="26" ht="18.75" customHeight="1" spans="1:4">
      <c r="A26" s="137"/>
      <c r="B26" s="139"/>
      <c r="C26" s="137"/>
      <c r="D26" s="139"/>
    </row>
    <row r="27" ht="18.75" customHeight="1" spans="1:4">
      <c r="A27" s="137"/>
      <c r="B27" s="139"/>
      <c r="C27" s="137"/>
      <c r="D27" s="139"/>
    </row>
    <row r="28" ht="18.75" customHeight="1" spans="1:4">
      <c r="A28" s="137"/>
      <c r="B28" s="139"/>
      <c r="C28" s="137"/>
      <c r="D28" s="139"/>
    </row>
    <row r="29" ht="18.75" customHeight="1" spans="1:4">
      <c r="A29" s="137"/>
      <c r="B29" s="139"/>
      <c r="C29" s="137"/>
      <c r="D29" s="139"/>
    </row>
    <row r="30" ht="18.75" customHeight="1" spans="1:4">
      <c r="A30" s="137"/>
      <c r="B30" s="139"/>
      <c r="C30" s="137"/>
      <c r="D30" s="139"/>
    </row>
    <row r="31" ht="18.75" customHeight="1" spans="1:4">
      <c r="A31" s="137"/>
      <c r="B31" s="139"/>
      <c r="C31" s="137"/>
      <c r="D31" s="139"/>
    </row>
    <row r="32" ht="18.75" customHeight="1" spans="1:4">
      <c r="A32" s="137" t="s">
        <v>17</v>
      </c>
      <c r="B32" s="139">
        <v>19819558.22</v>
      </c>
      <c r="C32" s="137" t="s">
        <v>18</v>
      </c>
      <c r="D32" s="139">
        <v>19819558.22</v>
      </c>
    </row>
    <row r="33" ht="18.75" customHeight="1" spans="1:4">
      <c r="A33" s="137" t="s">
        <v>19</v>
      </c>
      <c r="B33" s="139"/>
      <c r="C33" s="137" t="s">
        <v>20</v>
      </c>
      <c r="D33" s="139"/>
    </row>
    <row r="34" ht="18.75" customHeight="1" spans="1:4">
      <c r="A34" s="137" t="s">
        <v>21</v>
      </c>
      <c r="B34" s="139"/>
      <c r="C34" s="137" t="s">
        <v>21</v>
      </c>
      <c r="D34" s="139"/>
    </row>
    <row r="35" ht="18.75" customHeight="1" spans="1:4">
      <c r="A35" s="137" t="s">
        <v>22</v>
      </c>
      <c r="B35" s="139"/>
      <c r="C35" s="137" t="s">
        <v>23</v>
      </c>
      <c r="D35" s="139"/>
    </row>
    <row r="36" ht="18.75" customHeight="1" spans="1:4">
      <c r="A36" s="137" t="s">
        <v>24</v>
      </c>
      <c r="B36" s="139">
        <v>19819558.22</v>
      </c>
      <c r="C36" s="137" t="s">
        <v>25</v>
      </c>
      <c r="D36" s="139">
        <v>19819558.22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7" sqref="D7"/>
    </sheetView>
  </sheetViews>
  <sheetFormatPr defaultColWidth="9.13888888888889" defaultRowHeight="14.25" customHeight="1" outlineLevelCol="5"/>
  <cols>
    <col min="1" max="6" width="24.3425925925926" customWidth="1"/>
  </cols>
  <sheetData>
    <row r="1" ht="12" customHeight="1" spans="1:6">
      <c r="A1" s="118">
        <v>1</v>
      </c>
      <c r="B1" s="119">
        <v>0</v>
      </c>
      <c r="C1" s="118">
        <v>1</v>
      </c>
      <c r="D1" s="89"/>
      <c r="E1" s="89"/>
      <c r="F1" s="115" t="s">
        <v>673</v>
      </c>
    </row>
    <row r="2" ht="26.25" customHeight="1" spans="1:6">
      <c r="A2" s="120" t="str">
        <f>"2026"&amp;"年部门政府性基金预算支出预算表"</f>
        <v>2026年部门政府性基金预算支出预算表</v>
      </c>
      <c r="B2" s="120" t="s">
        <v>674</v>
      </c>
      <c r="C2" s="121"/>
      <c r="D2" s="122"/>
      <c r="E2" s="122"/>
      <c r="F2" s="122"/>
    </row>
    <row r="3" ht="13.5" customHeight="1" spans="1:6">
      <c r="A3" s="123" t="str">
        <f>"单位名称："&amp;"盈江县盏西镇人民政府"</f>
        <v>单位名称：盈江县盏西镇人民政府</v>
      </c>
      <c r="B3" s="123" t="s">
        <v>675</v>
      </c>
      <c r="C3" s="124"/>
      <c r="D3" s="89"/>
      <c r="E3" s="89"/>
      <c r="F3" s="115" t="s">
        <v>1</v>
      </c>
    </row>
    <row r="4" ht="19.5" customHeight="1" spans="1:6">
      <c r="A4" s="59" t="s">
        <v>219</v>
      </c>
      <c r="B4" s="125" t="s">
        <v>48</v>
      </c>
      <c r="C4" s="59" t="s">
        <v>49</v>
      </c>
      <c r="D4" s="35" t="s">
        <v>676</v>
      </c>
      <c r="E4" s="35"/>
      <c r="F4" s="35"/>
    </row>
    <row r="5" ht="18.55" customHeight="1" spans="1:6">
      <c r="A5" s="59"/>
      <c r="B5" s="125"/>
      <c r="C5" s="59"/>
      <c r="D5" s="35" t="s">
        <v>30</v>
      </c>
      <c r="E5" s="35" t="s">
        <v>52</v>
      </c>
      <c r="F5" s="35" t="s">
        <v>53</v>
      </c>
    </row>
    <row r="6" ht="20.25" customHeight="1" spans="1:6">
      <c r="A6" s="59">
        <v>1</v>
      </c>
      <c r="B6" s="126" t="s">
        <v>60</v>
      </c>
      <c r="C6" s="126" t="s">
        <v>61</v>
      </c>
      <c r="D6" s="126" t="s">
        <v>62</v>
      </c>
      <c r="E6" s="126" t="s">
        <v>63</v>
      </c>
      <c r="F6" s="126" t="s">
        <v>64</v>
      </c>
    </row>
    <row r="7" ht="30" customHeight="1" spans="1:6">
      <c r="A7" s="33"/>
      <c r="B7" s="125"/>
      <c r="C7" s="33"/>
      <c r="D7" s="78"/>
      <c r="E7" s="127"/>
      <c r="F7" s="127"/>
    </row>
    <row r="8" ht="30" customHeight="1" spans="1:6">
      <c r="A8" s="22"/>
      <c r="B8" s="22"/>
      <c r="C8" s="22"/>
      <c r="D8" s="78"/>
      <c r="E8" s="127"/>
      <c r="F8" s="127"/>
    </row>
    <row r="9" ht="30" customHeight="1" spans="1:6">
      <c r="A9" s="20" t="s">
        <v>677</v>
      </c>
      <c r="B9" s="20" t="s">
        <v>677</v>
      </c>
      <c r="C9" s="20" t="s">
        <v>677</v>
      </c>
      <c r="D9" s="78"/>
      <c r="E9" s="127"/>
      <c r="F9" s="127"/>
    </row>
    <row r="10" customHeight="1" spans="1:1">
      <c r="A10" s="39" t="s">
        <v>678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11" sqref="$A11:$XFD11"/>
    </sheetView>
  </sheetViews>
  <sheetFormatPr defaultColWidth="9.13888888888889" defaultRowHeight="14.25" customHeight="1"/>
  <cols>
    <col min="1" max="1" width="16.3425925925926" customWidth="1"/>
    <col min="2" max="3" width="9.62962962962963" customWidth="1"/>
    <col min="4" max="5" width="3.62962962962963" customWidth="1"/>
    <col min="6" max="6" width="11.2777777777778" customWidth="1"/>
    <col min="7" max="8" width="11.8518518518519" customWidth="1"/>
    <col min="9" max="9" width="10.2037037037037" customWidth="1"/>
    <col min="10" max="10" width="6.0462962962963" customWidth="1"/>
    <col min="11" max="11" width="9.77777777777778" customWidth="1"/>
    <col min="12" max="12" width="10.7777777777778" customWidth="1"/>
    <col min="13" max="15" width="10.712962962963" customWidth="1"/>
    <col min="16" max="16" width="6.62962962962963" customWidth="1"/>
    <col min="17" max="17" width="11.4259259259259" customWidth="1"/>
  </cols>
  <sheetData>
    <row r="1" ht="13.5" customHeight="1" spans="1:17">
      <c r="A1" s="3"/>
      <c r="B1" s="3"/>
      <c r="C1" s="3"/>
      <c r="D1" s="3"/>
      <c r="E1" s="3"/>
      <c r="F1" s="3"/>
      <c r="G1" s="3"/>
      <c r="H1" s="3"/>
      <c r="I1" s="3"/>
      <c r="J1" s="3"/>
      <c r="K1" s="1"/>
      <c r="L1" s="1"/>
      <c r="M1" s="1"/>
      <c r="N1" s="1"/>
      <c r="O1" s="103"/>
      <c r="P1" s="103"/>
      <c r="Q1" s="43" t="s">
        <v>679</v>
      </c>
    </row>
    <row r="2" ht="27.75" customHeight="1" spans="1:17">
      <c r="A2" s="44" t="str">
        <f>"2026"&amp;"年部门政府采购预算表"</f>
        <v>2026年部门政府采购预算表</v>
      </c>
      <c r="B2" s="29"/>
      <c r="C2" s="29"/>
      <c r="D2" s="29"/>
      <c r="E2" s="29"/>
      <c r="F2" s="29"/>
      <c r="G2" s="29"/>
      <c r="H2" s="29"/>
      <c r="I2" s="29"/>
      <c r="J2" s="29"/>
      <c r="K2" s="104"/>
      <c r="L2" s="29"/>
      <c r="M2" s="29"/>
      <c r="N2" s="29"/>
      <c r="O2" s="104"/>
      <c r="P2" s="104"/>
      <c r="Q2" s="29"/>
    </row>
    <row r="3" ht="18.75" customHeight="1" spans="1:17">
      <c r="A3" s="45" t="str">
        <f>"单位名称："&amp;"盈江县盏西镇人民政府"</f>
        <v>单位名称：盈江县盏西镇人民政府</v>
      </c>
      <c r="B3" s="32"/>
      <c r="C3" s="32"/>
      <c r="D3" s="32"/>
      <c r="E3" s="32"/>
      <c r="F3" s="32"/>
      <c r="G3" s="32"/>
      <c r="H3" s="32"/>
      <c r="I3" s="32"/>
      <c r="J3" s="32"/>
      <c r="K3" s="1"/>
      <c r="L3" s="1"/>
      <c r="M3" s="1"/>
      <c r="N3" s="1"/>
      <c r="O3" s="105"/>
      <c r="P3" s="105"/>
      <c r="Q3" s="115" t="s">
        <v>27</v>
      </c>
    </row>
    <row r="4" ht="15.75" customHeight="1" spans="1:17">
      <c r="A4" s="11" t="s">
        <v>680</v>
      </c>
      <c r="B4" s="90" t="s">
        <v>681</v>
      </c>
      <c r="C4" s="90" t="s">
        <v>682</v>
      </c>
      <c r="D4" s="90" t="s">
        <v>683</v>
      </c>
      <c r="E4" s="90" t="s">
        <v>684</v>
      </c>
      <c r="F4" s="90" t="s">
        <v>685</v>
      </c>
      <c r="G4" s="48" t="s">
        <v>226</v>
      </c>
      <c r="H4" s="48"/>
      <c r="I4" s="48"/>
      <c r="J4" s="48"/>
      <c r="K4" s="106"/>
      <c r="L4" s="48"/>
      <c r="M4" s="48"/>
      <c r="N4" s="48"/>
      <c r="O4" s="71"/>
      <c r="P4" s="106"/>
      <c r="Q4" s="49"/>
    </row>
    <row r="5" ht="17.25" customHeight="1" spans="1:17">
      <c r="A5" s="16"/>
      <c r="B5" s="91"/>
      <c r="C5" s="91"/>
      <c r="D5" s="91"/>
      <c r="E5" s="91"/>
      <c r="F5" s="91"/>
      <c r="G5" s="91" t="s">
        <v>30</v>
      </c>
      <c r="H5" s="91" t="s">
        <v>34</v>
      </c>
      <c r="I5" s="91" t="s">
        <v>686</v>
      </c>
      <c r="J5" s="91" t="s">
        <v>687</v>
      </c>
      <c r="K5" s="107" t="s">
        <v>688</v>
      </c>
      <c r="L5" s="108" t="s">
        <v>689</v>
      </c>
      <c r="M5" s="108"/>
      <c r="N5" s="108"/>
      <c r="O5" s="109"/>
      <c r="P5" s="110"/>
      <c r="Q5" s="92"/>
    </row>
    <row r="6" ht="54" customHeight="1" spans="1:17">
      <c r="A6" s="18"/>
      <c r="B6" s="92"/>
      <c r="C6" s="92"/>
      <c r="D6" s="92"/>
      <c r="E6" s="92"/>
      <c r="F6" s="92"/>
      <c r="G6" s="92"/>
      <c r="H6" s="92" t="s">
        <v>33</v>
      </c>
      <c r="I6" s="92"/>
      <c r="J6" s="92"/>
      <c r="K6" s="111"/>
      <c r="L6" s="92" t="s">
        <v>33</v>
      </c>
      <c r="M6" s="92" t="s">
        <v>40</v>
      </c>
      <c r="N6" s="92" t="s">
        <v>690</v>
      </c>
      <c r="O6" s="33" t="s">
        <v>42</v>
      </c>
      <c r="P6" s="111"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6"/>
      <c r="E8" s="96"/>
      <c r="F8" s="96">
        <v>25000</v>
      </c>
      <c r="G8" s="96">
        <v>25000</v>
      </c>
      <c r="H8" s="96">
        <v>25000</v>
      </c>
      <c r="I8" s="23"/>
      <c r="J8" s="23"/>
      <c r="K8" s="23"/>
      <c r="L8" s="23"/>
      <c r="M8" s="23"/>
      <c r="N8" s="23"/>
      <c r="O8" s="23"/>
      <c r="P8" s="23"/>
      <c r="Q8" s="23"/>
    </row>
    <row r="9" ht="52.5" customHeight="1" spans="1:17">
      <c r="A9" s="95" t="s">
        <v>285</v>
      </c>
      <c r="B9" s="97" t="s">
        <v>691</v>
      </c>
      <c r="C9" s="97" t="s">
        <v>691</v>
      </c>
      <c r="D9" s="98" t="s">
        <v>692</v>
      </c>
      <c r="E9" s="99">
        <v>1</v>
      </c>
      <c r="F9" s="96">
        <v>10000</v>
      </c>
      <c r="G9" s="96">
        <v>10000</v>
      </c>
      <c r="H9" s="96">
        <v>10000</v>
      </c>
      <c r="I9" s="23"/>
      <c r="J9" s="23"/>
      <c r="K9" s="23"/>
      <c r="L9" s="23"/>
      <c r="M9" s="23"/>
      <c r="N9" s="23"/>
      <c r="O9" s="23"/>
      <c r="P9" s="23"/>
      <c r="Q9" s="23"/>
    </row>
    <row r="10" ht="37" customHeight="1" spans="1:17">
      <c r="A10" s="95" t="s">
        <v>285</v>
      </c>
      <c r="B10" s="97" t="s">
        <v>693</v>
      </c>
      <c r="C10" s="97" t="s">
        <v>693</v>
      </c>
      <c r="D10" s="98" t="s">
        <v>692</v>
      </c>
      <c r="E10" s="99">
        <v>1</v>
      </c>
      <c r="F10" s="23">
        <v>5000</v>
      </c>
      <c r="G10" s="23">
        <v>5000</v>
      </c>
      <c r="H10" s="23">
        <v>5000</v>
      </c>
      <c r="I10" s="112"/>
      <c r="J10" s="112"/>
      <c r="K10" s="112"/>
      <c r="L10" s="112"/>
      <c r="M10" s="112"/>
      <c r="N10" s="112"/>
      <c r="O10" s="112"/>
      <c r="P10" s="112"/>
      <c r="Q10" s="112"/>
    </row>
    <row r="11" ht="40" customHeight="1" spans="1:17">
      <c r="A11" s="95" t="s">
        <v>285</v>
      </c>
      <c r="B11" s="97" t="s">
        <v>694</v>
      </c>
      <c r="C11" s="97" t="s">
        <v>694</v>
      </c>
      <c r="D11" s="98" t="s">
        <v>692</v>
      </c>
      <c r="E11" s="99">
        <v>1</v>
      </c>
      <c r="F11" s="23">
        <v>10000</v>
      </c>
      <c r="G11" s="23">
        <v>10000</v>
      </c>
      <c r="H11" s="100">
        <v>10000</v>
      </c>
      <c r="I11" s="113"/>
      <c r="J11" s="113"/>
      <c r="K11" s="113"/>
      <c r="L11" s="113"/>
      <c r="M11" s="113"/>
      <c r="N11" s="113"/>
      <c r="O11" s="113"/>
      <c r="P11" s="113"/>
      <c r="Q11" s="116"/>
    </row>
    <row r="12" customHeight="1" spans="1:17">
      <c r="A12" s="101" t="s">
        <v>677</v>
      </c>
      <c r="B12" s="102"/>
      <c r="C12" s="102"/>
      <c r="D12" s="102"/>
      <c r="E12" s="99"/>
      <c r="F12" s="23">
        <v>25000</v>
      </c>
      <c r="G12" s="23">
        <v>25000</v>
      </c>
      <c r="H12" s="100">
        <v>25000</v>
      </c>
      <c r="I12" s="114"/>
      <c r="J12" s="114"/>
      <c r="K12" s="114"/>
      <c r="L12" s="114"/>
      <c r="M12" s="114"/>
      <c r="N12" s="114"/>
      <c r="O12" s="114"/>
      <c r="P12" s="114"/>
      <c r="Q12" s="117"/>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3888888888889" defaultRowHeight="14.25" customHeight="1"/>
  <cols>
    <col min="1" max="1" width="21.4814814814815" customWidth="1"/>
    <col min="2" max="2" width="9.77777777777778" customWidth="1"/>
    <col min="3" max="3" width="19.2037037037037" customWidth="1"/>
    <col min="4" max="5" width="12.0462962962963" customWidth="1"/>
    <col min="6" max="6" width="5.77777777777778"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84"/>
      <c r="I1" s="1"/>
      <c r="J1" s="1"/>
      <c r="K1" s="84"/>
      <c r="L1" s="1"/>
      <c r="M1" s="88"/>
      <c r="N1" s="88" t="s">
        <v>695</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"单位名称："&amp;"盈江县盏西镇人民政府"</f>
        <v>单位名称：盈江县盏西镇人民政府</v>
      </c>
      <c r="B3" s="32"/>
      <c r="C3" s="32"/>
      <c r="D3" s="32"/>
      <c r="E3" s="32"/>
      <c r="F3" s="32"/>
      <c r="G3" s="32"/>
      <c r="H3" s="84"/>
      <c r="I3" s="1"/>
      <c r="J3" s="1"/>
      <c r="K3" s="84"/>
      <c r="L3" s="1"/>
      <c r="M3" s="89"/>
      <c r="N3" s="43" t="s">
        <v>27</v>
      </c>
    </row>
    <row r="4" ht="15.75" customHeight="1" spans="1:14">
      <c r="A4" s="11" t="s">
        <v>680</v>
      </c>
      <c r="B4" s="11" t="s">
        <v>696</v>
      </c>
      <c r="C4" s="11" t="s">
        <v>697</v>
      </c>
      <c r="D4" s="12" t="s">
        <v>226</v>
      </c>
      <c r="E4" s="13"/>
      <c r="F4" s="13"/>
      <c r="G4" s="13"/>
      <c r="H4" s="13"/>
      <c r="I4" s="13"/>
      <c r="J4" s="13"/>
      <c r="K4" s="13"/>
      <c r="L4" s="13"/>
      <c r="M4" s="13"/>
      <c r="N4" s="14"/>
    </row>
    <row r="5" ht="17.25" customHeight="1" spans="1:14">
      <c r="A5" s="16"/>
      <c r="B5" s="16"/>
      <c r="C5" s="16"/>
      <c r="D5" s="73" t="s">
        <v>30</v>
      </c>
      <c r="E5" s="11" t="s">
        <v>34</v>
      </c>
      <c r="F5" s="11" t="s">
        <v>686</v>
      </c>
      <c r="G5" s="11" t="s">
        <v>687</v>
      </c>
      <c r="H5" s="11" t="s">
        <v>688</v>
      </c>
      <c r="I5" s="12" t="s">
        <v>689</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698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3888888888889" defaultRowHeight="14.25" customHeight="1"/>
  <cols>
    <col min="1" max="1" width="24.4814814814815" customWidth="1"/>
    <col min="2" max="20" width="5.77777777777778" customWidth="1"/>
  </cols>
  <sheetData>
    <row r="1" ht="13.5" customHeight="1" spans="1:20">
      <c r="A1" s="63"/>
      <c r="B1" s="63"/>
      <c r="C1" s="63"/>
      <c r="D1" s="64"/>
      <c r="E1" s="64"/>
      <c r="F1" s="64"/>
      <c r="G1" s="64"/>
      <c r="H1" s="64"/>
      <c r="I1" s="64"/>
      <c r="J1" s="64"/>
      <c r="K1" s="64"/>
      <c r="L1" s="64"/>
      <c r="M1" s="64"/>
      <c r="N1" s="64"/>
      <c r="O1" s="64"/>
      <c r="P1" s="64"/>
      <c r="Q1" s="64"/>
      <c r="R1" s="64"/>
      <c r="S1" s="64"/>
      <c r="T1" s="81" t="s">
        <v>699</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"单位名称："&amp;"盈江县盏西镇人民政府"</f>
        <v>单位名称：盈江县盏西镇人民政府</v>
      </c>
      <c r="B4" s="69"/>
      <c r="C4" s="69"/>
      <c r="D4" s="9"/>
      <c r="E4" s="9"/>
      <c r="F4" s="9"/>
      <c r="G4" s="9"/>
      <c r="H4" s="9"/>
      <c r="I4" s="9"/>
      <c r="J4" s="9"/>
      <c r="K4" s="9"/>
      <c r="L4" s="9"/>
      <c r="M4" s="9"/>
      <c r="N4" s="9"/>
      <c r="O4" s="9"/>
      <c r="P4" s="9"/>
      <c r="Q4" s="9"/>
      <c r="R4" s="9"/>
      <c r="S4" s="9"/>
      <c r="T4" s="83"/>
    </row>
    <row r="5" ht="19.5" customHeight="1" spans="1:20">
      <c r="A5" s="70" t="s">
        <v>700</v>
      </c>
      <c r="B5" s="12" t="s">
        <v>226</v>
      </c>
      <c r="C5" s="13"/>
      <c r="D5" s="71"/>
      <c r="E5" s="59" t="s">
        <v>701</v>
      </c>
      <c r="F5" s="59"/>
      <c r="G5" s="59"/>
      <c r="H5" s="59"/>
      <c r="I5" s="59"/>
      <c r="J5" s="59"/>
      <c r="K5" s="59"/>
      <c r="L5" s="59"/>
      <c r="M5" s="59"/>
      <c r="N5" s="59"/>
      <c r="O5" s="59"/>
      <c r="P5" s="59"/>
      <c r="Q5" s="59"/>
      <c r="R5" s="59"/>
      <c r="S5" s="59"/>
      <c r="T5" s="35"/>
    </row>
    <row r="6" ht="61.3" customHeight="1" spans="1:20">
      <c r="A6" s="72"/>
      <c r="B6" s="73" t="s">
        <v>30</v>
      </c>
      <c r="C6" s="11" t="s">
        <v>34</v>
      </c>
      <c r="D6" s="74" t="s">
        <v>702</v>
      </c>
      <c r="E6" s="33" t="s">
        <v>703</v>
      </c>
      <c r="F6" s="33" t="s">
        <v>704</v>
      </c>
      <c r="G6" s="33" t="s">
        <v>705</v>
      </c>
      <c r="H6" s="33" t="s">
        <v>706</v>
      </c>
      <c r="I6" s="33" t="s">
        <v>707</v>
      </c>
      <c r="J6" s="33" t="s">
        <v>708</v>
      </c>
      <c r="K6" s="33" t="s">
        <v>709</v>
      </c>
      <c r="L6" s="33" t="s">
        <v>710</v>
      </c>
      <c r="M6" s="33" t="s">
        <v>711</v>
      </c>
      <c r="N6" s="33" t="s">
        <v>712</v>
      </c>
      <c r="O6" s="33" t="s">
        <v>713</v>
      </c>
      <c r="P6" s="33" t="s">
        <v>714</v>
      </c>
      <c r="Q6" s="33" t="s">
        <v>715</v>
      </c>
      <c r="R6" s="33" t="s">
        <v>716</v>
      </c>
      <c r="S6" s="33" t="s">
        <v>717</v>
      </c>
      <c r="T6" s="34" t="s">
        <v>718</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719</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720</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3888888888889" defaultRowHeight="12" customHeight="1" outlineLevelRow="7"/>
  <cols>
    <col min="1" max="10" width="13.2037037037037" customWidth="1"/>
  </cols>
  <sheetData>
    <row r="1" customHeight="1" spans="10:10">
      <c r="J1" s="62" t="s">
        <v>721</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"单位名称："&amp;"盈江县盏西镇人民政府"</f>
        <v>单位名称：盈江县盏西镇人民政府</v>
      </c>
      <c r="B3" s="57"/>
      <c r="C3" s="57"/>
      <c r="D3" s="57"/>
      <c r="E3" s="57"/>
      <c r="F3" s="58"/>
      <c r="G3" s="57"/>
      <c r="H3" s="58"/>
    </row>
    <row r="4" ht="44.25" customHeight="1" spans="1:10">
      <c r="A4" s="34" t="s">
        <v>384</v>
      </c>
      <c r="B4" s="34" t="s">
        <v>385</v>
      </c>
      <c r="C4" s="34" t="s">
        <v>386</v>
      </c>
      <c r="D4" s="34" t="s">
        <v>387</v>
      </c>
      <c r="E4" s="34" t="s">
        <v>388</v>
      </c>
      <c r="F4" s="59" t="s">
        <v>389</v>
      </c>
      <c r="G4" s="34" t="s">
        <v>390</v>
      </c>
      <c r="H4" s="59" t="s">
        <v>391</v>
      </c>
      <c r="I4" s="59" t="s">
        <v>392</v>
      </c>
      <c r="J4" s="34" t="s">
        <v>393</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719</v>
      </c>
      <c r="C7" s="22" t="s">
        <v>719</v>
      </c>
      <c r="D7" s="22" t="s">
        <v>719</v>
      </c>
      <c r="E7" s="36" t="s">
        <v>719</v>
      </c>
      <c r="F7" s="22" t="s">
        <v>719</v>
      </c>
      <c r="G7" s="36" t="s">
        <v>719</v>
      </c>
      <c r="H7" s="22" t="s">
        <v>719</v>
      </c>
      <c r="I7" s="22" t="s">
        <v>719</v>
      </c>
      <c r="J7" s="36" t="s">
        <v>719</v>
      </c>
    </row>
    <row r="8" ht="14.4" spans="1:1">
      <c r="A8" s="39" t="s">
        <v>722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3" t="s">
        <v>723</v>
      </c>
    </row>
    <row r="2" ht="28.5" customHeight="1" spans="1:8">
      <c r="A2" s="44" t="str">
        <f>"2026"&amp;"年新增资产配置表"</f>
        <v>2026年新增资产配置表</v>
      </c>
      <c r="B2" s="29"/>
      <c r="C2" s="29"/>
      <c r="D2" s="29"/>
      <c r="E2" s="29"/>
      <c r="F2" s="29"/>
      <c r="G2" s="29"/>
      <c r="H2" s="29"/>
    </row>
    <row r="3" ht="13.5" customHeight="1" spans="1:8">
      <c r="A3" s="45" t="str">
        <f>"单位名称："&amp;"盈江县盏西镇人民政府"</f>
        <v>单位名称：盈江县盏西镇人民政府</v>
      </c>
      <c r="B3" s="31"/>
      <c r="C3" s="46"/>
      <c r="D3" s="1"/>
      <c r="E3" s="1"/>
      <c r="F3" s="1"/>
      <c r="G3" s="1"/>
      <c r="H3" s="1"/>
    </row>
    <row r="4" ht="18" customHeight="1" spans="1:8">
      <c r="A4" s="11" t="s">
        <v>219</v>
      </c>
      <c r="B4" s="11" t="s">
        <v>724</v>
      </c>
      <c r="C4" s="11" t="s">
        <v>725</v>
      </c>
      <c r="D4" s="11" t="s">
        <v>726</v>
      </c>
      <c r="E4" s="11" t="s">
        <v>727</v>
      </c>
      <c r="F4" s="47" t="s">
        <v>728</v>
      </c>
      <c r="G4" s="48"/>
      <c r="H4" s="49"/>
    </row>
    <row r="5" ht="18" customHeight="1" spans="1:8">
      <c r="A5" s="18"/>
      <c r="B5" s="18"/>
      <c r="C5" s="18"/>
      <c r="D5" s="18"/>
      <c r="E5" s="18"/>
      <c r="F5" s="34" t="s">
        <v>684</v>
      </c>
      <c r="G5" s="34" t="s">
        <v>729</v>
      </c>
      <c r="H5" s="34" t="s">
        <v>730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4.4" spans="1:1">
      <c r="A9" s="39" t="s">
        <v>731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8" sqref="C8"/>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259259259259" customWidth="1"/>
  </cols>
  <sheetData>
    <row r="1" ht="13.5" customHeight="1" spans="1:11">
      <c r="A1" s="1"/>
      <c r="B1" s="1"/>
      <c r="C1" s="1"/>
      <c r="D1" s="2"/>
      <c r="E1" s="2"/>
      <c r="F1" s="2"/>
      <c r="G1" s="2"/>
      <c r="H1" s="3"/>
      <c r="I1" s="3"/>
      <c r="J1" s="3"/>
      <c r="K1" s="4" t="s">
        <v>732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"单位名称："&amp;"盈江县盏西镇人民政府"</f>
        <v>单位名称：盈江县盏西镇人民政府</v>
      </c>
      <c r="B3" s="31"/>
      <c r="C3" s="31"/>
      <c r="D3" s="31"/>
      <c r="E3" s="31"/>
      <c r="F3" s="31"/>
      <c r="G3" s="31"/>
      <c r="H3" s="32"/>
      <c r="I3" s="32"/>
      <c r="J3" s="32"/>
      <c r="K3" s="40" t="s">
        <v>27</v>
      </c>
    </row>
    <row r="4" ht="21.75" customHeight="1" spans="1:11">
      <c r="A4" s="33" t="s">
        <v>330</v>
      </c>
      <c r="B4" s="33" t="s">
        <v>221</v>
      </c>
      <c r="C4" s="33" t="s">
        <v>331</v>
      </c>
      <c r="D4" s="34" t="s">
        <v>222</v>
      </c>
      <c r="E4" s="34" t="s">
        <v>223</v>
      </c>
      <c r="F4" s="34" t="s">
        <v>332</v>
      </c>
      <c r="G4" s="34" t="s">
        <v>333</v>
      </c>
      <c r="H4" s="35" t="s">
        <v>30</v>
      </c>
      <c r="I4" s="35" t="s">
        <v>733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677</v>
      </c>
      <c r="B10" s="38"/>
      <c r="C10" s="38"/>
      <c r="D10" s="38"/>
      <c r="E10" s="38"/>
      <c r="F10" s="38"/>
      <c r="G10" s="38"/>
      <c r="H10" s="23"/>
      <c r="I10" s="23"/>
      <c r="J10" s="23"/>
      <c r="K10" s="42"/>
    </row>
    <row r="11" customHeight="1" spans="1:1">
      <c r="A11" s="39" t="s">
        <v>734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C10" sqref="C10"/>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735</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"单位名称："&amp;"盈江县盏西镇人民政府"</f>
        <v>单位名称：盈江县盏西镇人民政府</v>
      </c>
      <c r="B3" s="7"/>
      <c r="C3" s="7"/>
      <c r="D3" s="7"/>
      <c r="E3" s="8"/>
      <c r="F3" s="8"/>
      <c r="G3" s="9" t="s">
        <v>27</v>
      </c>
    </row>
    <row r="4" ht="21.75" customHeight="1" spans="1:7">
      <c r="A4" s="10" t="s">
        <v>331</v>
      </c>
      <c r="B4" s="10" t="s">
        <v>330</v>
      </c>
      <c r="C4" s="10" t="s">
        <v>221</v>
      </c>
      <c r="D4" s="11" t="s">
        <v>736</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5536930.4</v>
      </c>
      <c r="F8" s="23"/>
      <c r="G8" s="23"/>
    </row>
    <row r="9" ht="52.5" customHeight="1" spans="1:7">
      <c r="A9" s="24"/>
      <c r="B9" s="22" t="s">
        <v>737</v>
      </c>
      <c r="C9" s="22" t="s">
        <v>320</v>
      </c>
      <c r="D9" s="22" t="s">
        <v>738</v>
      </c>
      <c r="E9" s="23">
        <v>180000</v>
      </c>
      <c r="F9" s="23"/>
      <c r="G9" s="23"/>
    </row>
    <row r="10" ht="52.5" customHeight="1" spans="1:7">
      <c r="A10" s="25"/>
      <c r="B10" s="22" t="s">
        <v>737</v>
      </c>
      <c r="C10" s="22" t="s">
        <v>322</v>
      </c>
      <c r="D10" s="22" t="s">
        <v>738</v>
      </c>
      <c r="E10" s="23">
        <v>61056</v>
      </c>
      <c r="F10" s="23"/>
      <c r="G10" s="23"/>
    </row>
    <row r="11" ht="52.5" customHeight="1" spans="1:7">
      <c r="A11" s="25"/>
      <c r="B11" s="22" t="s">
        <v>737</v>
      </c>
      <c r="C11" s="22" t="s">
        <v>326</v>
      </c>
      <c r="D11" s="22" t="s">
        <v>738</v>
      </c>
      <c r="E11" s="23">
        <v>744000</v>
      </c>
      <c r="F11" s="23"/>
      <c r="G11" s="23"/>
    </row>
    <row r="12" ht="52.5" customHeight="1" spans="1:7">
      <c r="A12" s="25"/>
      <c r="B12" s="22" t="s">
        <v>737</v>
      </c>
      <c r="C12" s="22" t="s">
        <v>328</v>
      </c>
      <c r="D12" s="22" t="s">
        <v>738</v>
      </c>
      <c r="E12" s="23">
        <v>1858800</v>
      </c>
      <c r="F12" s="23"/>
      <c r="G12" s="23"/>
    </row>
    <row r="13" ht="52.5" customHeight="1" spans="1:7">
      <c r="A13" s="25"/>
      <c r="B13" s="22" t="s">
        <v>739</v>
      </c>
      <c r="C13" s="22" t="s">
        <v>379</v>
      </c>
      <c r="D13" s="22" t="s">
        <v>738</v>
      </c>
      <c r="E13" s="23">
        <v>50000</v>
      </c>
      <c r="F13" s="23"/>
      <c r="G13" s="23"/>
    </row>
    <row r="14" ht="52.5" customHeight="1" spans="1:7">
      <c r="A14" s="25"/>
      <c r="B14" s="22" t="s">
        <v>739</v>
      </c>
      <c r="C14" s="22" t="s">
        <v>355</v>
      </c>
      <c r="D14" s="22" t="s">
        <v>738</v>
      </c>
      <c r="E14" s="23">
        <v>11600</v>
      </c>
      <c r="F14" s="23"/>
      <c r="G14" s="23"/>
    </row>
    <row r="15" ht="52.5" customHeight="1" spans="1:7">
      <c r="A15" s="25"/>
      <c r="B15" s="22" t="s">
        <v>739</v>
      </c>
      <c r="C15" s="22" t="s">
        <v>357</v>
      </c>
      <c r="D15" s="22" t="s">
        <v>738</v>
      </c>
      <c r="E15" s="23">
        <v>3000</v>
      </c>
      <c r="F15" s="23"/>
      <c r="G15" s="23"/>
    </row>
    <row r="16" ht="52.5" customHeight="1" spans="1:7">
      <c r="A16" s="25"/>
      <c r="B16" s="22" t="s">
        <v>739</v>
      </c>
      <c r="C16" s="22" t="s">
        <v>375</v>
      </c>
      <c r="D16" s="22" t="s">
        <v>738</v>
      </c>
      <c r="E16" s="23">
        <v>240000</v>
      </c>
      <c r="F16" s="23"/>
      <c r="G16" s="23"/>
    </row>
    <row r="17" ht="52.5" customHeight="1" spans="1:7">
      <c r="A17" s="25"/>
      <c r="B17" s="22" t="s">
        <v>739</v>
      </c>
      <c r="C17" s="22" t="s">
        <v>353</v>
      </c>
      <c r="D17" s="22" t="s">
        <v>738</v>
      </c>
      <c r="E17" s="23">
        <v>20000</v>
      </c>
      <c r="F17" s="23"/>
      <c r="G17" s="23"/>
    </row>
    <row r="18" ht="52.5" customHeight="1" spans="1:7">
      <c r="A18" s="25"/>
      <c r="B18" s="22" t="s">
        <v>739</v>
      </c>
      <c r="C18" s="22" t="s">
        <v>363</v>
      </c>
      <c r="D18" s="22" t="s">
        <v>738</v>
      </c>
      <c r="E18" s="23">
        <v>280474.4</v>
      </c>
      <c r="F18" s="23"/>
      <c r="G18" s="23"/>
    </row>
    <row r="19" ht="52.5" customHeight="1" spans="1:7">
      <c r="A19" s="25"/>
      <c r="B19" s="22" t="s">
        <v>739</v>
      </c>
      <c r="C19" s="22" t="s">
        <v>369</v>
      </c>
      <c r="D19" s="22" t="s">
        <v>738</v>
      </c>
      <c r="E19" s="23">
        <v>1430000</v>
      </c>
      <c r="F19" s="23"/>
      <c r="G19" s="23"/>
    </row>
    <row r="20" ht="52.5" customHeight="1" spans="1:7">
      <c r="A20" s="25"/>
      <c r="B20" s="22" t="s">
        <v>740</v>
      </c>
      <c r="C20" s="22" t="s">
        <v>339</v>
      </c>
      <c r="D20" s="22" t="s">
        <v>738</v>
      </c>
      <c r="E20" s="23">
        <v>240000</v>
      </c>
      <c r="F20" s="23"/>
      <c r="G20" s="23"/>
    </row>
    <row r="21" ht="52.5" customHeight="1" spans="1:7">
      <c r="A21" s="25"/>
      <c r="B21" s="22" t="s">
        <v>740</v>
      </c>
      <c r="C21" s="22" t="s">
        <v>336</v>
      </c>
      <c r="D21" s="22" t="s">
        <v>738</v>
      </c>
      <c r="E21" s="23">
        <v>162000</v>
      </c>
      <c r="F21" s="23"/>
      <c r="G21" s="23"/>
    </row>
    <row r="22" ht="52.5" customHeight="1" spans="1:7">
      <c r="A22" s="25"/>
      <c r="B22" s="22" t="s">
        <v>741</v>
      </c>
      <c r="C22" s="22" t="s">
        <v>348</v>
      </c>
      <c r="D22" s="22" t="s">
        <v>738</v>
      </c>
      <c r="E22" s="23">
        <v>10000</v>
      </c>
      <c r="F22" s="23"/>
      <c r="G22" s="23"/>
    </row>
    <row r="23" ht="52.5" customHeight="1" spans="1:7">
      <c r="A23" s="25"/>
      <c r="B23" s="22" t="s">
        <v>741</v>
      </c>
      <c r="C23" s="22" t="s">
        <v>373</v>
      </c>
      <c r="D23" s="22" t="s">
        <v>738</v>
      </c>
      <c r="E23" s="23">
        <v>5000</v>
      </c>
      <c r="F23" s="23"/>
      <c r="G23" s="23"/>
    </row>
    <row r="24" ht="52.5" customHeight="1" spans="1:7">
      <c r="A24" s="25"/>
      <c r="B24" s="22" t="s">
        <v>741</v>
      </c>
      <c r="C24" s="22" t="s">
        <v>351</v>
      </c>
      <c r="D24" s="22" t="s">
        <v>738</v>
      </c>
      <c r="E24" s="23">
        <v>26000</v>
      </c>
      <c r="F24" s="23"/>
      <c r="G24" s="23"/>
    </row>
    <row r="25" ht="52.5" customHeight="1" spans="1:7">
      <c r="A25" s="25"/>
      <c r="B25" s="22" t="s">
        <v>741</v>
      </c>
      <c r="C25" s="22" t="s">
        <v>381</v>
      </c>
      <c r="D25" s="22" t="s">
        <v>738</v>
      </c>
      <c r="E25" s="23">
        <v>100000</v>
      </c>
      <c r="F25" s="23"/>
      <c r="G25" s="23"/>
    </row>
    <row r="26" ht="52.5" customHeight="1" spans="1:7">
      <c r="A26" s="25"/>
      <c r="B26" s="22" t="s">
        <v>741</v>
      </c>
      <c r="C26" s="22" t="s">
        <v>365</v>
      </c>
      <c r="D26" s="22" t="s">
        <v>738</v>
      </c>
      <c r="E26" s="23">
        <v>5000</v>
      </c>
      <c r="F26" s="23"/>
      <c r="G26" s="23"/>
    </row>
    <row r="27" ht="52.5" customHeight="1" spans="1:7">
      <c r="A27" s="25"/>
      <c r="B27" s="22" t="s">
        <v>741</v>
      </c>
      <c r="C27" s="22" t="s">
        <v>367</v>
      </c>
      <c r="D27" s="22" t="s">
        <v>738</v>
      </c>
      <c r="E27" s="23">
        <v>50000</v>
      </c>
      <c r="F27" s="23"/>
      <c r="G27" s="23"/>
    </row>
    <row r="28" ht="52.5" customHeight="1" spans="1:7">
      <c r="A28" s="25"/>
      <c r="B28" s="22" t="s">
        <v>741</v>
      </c>
      <c r="C28" s="22" t="s">
        <v>359</v>
      </c>
      <c r="D28" s="22" t="s">
        <v>738</v>
      </c>
      <c r="E28" s="23">
        <v>60000</v>
      </c>
      <c r="F28" s="23"/>
      <c r="G28" s="23"/>
    </row>
    <row r="29" ht="30" customHeight="1" spans="1:7">
      <c r="A29" s="26" t="s">
        <v>30</v>
      </c>
      <c r="B29" s="27" t="s">
        <v>719</v>
      </c>
      <c r="C29" s="27"/>
      <c r="D29" s="28"/>
      <c r="E29" s="23">
        <v>5536930.4</v>
      </c>
      <c r="F29" s="23"/>
      <c r="G29" s="23"/>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14" sqref="I14"/>
    </sheetView>
  </sheetViews>
  <sheetFormatPr defaultColWidth="9.13888888888889" defaultRowHeight="12" customHeight="1"/>
  <cols>
    <col min="1" max="1" width="7.62962962962963"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77"/>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"单位名称："&amp;"盈江县盏西镇人民政府"</f>
        <v>单位名称：盈江县盏西镇人民政府</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80" t="s">
        <v>38</v>
      </c>
      <c r="J5" s="180"/>
      <c r="K5" s="180"/>
      <c r="L5" s="180"/>
      <c r="M5" s="180"/>
      <c r="N5" s="180"/>
      <c r="O5" s="11" t="s">
        <v>33</v>
      </c>
      <c r="P5" s="11" t="s">
        <v>34</v>
      </c>
      <c r="Q5" s="11" t="s">
        <v>35</v>
      </c>
      <c r="R5" s="11" t="s">
        <v>36</v>
      </c>
      <c r="S5" s="11" t="s">
        <v>39</v>
      </c>
    </row>
    <row r="6" ht="84"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8" t="s">
        <v>45</v>
      </c>
      <c r="B8" s="178" t="s">
        <v>46</v>
      </c>
      <c r="C8" s="23">
        <v>19819558.22</v>
      </c>
      <c r="D8" s="23">
        <v>19819558.22</v>
      </c>
      <c r="E8" s="23">
        <v>16819558.22</v>
      </c>
      <c r="F8" s="23"/>
      <c r="G8" s="23"/>
      <c r="H8" s="23"/>
      <c r="I8" s="23">
        <v>3000000</v>
      </c>
      <c r="J8" s="23"/>
      <c r="K8" s="23"/>
      <c r="L8" s="23"/>
      <c r="M8" s="23"/>
      <c r="N8" s="23">
        <v>3000000</v>
      </c>
      <c r="O8" s="23"/>
      <c r="P8" s="23"/>
      <c r="Q8" s="23"/>
      <c r="R8" s="23"/>
      <c r="S8" s="23"/>
    </row>
    <row r="9" ht="30" customHeight="1" spans="1:19">
      <c r="A9" s="12" t="s">
        <v>30</v>
      </c>
      <c r="B9" s="179"/>
      <c r="C9" s="168">
        <v>19819558.22</v>
      </c>
      <c r="D9" s="168">
        <v>19819558.22</v>
      </c>
      <c r="E9" s="168">
        <v>16819558.22</v>
      </c>
      <c r="F9" s="168"/>
      <c r="G9" s="168"/>
      <c r="H9" s="168"/>
      <c r="I9" s="168">
        <v>3000000</v>
      </c>
      <c r="J9" s="168"/>
      <c r="K9" s="168"/>
      <c r="L9" s="168"/>
      <c r="M9" s="168"/>
      <c r="N9" s="168">
        <v>3000000</v>
      </c>
      <c r="O9" s="168"/>
      <c r="P9" s="168"/>
      <c r="Q9" s="168"/>
      <c r="R9" s="168"/>
      <c r="S9" s="16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2"/>
  <sheetViews>
    <sheetView showZeros="0" workbookViewId="0">
      <selection activeCell="A13" sqref="$A13:$XFD13"/>
    </sheetView>
  </sheetViews>
  <sheetFormatPr defaultColWidth="8.85185185185185" defaultRowHeight="15" customHeight="1"/>
  <cols>
    <col min="1" max="1" width="9.62962962962963" customWidth="1"/>
    <col min="2" max="2" width="14.1388888888889" customWidth="1"/>
    <col min="3" max="6" width="14.4814814814815" customWidth="1"/>
    <col min="7" max="7" width="12.6296296296296" customWidth="1"/>
    <col min="8" max="8" width="4.34259259259259" customWidth="1"/>
    <col min="9" max="9" width="7.27777777777778" customWidth="1"/>
    <col min="10" max="13" width="12.7777777777778" customWidth="1"/>
    <col min="14" max="14" width="5.77777777777778" customWidth="1"/>
    <col min="15" max="15" width="12.7777777777778" customWidth="1"/>
  </cols>
  <sheetData>
    <row r="1" ht="18.75" customHeight="1" spans="1:15">
      <c r="A1" s="170"/>
      <c r="B1" s="170"/>
      <c r="C1" s="170"/>
      <c r="D1" s="170"/>
      <c r="E1" s="170"/>
      <c r="F1" s="170"/>
      <c r="G1" s="170"/>
      <c r="H1" s="170"/>
      <c r="I1" s="170"/>
      <c r="J1" s="170"/>
      <c r="K1" s="170"/>
      <c r="L1" s="170"/>
      <c r="M1" s="170"/>
      <c r="N1" s="43" t="s">
        <v>47</v>
      </c>
      <c r="O1" s="43"/>
    </row>
    <row r="2" ht="36" customHeight="1" spans="1:15">
      <c r="A2" s="171" t="str">
        <f>"2026"&amp;"年部门支出预算表"</f>
        <v>2026年部门支出预算表</v>
      </c>
      <c r="B2" s="171"/>
      <c r="C2" s="171"/>
      <c r="D2" s="171"/>
      <c r="E2" s="171"/>
      <c r="F2" s="171"/>
      <c r="G2" s="171"/>
      <c r="H2" s="171"/>
      <c r="I2" s="171"/>
      <c r="J2" s="171"/>
      <c r="K2" s="171"/>
      <c r="L2" s="171"/>
      <c r="M2" s="171"/>
      <c r="N2" s="171"/>
      <c r="O2" s="171"/>
    </row>
    <row r="3" ht="18.75" customHeight="1" spans="1:15">
      <c r="A3" s="31" t="str">
        <f>"单位名称："&amp;"盈江县盏西镇人民政府"</f>
        <v>单位名称：盈江县盏西镇人民政府</v>
      </c>
      <c r="B3" s="31"/>
      <c r="C3" s="31"/>
      <c r="D3" s="31"/>
      <c r="E3" s="31"/>
      <c r="F3" s="31"/>
      <c r="G3" s="170"/>
      <c r="H3" s="170"/>
      <c r="I3" s="170"/>
      <c r="J3" s="170"/>
      <c r="K3" s="170"/>
      <c r="L3" s="170"/>
      <c r="M3" s="170"/>
      <c r="N3" s="43" t="s">
        <v>1</v>
      </c>
      <c r="O3" s="43"/>
    </row>
    <row r="4" ht="31.5" customHeight="1" spans="1:15">
      <c r="A4" s="172" t="s">
        <v>48</v>
      </c>
      <c r="B4" s="172" t="s">
        <v>49</v>
      </c>
      <c r="C4" s="172" t="s">
        <v>30</v>
      </c>
      <c r="D4" s="172" t="s">
        <v>34</v>
      </c>
      <c r="E4" s="172"/>
      <c r="F4" s="172"/>
      <c r="G4" s="172" t="s">
        <v>35</v>
      </c>
      <c r="H4" s="172" t="s">
        <v>36</v>
      </c>
      <c r="I4" s="172" t="s">
        <v>50</v>
      </c>
      <c r="J4" s="172" t="s">
        <v>51</v>
      </c>
      <c r="K4" s="172"/>
      <c r="L4" s="172"/>
      <c r="M4" s="172"/>
      <c r="N4" s="172"/>
      <c r="O4" s="172"/>
    </row>
    <row r="5" ht="58" customHeight="1" spans="1:15">
      <c r="A5" s="172"/>
      <c r="B5" s="172"/>
      <c r="C5" s="172"/>
      <c r="D5" s="172" t="s">
        <v>33</v>
      </c>
      <c r="E5" s="172" t="s">
        <v>52</v>
      </c>
      <c r="F5" s="172" t="s">
        <v>53</v>
      </c>
      <c r="G5" s="172"/>
      <c r="H5" s="172"/>
      <c r="I5" s="172"/>
      <c r="J5" s="172" t="s">
        <v>33</v>
      </c>
      <c r="K5" s="172" t="s">
        <v>54</v>
      </c>
      <c r="L5" s="172" t="s">
        <v>55</v>
      </c>
      <c r="M5" s="172" t="s">
        <v>56</v>
      </c>
      <c r="N5" s="172" t="s">
        <v>57</v>
      </c>
      <c r="O5" s="172" t="s">
        <v>58</v>
      </c>
    </row>
    <row r="6" ht="18.75" customHeight="1" spans="1:15">
      <c r="A6" s="173" t="s">
        <v>59</v>
      </c>
      <c r="B6" s="173" t="s">
        <v>60</v>
      </c>
      <c r="C6" s="173" t="s">
        <v>61</v>
      </c>
      <c r="D6" s="173" t="s">
        <v>62</v>
      </c>
      <c r="E6" s="173" t="s">
        <v>63</v>
      </c>
      <c r="F6" s="173" t="s">
        <v>64</v>
      </c>
      <c r="G6" s="173" t="s">
        <v>65</v>
      </c>
      <c r="H6" s="173" t="s">
        <v>66</v>
      </c>
      <c r="I6" s="173" t="s">
        <v>67</v>
      </c>
      <c r="J6" s="173" t="s">
        <v>68</v>
      </c>
      <c r="K6" s="173" t="s">
        <v>69</v>
      </c>
      <c r="L6" s="173" t="s">
        <v>70</v>
      </c>
      <c r="M6" s="173" t="s">
        <v>71</v>
      </c>
      <c r="N6" s="173" t="s">
        <v>72</v>
      </c>
      <c r="O6" s="173" t="s">
        <v>73</v>
      </c>
    </row>
    <row r="7" ht="52.5" customHeight="1" spans="1:15">
      <c r="A7" s="174" t="s">
        <v>74</v>
      </c>
      <c r="B7" s="174" t="s">
        <v>75</v>
      </c>
      <c r="C7" s="139">
        <v>11446763.45</v>
      </c>
      <c r="D7" s="139">
        <v>8446763.45</v>
      </c>
      <c r="E7" s="139">
        <v>7484163.45</v>
      </c>
      <c r="F7" s="139">
        <v>962600</v>
      </c>
      <c r="G7" s="139"/>
      <c r="H7" s="139"/>
      <c r="I7" s="139"/>
      <c r="J7" s="139">
        <v>3000000</v>
      </c>
      <c r="K7" s="139"/>
      <c r="L7" s="139"/>
      <c r="M7" s="139"/>
      <c r="N7" s="139"/>
      <c r="O7" s="139">
        <v>3000000</v>
      </c>
    </row>
    <row r="8" ht="52.5" customHeight="1" spans="1:15">
      <c r="A8" s="175" t="s">
        <v>76</v>
      </c>
      <c r="B8" s="175" t="s">
        <v>77</v>
      </c>
      <c r="C8" s="139">
        <v>260406</v>
      </c>
      <c r="D8" s="139">
        <v>260406</v>
      </c>
      <c r="E8" s="139">
        <v>150406</v>
      </c>
      <c r="F8" s="139">
        <v>110000</v>
      </c>
      <c r="G8" s="139"/>
      <c r="H8" s="139"/>
      <c r="I8" s="139"/>
      <c r="J8" s="139"/>
      <c r="K8" s="139"/>
      <c r="L8" s="139"/>
      <c r="M8" s="139"/>
      <c r="N8" s="139"/>
      <c r="O8" s="139"/>
    </row>
    <row r="9" ht="52.5" customHeight="1" spans="1:15">
      <c r="A9" s="176" t="s">
        <v>78</v>
      </c>
      <c r="B9" s="176" t="s">
        <v>79</v>
      </c>
      <c r="C9" s="139">
        <v>150406</v>
      </c>
      <c r="D9" s="139">
        <v>150406</v>
      </c>
      <c r="E9" s="139">
        <v>150406</v>
      </c>
      <c r="F9" s="139"/>
      <c r="G9" s="139"/>
      <c r="H9" s="139"/>
      <c r="I9" s="139"/>
      <c r="J9" s="139"/>
      <c r="K9" s="139"/>
      <c r="L9" s="139"/>
      <c r="M9" s="139"/>
      <c r="N9" s="139"/>
      <c r="O9" s="139"/>
    </row>
    <row r="10" ht="52.5" customHeight="1" spans="1:15">
      <c r="A10" s="176" t="s">
        <v>80</v>
      </c>
      <c r="B10" s="176" t="s">
        <v>81</v>
      </c>
      <c r="C10" s="139">
        <v>60000</v>
      </c>
      <c r="D10" s="139">
        <v>60000</v>
      </c>
      <c r="E10" s="139"/>
      <c r="F10" s="139">
        <v>60000</v>
      </c>
      <c r="G10" s="139"/>
      <c r="H10" s="139"/>
      <c r="I10" s="139"/>
      <c r="J10" s="139"/>
      <c r="K10" s="139"/>
      <c r="L10" s="139"/>
      <c r="M10" s="139"/>
      <c r="N10" s="139"/>
      <c r="O10" s="139"/>
    </row>
    <row r="11" ht="52.5" customHeight="1" spans="1:15">
      <c r="A11" s="176" t="s">
        <v>82</v>
      </c>
      <c r="B11" s="176" t="s">
        <v>83</v>
      </c>
      <c r="C11" s="139">
        <v>50000</v>
      </c>
      <c r="D11" s="139">
        <v>50000</v>
      </c>
      <c r="E11" s="139"/>
      <c r="F11" s="139">
        <v>50000</v>
      </c>
      <c r="G11" s="139"/>
      <c r="H11" s="139"/>
      <c r="I11" s="139"/>
      <c r="J11" s="139"/>
      <c r="K11" s="139"/>
      <c r="L11" s="139"/>
      <c r="M11" s="139"/>
      <c r="N11" s="139"/>
      <c r="O11" s="139"/>
    </row>
    <row r="12" ht="75" customHeight="1" spans="1:15">
      <c r="A12" s="175" t="s">
        <v>84</v>
      </c>
      <c r="B12" s="175" t="s">
        <v>85</v>
      </c>
      <c r="C12" s="139">
        <v>5529150.45</v>
      </c>
      <c r="D12" s="139">
        <v>2529150.45</v>
      </c>
      <c r="E12" s="139">
        <v>2524150.45</v>
      </c>
      <c r="F12" s="139">
        <v>5000</v>
      </c>
      <c r="G12" s="139"/>
      <c r="H12" s="139"/>
      <c r="I12" s="139"/>
      <c r="J12" s="139">
        <v>3000000</v>
      </c>
      <c r="K12" s="139"/>
      <c r="L12" s="139"/>
      <c r="M12" s="139"/>
      <c r="N12" s="139"/>
      <c r="O12" s="139">
        <v>3000000</v>
      </c>
    </row>
    <row r="13" ht="52.5" customHeight="1" spans="1:15">
      <c r="A13" s="176" t="s">
        <v>86</v>
      </c>
      <c r="B13" s="176" t="s">
        <v>79</v>
      </c>
      <c r="C13" s="139">
        <v>5529150.45</v>
      </c>
      <c r="D13" s="139">
        <v>2529150.45</v>
      </c>
      <c r="E13" s="139">
        <v>2524150.45</v>
      </c>
      <c r="F13" s="139">
        <v>5000</v>
      </c>
      <c r="G13" s="139"/>
      <c r="H13" s="139"/>
      <c r="I13" s="139"/>
      <c r="J13" s="139">
        <v>3000000</v>
      </c>
      <c r="K13" s="139"/>
      <c r="L13" s="139"/>
      <c r="M13" s="139"/>
      <c r="N13" s="139"/>
      <c r="O13" s="139">
        <v>3000000</v>
      </c>
    </row>
    <row r="14" ht="52.5" customHeight="1" spans="1:15">
      <c r="A14" s="175" t="s">
        <v>87</v>
      </c>
      <c r="B14" s="175" t="s">
        <v>88</v>
      </c>
      <c r="C14" s="139">
        <v>471067</v>
      </c>
      <c r="D14" s="139">
        <v>471067</v>
      </c>
      <c r="E14" s="139">
        <v>471067</v>
      </c>
      <c r="F14" s="139"/>
      <c r="G14" s="139"/>
      <c r="H14" s="139"/>
      <c r="I14" s="139"/>
      <c r="J14" s="139"/>
      <c r="K14" s="139"/>
      <c r="L14" s="139"/>
      <c r="M14" s="139"/>
      <c r="N14" s="139"/>
      <c r="O14" s="139"/>
    </row>
    <row r="15" ht="52.5" customHeight="1" spans="1:15">
      <c r="A15" s="176" t="s">
        <v>89</v>
      </c>
      <c r="B15" s="176" t="s">
        <v>79</v>
      </c>
      <c r="C15" s="139">
        <v>471067</v>
      </c>
      <c r="D15" s="139">
        <v>471067</v>
      </c>
      <c r="E15" s="139">
        <v>471067</v>
      </c>
      <c r="F15" s="139"/>
      <c r="G15" s="139"/>
      <c r="H15" s="139"/>
      <c r="I15" s="139"/>
      <c r="J15" s="139"/>
      <c r="K15" s="139"/>
      <c r="L15" s="139"/>
      <c r="M15" s="139"/>
      <c r="N15" s="139"/>
      <c r="O15" s="139"/>
    </row>
    <row r="16" ht="52.5" customHeight="1" spans="1:15">
      <c r="A16" s="175" t="s">
        <v>90</v>
      </c>
      <c r="B16" s="175" t="s">
        <v>91</v>
      </c>
      <c r="C16" s="139">
        <v>141000</v>
      </c>
      <c r="D16" s="139">
        <v>141000</v>
      </c>
      <c r="E16" s="139"/>
      <c r="F16" s="139">
        <v>141000</v>
      </c>
      <c r="G16" s="139"/>
      <c r="H16" s="139"/>
      <c r="I16" s="139"/>
      <c r="J16" s="139"/>
      <c r="K16" s="139"/>
      <c r="L16" s="139"/>
      <c r="M16" s="139"/>
      <c r="N16" s="139"/>
      <c r="O16" s="139"/>
    </row>
    <row r="17" ht="52.5" customHeight="1" spans="1:15">
      <c r="A17" s="176" t="s">
        <v>92</v>
      </c>
      <c r="B17" s="176" t="s">
        <v>93</v>
      </c>
      <c r="C17" s="139">
        <v>141000</v>
      </c>
      <c r="D17" s="139">
        <v>141000</v>
      </c>
      <c r="E17" s="139"/>
      <c r="F17" s="139">
        <v>141000</v>
      </c>
      <c r="G17" s="139"/>
      <c r="H17" s="139"/>
      <c r="I17" s="139"/>
      <c r="J17" s="139"/>
      <c r="K17" s="139"/>
      <c r="L17" s="139"/>
      <c r="M17" s="139"/>
      <c r="N17" s="139"/>
      <c r="O17" s="139"/>
    </row>
    <row r="18" ht="75" customHeight="1" spans="1:15">
      <c r="A18" s="175" t="s">
        <v>94</v>
      </c>
      <c r="B18" s="175" t="s">
        <v>95</v>
      </c>
      <c r="C18" s="139">
        <v>822962</v>
      </c>
      <c r="D18" s="139">
        <v>822962</v>
      </c>
      <c r="E18" s="139">
        <v>822962</v>
      </c>
      <c r="F18" s="139"/>
      <c r="G18" s="139"/>
      <c r="H18" s="139"/>
      <c r="I18" s="139"/>
      <c r="J18" s="139"/>
      <c r="K18" s="139"/>
      <c r="L18" s="139"/>
      <c r="M18" s="139"/>
      <c r="N18" s="139"/>
      <c r="O18" s="139"/>
    </row>
    <row r="19" ht="52.5" customHeight="1" spans="1:15">
      <c r="A19" s="176" t="s">
        <v>96</v>
      </c>
      <c r="B19" s="176" t="s">
        <v>79</v>
      </c>
      <c r="C19" s="139">
        <v>822962</v>
      </c>
      <c r="D19" s="139">
        <v>822962</v>
      </c>
      <c r="E19" s="139">
        <v>822962</v>
      </c>
      <c r="F19" s="139"/>
      <c r="G19" s="139"/>
      <c r="H19" s="139"/>
      <c r="I19" s="139"/>
      <c r="J19" s="139"/>
      <c r="K19" s="139"/>
      <c r="L19" s="139"/>
      <c r="M19" s="139"/>
      <c r="N19" s="139"/>
      <c r="O19" s="139"/>
    </row>
    <row r="20" ht="52.5" customHeight="1" spans="1:15">
      <c r="A20" s="175" t="s">
        <v>97</v>
      </c>
      <c r="B20" s="175" t="s">
        <v>98</v>
      </c>
      <c r="C20" s="139">
        <v>13200</v>
      </c>
      <c r="D20" s="139">
        <v>13200</v>
      </c>
      <c r="E20" s="139">
        <v>13200</v>
      </c>
      <c r="F20" s="139"/>
      <c r="G20" s="139"/>
      <c r="H20" s="139"/>
      <c r="I20" s="139"/>
      <c r="J20" s="139"/>
      <c r="K20" s="139"/>
      <c r="L20" s="139"/>
      <c r="M20" s="139"/>
      <c r="N20" s="139"/>
      <c r="O20" s="139"/>
    </row>
    <row r="21" ht="52.5" customHeight="1" spans="1:15">
      <c r="A21" s="176" t="s">
        <v>99</v>
      </c>
      <c r="B21" s="176" t="s">
        <v>79</v>
      </c>
      <c r="C21" s="139">
        <v>13200</v>
      </c>
      <c r="D21" s="139">
        <v>13200</v>
      </c>
      <c r="E21" s="139">
        <v>13200</v>
      </c>
      <c r="F21" s="139"/>
      <c r="G21" s="139"/>
      <c r="H21" s="139"/>
      <c r="I21" s="139"/>
      <c r="J21" s="139"/>
      <c r="K21" s="139"/>
      <c r="L21" s="139"/>
      <c r="M21" s="139"/>
      <c r="N21" s="139"/>
      <c r="O21" s="139"/>
    </row>
    <row r="22" ht="52.5" customHeight="1" spans="1:15">
      <c r="A22" s="175" t="s">
        <v>100</v>
      </c>
      <c r="B22" s="175" t="s">
        <v>101</v>
      </c>
      <c r="C22" s="139">
        <v>676046</v>
      </c>
      <c r="D22" s="139">
        <v>676046</v>
      </c>
      <c r="E22" s="139">
        <v>371446</v>
      </c>
      <c r="F22" s="139">
        <v>304600</v>
      </c>
      <c r="G22" s="139"/>
      <c r="H22" s="139"/>
      <c r="I22" s="139"/>
      <c r="J22" s="139"/>
      <c r="K22" s="139"/>
      <c r="L22" s="139"/>
      <c r="M22" s="139"/>
      <c r="N22" s="139"/>
      <c r="O22" s="139"/>
    </row>
    <row r="23" ht="52.5" customHeight="1" spans="1:15">
      <c r="A23" s="176" t="s">
        <v>102</v>
      </c>
      <c r="B23" s="176" t="s">
        <v>79</v>
      </c>
      <c r="C23" s="139">
        <v>371446</v>
      </c>
      <c r="D23" s="139">
        <v>371446</v>
      </c>
      <c r="E23" s="139">
        <v>371446</v>
      </c>
      <c r="F23" s="139"/>
      <c r="G23" s="139"/>
      <c r="H23" s="139"/>
      <c r="I23" s="139"/>
      <c r="J23" s="139"/>
      <c r="K23" s="139"/>
      <c r="L23" s="139"/>
      <c r="M23" s="139"/>
      <c r="N23" s="139"/>
      <c r="O23" s="139"/>
    </row>
    <row r="24" ht="63" customHeight="1" spans="1:15">
      <c r="A24" s="176" t="s">
        <v>103</v>
      </c>
      <c r="B24" s="176" t="s">
        <v>101</v>
      </c>
      <c r="C24" s="139">
        <v>304600</v>
      </c>
      <c r="D24" s="139">
        <v>304600</v>
      </c>
      <c r="E24" s="139"/>
      <c r="F24" s="139">
        <v>304600</v>
      </c>
      <c r="G24" s="139"/>
      <c r="H24" s="139"/>
      <c r="I24" s="139"/>
      <c r="J24" s="139"/>
      <c r="K24" s="139"/>
      <c r="L24" s="139"/>
      <c r="M24" s="139"/>
      <c r="N24" s="139"/>
      <c r="O24" s="139"/>
    </row>
    <row r="25" ht="52.5" customHeight="1" spans="1:15">
      <c r="A25" s="175" t="s">
        <v>104</v>
      </c>
      <c r="B25" s="175" t="s">
        <v>105</v>
      </c>
      <c r="C25" s="139">
        <v>3532932</v>
      </c>
      <c r="D25" s="139">
        <v>3532932</v>
      </c>
      <c r="E25" s="139">
        <v>3130932</v>
      </c>
      <c r="F25" s="139">
        <v>402000</v>
      </c>
      <c r="G25" s="139"/>
      <c r="H25" s="139"/>
      <c r="I25" s="139"/>
      <c r="J25" s="139"/>
      <c r="K25" s="139"/>
      <c r="L25" s="139"/>
      <c r="M25" s="139"/>
      <c r="N25" s="139"/>
      <c r="O25" s="139"/>
    </row>
    <row r="26" ht="52.5" customHeight="1" spans="1:15">
      <c r="A26" s="176" t="s">
        <v>106</v>
      </c>
      <c r="B26" s="176" t="s">
        <v>107</v>
      </c>
      <c r="C26" s="139">
        <v>3532932</v>
      </c>
      <c r="D26" s="139">
        <v>3532932</v>
      </c>
      <c r="E26" s="139">
        <v>3130932</v>
      </c>
      <c r="F26" s="139">
        <v>402000</v>
      </c>
      <c r="G26" s="139"/>
      <c r="H26" s="139"/>
      <c r="I26" s="139"/>
      <c r="J26" s="139"/>
      <c r="K26" s="139"/>
      <c r="L26" s="139"/>
      <c r="M26" s="139"/>
      <c r="N26" s="139"/>
      <c r="O26" s="139"/>
    </row>
    <row r="27" ht="52.5" customHeight="1" spans="1:15">
      <c r="A27" s="174" t="s">
        <v>108</v>
      </c>
      <c r="B27" s="174" t="s">
        <v>109</v>
      </c>
      <c r="C27" s="139">
        <v>20000</v>
      </c>
      <c r="D27" s="139">
        <v>20000</v>
      </c>
      <c r="E27" s="139"/>
      <c r="F27" s="139">
        <v>20000</v>
      </c>
      <c r="G27" s="139"/>
      <c r="H27" s="139"/>
      <c r="I27" s="139"/>
      <c r="J27" s="139"/>
      <c r="K27" s="139"/>
      <c r="L27" s="139"/>
      <c r="M27" s="139"/>
      <c r="N27" s="139"/>
      <c r="O27" s="139"/>
    </row>
    <row r="28" ht="52.5" customHeight="1" spans="1:15">
      <c r="A28" s="175" t="s">
        <v>110</v>
      </c>
      <c r="B28" s="175" t="s">
        <v>111</v>
      </c>
      <c r="C28" s="139">
        <v>20000</v>
      </c>
      <c r="D28" s="139">
        <v>20000</v>
      </c>
      <c r="E28" s="139"/>
      <c r="F28" s="139">
        <v>20000</v>
      </c>
      <c r="G28" s="139"/>
      <c r="H28" s="139"/>
      <c r="I28" s="139"/>
      <c r="J28" s="139"/>
      <c r="K28" s="139"/>
      <c r="L28" s="139"/>
      <c r="M28" s="139"/>
      <c r="N28" s="139"/>
      <c r="O28" s="139"/>
    </row>
    <row r="29" ht="52.5" customHeight="1" spans="1:15">
      <c r="A29" s="176" t="s">
        <v>112</v>
      </c>
      <c r="B29" s="176" t="s">
        <v>113</v>
      </c>
      <c r="C29" s="139">
        <v>20000</v>
      </c>
      <c r="D29" s="139">
        <v>20000</v>
      </c>
      <c r="E29" s="139"/>
      <c r="F29" s="139">
        <v>20000</v>
      </c>
      <c r="G29" s="139"/>
      <c r="H29" s="139"/>
      <c r="I29" s="139"/>
      <c r="J29" s="139"/>
      <c r="K29" s="139"/>
      <c r="L29" s="139"/>
      <c r="M29" s="139"/>
      <c r="N29" s="139"/>
      <c r="O29" s="139"/>
    </row>
    <row r="30" ht="52.5" customHeight="1" spans="1:15">
      <c r="A30" s="174" t="s">
        <v>114</v>
      </c>
      <c r="B30" s="174" t="s">
        <v>115</v>
      </c>
      <c r="C30" s="139">
        <v>341152</v>
      </c>
      <c r="D30" s="139">
        <v>341152</v>
      </c>
      <c r="E30" s="139">
        <v>341152</v>
      </c>
      <c r="F30" s="139"/>
      <c r="G30" s="139"/>
      <c r="H30" s="139"/>
      <c r="I30" s="139"/>
      <c r="J30" s="139"/>
      <c r="K30" s="139"/>
      <c r="L30" s="139"/>
      <c r="M30" s="139"/>
      <c r="N30" s="139"/>
      <c r="O30" s="139"/>
    </row>
    <row r="31" ht="52.5" customHeight="1" spans="1:15">
      <c r="A31" s="175" t="s">
        <v>116</v>
      </c>
      <c r="B31" s="175" t="s">
        <v>117</v>
      </c>
      <c r="C31" s="139">
        <v>341152</v>
      </c>
      <c r="D31" s="139">
        <v>341152</v>
      </c>
      <c r="E31" s="139">
        <v>341152</v>
      </c>
      <c r="F31" s="139"/>
      <c r="G31" s="139"/>
      <c r="H31" s="139"/>
      <c r="I31" s="139"/>
      <c r="J31" s="139"/>
      <c r="K31" s="139"/>
      <c r="L31" s="139"/>
      <c r="M31" s="139"/>
      <c r="N31" s="139"/>
      <c r="O31" s="139"/>
    </row>
    <row r="32" ht="52.5" customHeight="1" spans="1:15">
      <c r="A32" s="176" t="s">
        <v>118</v>
      </c>
      <c r="B32" s="176" t="s">
        <v>119</v>
      </c>
      <c r="C32" s="139">
        <v>341152</v>
      </c>
      <c r="D32" s="139">
        <v>341152</v>
      </c>
      <c r="E32" s="139">
        <v>341152</v>
      </c>
      <c r="F32" s="139"/>
      <c r="G32" s="139"/>
      <c r="H32" s="139"/>
      <c r="I32" s="139"/>
      <c r="J32" s="139"/>
      <c r="K32" s="139"/>
      <c r="L32" s="139"/>
      <c r="M32" s="139"/>
      <c r="N32" s="139"/>
      <c r="O32" s="139"/>
    </row>
    <row r="33" ht="52.5" customHeight="1" spans="1:15">
      <c r="A33" s="174" t="s">
        <v>120</v>
      </c>
      <c r="B33" s="174" t="s">
        <v>121</v>
      </c>
      <c r="C33" s="139">
        <v>1869968.09</v>
      </c>
      <c r="D33" s="139">
        <v>1869968.09</v>
      </c>
      <c r="E33" s="139">
        <v>1869968.09</v>
      </c>
      <c r="F33" s="139"/>
      <c r="G33" s="139"/>
      <c r="H33" s="139"/>
      <c r="I33" s="139"/>
      <c r="J33" s="139"/>
      <c r="K33" s="139"/>
      <c r="L33" s="139"/>
      <c r="M33" s="139"/>
      <c r="N33" s="139"/>
      <c r="O33" s="139"/>
    </row>
    <row r="34" ht="63" customHeight="1" spans="1:15">
      <c r="A34" s="175" t="s">
        <v>122</v>
      </c>
      <c r="B34" s="175" t="s">
        <v>123</v>
      </c>
      <c r="C34" s="139">
        <v>330338</v>
      </c>
      <c r="D34" s="139">
        <v>330338</v>
      </c>
      <c r="E34" s="139">
        <v>330338</v>
      </c>
      <c r="F34" s="139"/>
      <c r="G34" s="139"/>
      <c r="H34" s="139"/>
      <c r="I34" s="139"/>
      <c r="J34" s="139"/>
      <c r="K34" s="139"/>
      <c r="L34" s="139"/>
      <c r="M34" s="139"/>
      <c r="N34" s="139"/>
      <c r="O34" s="139"/>
    </row>
    <row r="35" ht="52.5" customHeight="1" spans="1:15">
      <c r="A35" s="176" t="s">
        <v>124</v>
      </c>
      <c r="B35" s="176" t="s">
        <v>79</v>
      </c>
      <c r="C35" s="139">
        <v>330338</v>
      </c>
      <c r="D35" s="139">
        <v>330338</v>
      </c>
      <c r="E35" s="139">
        <v>330338</v>
      </c>
      <c r="F35" s="139"/>
      <c r="G35" s="139"/>
      <c r="H35" s="139"/>
      <c r="I35" s="139"/>
      <c r="J35" s="139"/>
      <c r="K35" s="139"/>
      <c r="L35" s="139"/>
      <c r="M35" s="139"/>
      <c r="N35" s="139"/>
      <c r="O35" s="139"/>
    </row>
    <row r="36" ht="52.5" customHeight="1" spans="1:15">
      <c r="A36" s="175" t="s">
        <v>125</v>
      </c>
      <c r="B36" s="175" t="s">
        <v>126</v>
      </c>
      <c r="C36" s="139">
        <v>1449553.59</v>
      </c>
      <c r="D36" s="139">
        <v>1449553.59</v>
      </c>
      <c r="E36" s="139">
        <v>1449553.59</v>
      </c>
      <c r="F36" s="139"/>
      <c r="G36" s="139"/>
      <c r="H36" s="139"/>
      <c r="I36" s="139"/>
      <c r="J36" s="139"/>
      <c r="K36" s="139"/>
      <c r="L36" s="139"/>
      <c r="M36" s="139"/>
      <c r="N36" s="139"/>
      <c r="O36" s="139"/>
    </row>
    <row r="37" ht="52.5" customHeight="1" spans="1:15">
      <c r="A37" s="176" t="s">
        <v>127</v>
      </c>
      <c r="B37" s="176" t="s">
        <v>128</v>
      </c>
      <c r="C37" s="139">
        <v>160138</v>
      </c>
      <c r="D37" s="139">
        <v>160138</v>
      </c>
      <c r="E37" s="139">
        <v>160138</v>
      </c>
      <c r="F37" s="139"/>
      <c r="G37" s="139"/>
      <c r="H37" s="139"/>
      <c r="I37" s="139"/>
      <c r="J37" s="139"/>
      <c r="K37" s="139"/>
      <c r="L37" s="139"/>
      <c r="M37" s="139"/>
      <c r="N37" s="139"/>
      <c r="O37" s="139"/>
    </row>
    <row r="38" ht="52.5" customHeight="1" spans="1:15">
      <c r="A38" s="176" t="s">
        <v>129</v>
      </c>
      <c r="B38" s="176" t="s">
        <v>130</v>
      </c>
      <c r="C38" s="139">
        <v>2000</v>
      </c>
      <c r="D38" s="139">
        <v>2000</v>
      </c>
      <c r="E38" s="139">
        <v>2000</v>
      </c>
      <c r="F38" s="139"/>
      <c r="G38" s="139"/>
      <c r="H38" s="139"/>
      <c r="I38" s="139"/>
      <c r="J38" s="139"/>
      <c r="K38" s="139"/>
      <c r="L38" s="139"/>
      <c r="M38" s="139"/>
      <c r="N38" s="139"/>
      <c r="O38" s="139"/>
    </row>
    <row r="39" ht="78" customHeight="1" spans="1:15">
      <c r="A39" s="176" t="s">
        <v>131</v>
      </c>
      <c r="B39" s="176" t="s">
        <v>132</v>
      </c>
      <c r="C39" s="139">
        <v>1096123.2</v>
      </c>
      <c r="D39" s="139">
        <v>1096123.2</v>
      </c>
      <c r="E39" s="139">
        <v>1096123.2</v>
      </c>
      <c r="F39" s="139"/>
      <c r="G39" s="139"/>
      <c r="H39" s="139"/>
      <c r="I39" s="139"/>
      <c r="J39" s="139"/>
      <c r="K39" s="139"/>
      <c r="L39" s="139"/>
      <c r="M39" s="139"/>
      <c r="N39" s="139"/>
      <c r="O39" s="139"/>
    </row>
    <row r="40" ht="52.5" customHeight="1" spans="1:15">
      <c r="A40" s="176" t="s">
        <v>133</v>
      </c>
      <c r="B40" s="176" t="s">
        <v>134</v>
      </c>
      <c r="C40" s="139">
        <v>191292.39</v>
      </c>
      <c r="D40" s="139">
        <v>191292.39</v>
      </c>
      <c r="E40" s="139">
        <v>191292.39</v>
      </c>
      <c r="F40" s="139"/>
      <c r="G40" s="139"/>
      <c r="H40" s="139"/>
      <c r="I40" s="139"/>
      <c r="J40" s="139"/>
      <c r="K40" s="139"/>
      <c r="L40" s="139"/>
      <c r="M40" s="139"/>
      <c r="N40" s="139"/>
      <c r="O40" s="139"/>
    </row>
    <row r="41" ht="52.5" customHeight="1" spans="1:15">
      <c r="A41" s="175" t="s">
        <v>135</v>
      </c>
      <c r="B41" s="175" t="s">
        <v>136</v>
      </c>
      <c r="C41" s="139">
        <v>61056</v>
      </c>
      <c r="D41" s="139">
        <v>61056</v>
      </c>
      <c r="E41" s="139">
        <v>61056</v>
      </c>
      <c r="F41" s="139"/>
      <c r="G41" s="139"/>
      <c r="H41" s="139"/>
      <c r="I41" s="139"/>
      <c r="J41" s="139"/>
      <c r="K41" s="139"/>
      <c r="L41" s="139"/>
      <c r="M41" s="139"/>
      <c r="N41" s="139"/>
      <c r="O41" s="139"/>
    </row>
    <row r="42" ht="52.5" customHeight="1" spans="1:15">
      <c r="A42" s="176" t="s">
        <v>137</v>
      </c>
      <c r="B42" s="176" t="s">
        <v>138</v>
      </c>
      <c r="C42" s="139">
        <v>61056</v>
      </c>
      <c r="D42" s="139">
        <v>61056</v>
      </c>
      <c r="E42" s="139">
        <v>61056</v>
      </c>
      <c r="F42" s="139"/>
      <c r="G42" s="139"/>
      <c r="H42" s="139"/>
      <c r="I42" s="139"/>
      <c r="J42" s="139"/>
      <c r="K42" s="139"/>
      <c r="L42" s="139"/>
      <c r="M42" s="139"/>
      <c r="N42" s="139"/>
      <c r="O42" s="139"/>
    </row>
    <row r="43" ht="52.5" customHeight="1" spans="1:15">
      <c r="A43" s="175" t="s">
        <v>139</v>
      </c>
      <c r="B43" s="175" t="s">
        <v>140</v>
      </c>
      <c r="C43" s="139">
        <v>29020.5</v>
      </c>
      <c r="D43" s="139">
        <v>29020.5</v>
      </c>
      <c r="E43" s="139">
        <v>29020.5</v>
      </c>
      <c r="F43" s="139"/>
      <c r="G43" s="139"/>
      <c r="H43" s="139"/>
      <c r="I43" s="139"/>
      <c r="J43" s="139"/>
      <c r="K43" s="139"/>
      <c r="L43" s="139"/>
      <c r="M43" s="139"/>
      <c r="N43" s="139"/>
      <c r="O43" s="139"/>
    </row>
    <row r="44" ht="52.5" customHeight="1" spans="1:15">
      <c r="A44" s="176" t="s">
        <v>141</v>
      </c>
      <c r="B44" s="176" t="s">
        <v>140</v>
      </c>
      <c r="C44" s="139">
        <v>29020.5</v>
      </c>
      <c r="D44" s="139">
        <v>29020.5</v>
      </c>
      <c r="E44" s="139">
        <v>29020.5</v>
      </c>
      <c r="F44" s="139"/>
      <c r="G44" s="139"/>
      <c r="H44" s="139"/>
      <c r="I44" s="139"/>
      <c r="J44" s="139"/>
      <c r="K44" s="139"/>
      <c r="L44" s="139"/>
      <c r="M44" s="139"/>
      <c r="N44" s="139"/>
      <c r="O44" s="139"/>
    </row>
    <row r="45" ht="52.5" customHeight="1" spans="1:15">
      <c r="A45" s="174" t="s">
        <v>142</v>
      </c>
      <c r="B45" s="174" t="s">
        <v>143</v>
      </c>
      <c r="C45" s="139">
        <v>486449.28</v>
      </c>
      <c r="D45" s="139">
        <v>486449.28</v>
      </c>
      <c r="E45" s="139">
        <v>486449.28</v>
      </c>
      <c r="F45" s="139"/>
      <c r="G45" s="139"/>
      <c r="H45" s="139"/>
      <c r="I45" s="139"/>
      <c r="J45" s="139"/>
      <c r="K45" s="139"/>
      <c r="L45" s="139"/>
      <c r="M45" s="139"/>
      <c r="N45" s="139"/>
      <c r="O45" s="139"/>
    </row>
    <row r="46" ht="52.5" customHeight="1" spans="1:15">
      <c r="A46" s="175" t="s">
        <v>144</v>
      </c>
      <c r="B46" s="175" t="s">
        <v>145</v>
      </c>
      <c r="C46" s="139">
        <v>20400</v>
      </c>
      <c r="D46" s="139">
        <v>20400</v>
      </c>
      <c r="E46" s="139">
        <v>20400</v>
      </c>
      <c r="F46" s="139"/>
      <c r="G46" s="139"/>
      <c r="H46" s="139"/>
      <c r="I46" s="139"/>
      <c r="J46" s="139"/>
      <c r="K46" s="139"/>
      <c r="L46" s="139"/>
      <c r="M46" s="139"/>
      <c r="N46" s="139"/>
      <c r="O46" s="139"/>
    </row>
    <row r="47" ht="52.5" customHeight="1" spans="1:15">
      <c r="A47" s="176" t="s">
        <v>146</v>
      </c>
      <c r="B47" s="176" t="s">
        <v>147</v>
      </c>
      <c r="C47" s="139">
        <v>20400</v>
      </c>
      <c r="D47" s="139">
        <v>20400</v>
      </c>
      <c r="E47" s="139">
        <v>20400</v>
      </c>
      <c r="F47" s="139"/>
      <c r="G47" s="139"/>
      <c r="H47" s="139"/>
      <c r="I47" s="139"/>
      <c r="J47" s="139"/>
      <c r="K47" s="139"/>
      <c r="L47" s="139"/>
      <c r="M47" s="139"/>
      <c r="N47" s="139"/>
      <c r="O47" s="139"/>
    </row>
    <row r="48" ht="52.5" customHeight="1" spans="1:15">
      <c r="A48" s="175" t="s">
        <v>148</v>
      </c>
      <c r="B48" s="175" t="s">
        <v>149</v>
      </c>
      <c r="C48" s="139">
        <v>466049.28</v>
      </c>
      <c r="D48" s="139">
        <v>466049.28</v>
      </c>
      <c r="E48" s="139">
        <v>466049.28</v>
      </c>
      <c r="F48" s="139"/>
      <c r="G48" s="139"/>
      <c r="H48" s="139"/>
      <c r="I48" s="139"/>
      <c r="J48" s="139"/>
      <c r="K48" s="139"/>
      <c r="L48" s="139"/>
      <c r="M48" s="139"/>
      <c r="N48" s="139"/>
      <c r="O48" s="139"/>
    </row>
    <row r="49" ht="52.5" customHeight="1" spans="1:15">
      <c r="A49" s="176" t="s">
        <v>150</v>
      </c>
      <c r="B49" s="176" t="s">
        <v>151</v>
      </c>
      <c r="C49" s="139">
        <v>424747.74</v>
      </c>
      <c r="D49" s="139">
        <v>424747.74</v>
      </c>
      <c r="E49" s="139">
        <v>424747.74</v>
      </c>
      <c r="F49" s="139"/>
      <c r="G49" s="139"/>
      <c r="H49" s="139"/>
      <c r="I49" s="139"/>
      <c r="J49" s="139"/>
      <c r="K49" s="139"/>
      <c r="L49" s="139"/>
      <c r="M49" s="139"/>
      <c r="N49" s="139"/>
      <c r="O49" s="139"/>
    </row>
    <row r="50" ht="52.5" customHeight="1" spans="1:15">
      <c r="A50" s="176" t="s">
        <v>152</v>
      </c>
      <c r="B50" s="176" t="s">
        <v>153</v>
      </c>
      <c r="C50" s="139"/>
      <c r="D50" s="139"/>
      <c r="E50" s="139"/>
      <c r="F50" s="139"/>
      <c r="G50" s="139"/>
      <c r="H50" s="139"/>
      <c r="I50" s="139"/>
      <c r="J50" s="139"/>
      <c r="K50" s="139"/>
      <c r="L50" s="139"/>
      <c r="M50" s="139"/>
      <c r="N50" s="139"/>
      <c r="O50" s="139"/>
    </row>
    <row r="51" ht="52.5" customHeight="1" spans="1:15">
      <c r="A51" s="176" t="s">
        <v>154</v>
      </c>
      <c r="B51" s="176" t="s">
        <v>155</v>
      </c>
      <c r="C51" s="139">
        <v>41301.54</v>
      </c>
      <c r="D51" s="139">
        <v>41301.54</v>
      </c>
      <c r="E51" s="139">
        <v>41301.54</v>
      </c>
      <c r="F51" s="139"/>
      <c r="G51" s="139"/>
      <c r="H51" s="139"/>
      <c r="I51" s="139"/>
      <c r="J51" s="139"/>
      <c r="K51" s="139"/>
      <c r="L51" s="139"/>
      <c r="M51" s="139"/>
      <c r="N51" s="139"/>
      <c r="O51" s="139"/>
    </row>
    <row r="52" ht="52.5" customHeight="1" spans="1:15">
      <c r="A52" s="174" t="s">
        <v>156</v>
      </c>
      <c r="B52" s="174" t="s">
        <v>157</v>
      </c>
      <c r="C52" s="139">
        <v>1430000</v>
      </c>
      <c r="D52" s="139">
        <v>1430000</v>
      </c>
      <c r="E52" s="139"/>
      <c r="F52" s="139">
        <v>1430000</v>
      </c>
      <c r="G52" s="139"/>
      <c r="H52" s="139"/>
      <c r="I52" s="139"/>
      <c r="J52" s="139"/>
      <c r="K52" s="139"/>
      <c r="L52" s="139"/>
      <c r="M52" s="139"/>
      <c r="N52" s="139"/>
      <c r="O52" s="139"/>
    </row>
    <row r="53" ht="52.5" customHeight="1" spans="1:15">
      <c r="A53" s="175" t="s">
        <v>158</v>
      </c>
      <c r="B53" s="175" t="s">
        <v>159</v>
      </c>
      <c r="C53" s="139">
        <v>1430000</v>
      </c>
      <c r="D53" s="139">
        <v>1430000</v>
      </c>
      <c r="E53" s="139"/>
      <c r="F53" s="139">
        <v>1430000</v>
      </c>
      <c r="G53" s="139"/>
      <c r="H53" s="139"/>
      <c r="I53" s="139"/>
      <c r="J53" s="139"/>
      <c r="K53" s="139"/>
      <c r="L53" s="139"/>
      <c r="M53" s="139"/>
      <c r="N53" s="139"/>
      <c r="O53" s="139"/>
    </row>
    <row r="54" ht="52.5" customHeight="1" spans="1:15">
      <c r="A54" s="176" t="s">
        <v>160</v>
      </c>
      <c r="B54" s="176" t="s">
        <v>161</v>
      </c>
      <c r="C54" s="139">
        <v>1430000</v>
      </c>
      <c r="D54" s="139">
        <v>1430000</v>
      </c>
      <c r="E54" s="139"/>
      <c r="F54" s="139">
        <v>1430000</v>
      </c>
      <c r="G54" s="139"/>
      <c r="H54" s="139"/>
      <c r="I54" s="139"/>
      <c r="J54" s="139"/>
      <c r="K54" s="139"/>
      <c r="L54" s="139"/>
      <c r="M54" s="139"/>
      <c r="N54" s="139"/>
      <c r="O54" s="139"/>
    </row>
    <row r="55" ht="52.5" customHeight="1" spans="1:15">
      <c r="A55" s="174" t="s">
        <v>162</v>
      </c>
      <c r="B55" s="174" t="s">
        <v>163</v>
      </c>
      <c r="C55" s="139">
        <v>446545</v>
      </c>
      <c r="D55" s="139">
        <v>446545</v>
      </c>
      <c r="E55" s="139">
        <v>446545</v>
      </c>
      <c r="F55" s="139"/>
      <c r="G55" s="139"/>
      <c r="H55" s="139"/>
      <c r="I55" s="139"/>
      <c r="J55" s="139"/>
      <c r="K55" s="139"/>
      <c r="L55" s="139"/>
      <c r="M55" s="139"/>
      <c r="N55" s="139"/>
      <c r="O55" s="139"/>
    </row>
    <row r="56" ht="52.5" customHeight="1" spans="1:15">
      <c r="A56" s="175" t="s">
        <v>164</v>
      </c>
      <c r="B56" s="175" t="s">
        <v>165</v>
      </c>
      <c r="C56" s="139">
        <v>446545</v>
      </c>
      <c r="D56" s="139">
        <v>446545</v>
      </c>
      <c r="E56" s="139">
        <v>446545</v>
      </c>
      <c r="F56" s="139"/>
      <c r="G56" s="139"/>
      <c r="H56" s="139"/>
      <c r="I56" s="139"/>
      <c r="J56" s="139"/>
      <c r="K56" s="139"/>
      <c r="L56" s="139"/>
      <c r="M56" s="139"/>
      <c r="N56" s="139"/>
      <c r="O56" s="139"/>
    </row>
    <row r="57" ht="52.5" customHeight="1" spans="1:15">
      <c r="A57" s="176" t="s">
        <v>166</v>
      </c>
      <c r="B57" s="176" t="s">
        <v>165</v>
      </c>
      <c r="C57" s="139">
        <v>446545</v>
      </c>
      <c r="D57" s="139">
        <v>446545</v>
      </c>
      <c r="E57" s="139">
        <v>446545</v>
      </c>
      <c r="F57" s="139"/>
      <c r="G57" s="139"/>
      <c r="H57" s="139"/>
      <c r="I57" s="139"/>
      <c r="J57" s="139"/>
      <c r="K57" s="139"/>
      <c r="L57" s="139"/>
      <c r="M57" s="139"/>
      <c r="N57" s="139"/>
      <c r="O57" s="139"/>
    </row>
    <row r="58" ht="52.5" customHeight="1" spans="1:15">
      <c r="A58" s="174" t="s">
        <v>167</v>
      </c>
      <c r="B58" s="174" t="s">
        <v>168</v>
      </c>
      <c r="C58" s="139">
        <v>2547392</v>
      </c>
      <c r="D58" s="139">
        <v>2547392</v>
      </c>
      <c r="E58" s="139">
        <v>2547392</v>
      </c>
      <c r="F58" s="139"/>
      <c r="G58" s="139"/>
      <c r="H58" s="139"/>
      <c r="I58" s="139"/>
      <c r="J58" s="139"/>
      <c r="K58" s="139"/>
      <c r="L58" s="139"/>
      <c r="M58" s="139"/>
      <c r="N58" s="139"/>
      <c r="O58" s="139"/>
    </row>
    <row r="59" ht="52.5" customHeight="1" spans="1:15">
      <c r="A59" s="175" t="s">
        <v>169</v>
      </c>
      <c r="B59" s="175" t="s">
        <v>170</v>
      </c>
      <c r="C59" s="139">
        <v>2116753</v>
      </c>
      <c r="D59" s="139">
        <v>2116753</v>
      </c>
      <c r="E59" s="139">
        <v>2116753</v>
      </c>
      <c r="F59" s="139"/>
      <c r="G59" s="139"/>
      <c r="H59" s="139"/>
      <c r="I59" s="139"/>
      <c r="J59" s="139"/>
      <c r="K59" s="139"/>
      <c r="L59" s="139"/>
      <c r="M59" s="139"/>
      <c r="N59" s="139"/>
      <c r="O59" s="139"/>
    </row>
    <row r="60" ht="52.5" customHeight="1" spans="1:15">
      <c r="A60" s="176" t="s">
        <v>171</v>
      </c>
      <c r="B60" s="176" t="s">
        <v>172</v>
      </c>
      <c r="C60" s="139">
        <v>2116753</v>
      </c>
      <c r="D60" s="139">
        <v>2116753</v>
      </c>
      <c r="E60" s="139">
        <v>2116753</v>
      </c>
      <c r="F60" s="139"/>
      <c r="G60" s="139"/>
      <c r="H60" s="139"/>
      <c r="I60" s="139"/>
      <c r="J60" s="139"/>
      <c r="K60" s="139"/>
      <c r="L60" s="139"/>
      <c r="M60" s="139"/>
      <c r="N60" s="139"/>
      <c r="O60" s="139"/>
    </row>
    <row r="61" ht="52.5" customHeight="1" spans="1:15">
      <c r="A61" s="175" t="s">
        <v>173</v>
      </c>
      <c r="B61" s="175" t="s">
        <v>174</v>
      </c>
      <c r="C61" s="139">
        <v>430639</v>
      </c>
      <c r="D61" s="139">
        <v>430639</v>
      </c>
      <c r="E61" s="139">
        <v>430639</v>
      </c>
      <c r="F61" s="139"/>
      <c r="G61" s="139"/>
      <c r="H61" s="139"/>
      <c r="I61" s="139"/>
      <c r="J61" s="139"/>
      <c r="K61" s="139"/>
      <c r="L61" s="139"/>
      <c r="M61" s="139"/>
      <c r="N61" s="139"/>
      <c r="O61" s="139"/>
    </row>
    <row r="62" ht="52.5" customHeight="1" spans="1:15">
      <c r="A62" s="176" t="s">
        <v>175</v>
      </c>
      <c r="B62" s="176" t="s">
        <v>176</v>
      </c>
      <c r="C62" s="139">
        <v>430639</v>
      </c>
      <c r="D62" s="139">
        <v>430639</v>
      </c>
      <c r="E62" s="139">
        <v>430639</v>
      </c>
      <c r="F62" s="139"/>
      <c r="G62" s="139"/>
      <c r="H62" s="139"/>
      <c r="I62" s="139"/>
      <c r="J62" s="139"/>
      <c r="K62" s="139"/>
      <c r="L62" s="139"/>
      <c r="M62" s="139"/>
      <c r="N62" s="139"/>
      <c r="O62" s="139"/>
    </row>
    <row r="63" ht="52.5" customHeight="1" spans="1:15">
      <c r="A63" s="174" t="s">
        <v>177</v>
      </c>
      <c r="B63" s="174" t="s">
        <v>178</v>
      </c>
      <c r="C63" s="139">
        <v>280474.4</v>
      </c>
      <c r="D63" s="139">
        <v>280474.4</v>
      </c>
      <c r="E63" s="139"/>
      <c r="F63" s="139">
        <v>280474.4</v>
      </c>
      <c r="G63" s="139"/>
      <c r="H63" s="139"/>
      <c r="I63" s="139"/>
      <c r="J63" s="139"/>
      <c r="K63" s="139"/>
      <c r="L63" s="139"/>
      <c r="M63" s="139"/>
      <c r="N63" s="139"/>
      <c r="O63" s="139"/>
    </row>
    <row r="64" ht="52.5" customHeight="1" spans="1:15">
      <c r="A64" s="175" t="s">
        <v>179</v>
      </c>
      <c r="B64" s="175" t="s">
        <v>180</v>
      </c>
      <c r="C64" s="139">
        <v>280474.4</v>
      </c>
      <c r="D64" s="139">
        <v>280474.4</v>
      </c>
      <c r="E64" s="139"/>
      <c r="F64" s="139">
        <v>280474.4</v>
      </c>
      <c r="G64" s="139"/>
      <c r="H64" s="139"/>
      <c r="I64" s="139"/>
      <c r="J64" s="139"/>
      <c r="K64" s="139"/>
      <c r="L64" s="139"/>
      <c r="M64" s="139"/>
      <c r="N64" s="139"/>
      <c r="O64" s="139"/>
    </row>
    <row r="65" ht="52.5" customHeight="1" spans="1:15">
      <c r="A65" s="176" t="s">
        <v>181</v>
      </c>
      <c r="B65" s="176" t="s">
        <v>182</v>
      </c>
      <c r="C65" s="139">
        <v>280474.4</v>
      </c>
      <c r="D65" s="139">
        <v>280474.4</v>
      </c>
      <c r="E65" s="139"/>
      <c r="F65" s="139">
        <v>280474.4</v>
      </c>
      <c r="G65" s="139"/>
      <c r="H65" s="139"/>
      <c r="I65" s="139"/>
      <c r="J65" s="139"/>
      <c r="K65" s="139"/>
      <c r="L65" s="139"/>
      <c r="M65" s="139"/>
      <c r="N65" s="139"/>
      <c r="O65" s="139"/>
    </row>
    <row r="66" ht="52.5" customHeight="1" spans="1:15">
      <c r="A66" s="174" t="s">
        <v>183</v>
      </c>
      <c r="B66" s="174" t="s">
        <v>184</v>
      </c>
      <c r="C66" s="139">
        <v>180000</v>
      </c>
      <c r="D66" s="139">
        <v>180000</v>
      </c>
      <c r="E66" s="139">
        <v>180000</v>
      </c>
      <c r="F66" s="139"/>
      <c r="G66" s="139"/>
      <c r="H66" s="139"/>
      <c r="I66" s="139"/>
      <c r="J66" s="139"/>
      <c r="K66" s="139"/>
      <c r="L66" s="139"/>
      <c r="M66" s="139"/>
      <c r="N66" s="139"/>
      <c r="O66" s="139"/>
    </row>
    <row r="67" ht="52.5" customHeight="1" spans="1:15">
      <c r="A67" s="175" t="s">
        <v>185</v>
      </c>
      <c r="B67" s="175" t="s">
        <v>186</v>
      </c>
      <c r="C67" s="139">
        <v>180000</v>
      </c>
      <c r="D67" s="139">
        <v>180000</v>
      </c>
      <c r="E67" s="139">
        <v>180000</v>
      </c>
      <c r="F67" s="139"/>
      <c r="G67" s="139"/>
      <c r="H67" s="139"/>
      <c r="I67" s="139"/>
      <c r="J67" s="139"/>
      <c r="K67" s="139"/>
      <c r="L67" s="139"/>
      <c r="M67" s="139"/>
      <c r="N67" s="139"/>
      <c r="O67" s="139"/>
    </row>
    <row r="68" ht="52.5" customHeight="1" spans="1:15">
      <c r="A68" s="176" t="s">
        <v>187</v>
      </c>
      <c r="B68" s="176" t="s">
        <v>188</v>
      </c>
      <c r="C68" s="139">
        <v>180000</v>
      </c>
      <c r="D68" s="139">
        <v>180000</v>
      </c>
      <c r="E68" s="139">
        <v>180000</v>
      </c>
      <c r="F68" s="139"/>
      <c r="G68" s="139"/>
      <c r="H68" s="139"/>
      <c r="I68" s="139"/>
      <c r="J68" s="139"/>
      <c r="K68" s="139"/>
      <c r="L68" s="139"/>
      <c r="M68" s="139"/>
      <c r="N68" s="139"/>
      <c r="O68" s="139"/>
    </row>
    <row r="69" ht="52.5" customHeight="1" spans="1:15">
      <c r="A69" s="174" t="s">
        <v>189</v>
      </c>
      <c r="B69" s="174" t="s">
        <v>190</v>
      </c>
      <c r="C69" s="139">
        <v>770814</v>
      </c>
      <c r="D69" s="139">
        <v>770814</v>
      </c>
      <c r="E69" s="139">
        <v>770814</v>
      </c>
      <c r="F69" s="139"/>
      <c r="G69" s="139"/>
      <c r="H69" s="139"/>
      <c r="I69" s="139"/>
      <c r="J69" s="139"/>
      <c r="K69" s="139"/>
      <c r="L69" s="139"/>
      <c r="M69" s="139"/>
      <c r="N69" s="139"/>
      <c r="O69" s="139"/>
    </row>
    <row r="70" ht="52.5" customHeight="1" spans="1:15">
      <c r="A70" s="175" t="s">
        <v>191</v>
      </c>
      <c r="B70" s="175" t="s">
        <v>192</v>
      </c>
      <c r="C70" s="139">
        <v>770814</v>
      </c>
      <c r="D70" s="139">
        <v>770814</v>
      </c>
      <c r="E70" s="139">
        <v>770814</v>
      </c>
      <c r="F70" s="139"/>
      <c r="G70" s="139"/>
      <c r="H70" s="139"/>
      <c r="I70" s="139"/>
      <c r="J70" s="139"/>
      <c r="K70" s="139"/>
      <c r="L70" s="139"/>
      <c r="M70" s="139"/>
      <c r="N70" s="139"/>
      <c r="O70" s="139"/>
    </row>
    <row r="71" ht="52.5" customHeight="1" spans="1:15">
      <c r="A71" s="176" t="s">
        <v>193</v>
      </c>
      <c r="B71" s="176" t="s">
        <v>194</v>
      </c>
      <c r="C71" s="139">
        <v>770814</v>
      </c>
      <c r="D71" s="139">
        <v>770814</v>
      </c>
      <c r="E71" s="139">
        <v>770814</v>
      </c>
      <c r="F71" s="139"/>
      <c r="G71" s="139"/>
      <c r="H71" s="139"/>
      <c r="I71" s="139"/>
      <c r="J71" s="139"/>
      <c r="K71" s="139"/>
      <c r="L71" s="139"/>
      <c r="M71" s="139"/>
      <c r="N71" s="139"/>
      <c r="O71" s="139"/>
    </row>
    <row r="72" ht="30" customHeight="1" spans="1:15">
      <c r="A72" s="173" t="s">
        <v>30</v>
      </c>
      <c r="B72" s="173"/>
      <c r="C72" s="139">
        <v>19819558.22</v>
      </c>
      <c r="D72" s="139">
        <v>16819558.22</v>
      </c>
      <c r="E72" s="139">
        <v>14126483.82</v>
      </c>
      <c r="F72" s="139">
        <v>2693074.4</v>
      </c>
      <c r="G72" s="139"/>
      <c r="H72" s="139"/>
      <c r="I72" s="139"/>
      <c r="J72" s="139">
        <v>3000000</v>
      </c>
      <c r="K72" s="139"/>
      <c r="L72" s="139"/>
      <c r="M72" s="139"/>
      <c r="N72" s="139"/>
      <c r="O72" s="139">
        <v>3000000</v>
      </c>
    </row>
  </sheetData>
  <mergeCells count="13">
    <mergeCell ref="N1:O1"/>
    <mergeCell ref="A2:O2"/>
    <mergeCell ref="A3:F3"/>
    <mergeCell ref="N3:O3"/>
    <mergeCell ref="D4:F4"/>
    <mergeCell ref="J4:O4"/>
    <mergeCell ref="A72:B7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11" sqref="D11"/>
    </sheetView>
  </sheetViews>
  <sheetFormatPr defaultColWidth="9.13888888888889" defaultRowHeight="14.25" customHeight="1" outlineLevelCol="3"/>
  <cols>
    <col min="1" max="1" width="32.7777777777778" customWidth="1"/>
    <col min="2" max="2" width="23.9166666666667" customWidth="1"/>
    <col min="3" max="3" width="35.4814814814815" customWidth="1"/>
    <col min="4" max="4" width="36.4259259259259" customWidth="1"/>
  </cols>
  <sheetData>
    <row r="1" ht="17.25" customHeight="1" spans="1:4">
      <c r="A1" s="46"/>
      <c r="B1" s="46"/>
      <c r="C1" s="46"/>
      <c r="D1" s="88" t="s">
        <v>195</v>
      </c>
    </row>
    <row r="2" ht="30.75" customHeight="1" spans="1:4">
      <c r="A2" s="163" t="str">
        <f>"2026"&amp;"年部门财政拨款收支预算总表"</f>
        <v>2026年部门财政拨款收支预算总表</v>
      </c>
      <c r="B2" s="163"/>
      <c r="C2" s="163"/>
      <c r="D2" s="163"/>
    </row>
    <row r="3" ht="18.75" customHeight="1" spans="1:4">
      <c r="A3" s="31" t="str">
        <f>"单位名称："&amp;"盈江县盏西镇人民政府"</f>
        <v>单位名称：盈江县盏西镇人民政府</v>
      </c>
      <c r="B3" s="164"/>
      <c r="C3" s="164"/>
      <c r="D3" s="89" t="s">
        <v>1</v>
      </c>
    </row>
    <row r="4" ht="19.5" customHeight="1" spans="1:4">
      <c r="A4" s="12" t="s">
        <v>196</v>
      </c>
      <c r="B4" s="14"/>
      <c r="C4" s="12" t="s">
        <v>197</v>
      </c>
      <c r="D4" s="14"/>
    </row>
    <row r="5" ht="21.75" customHeight="1" spans="1:4">
      <c r="A5" s="70" t="s">
        <v>198</v>
      </c>
      <c r="B5" s="11" t="s">
        <v>5</v>
      </c>
      <c r="C5" s="70" t="s">
        <v>199</v>
      </c>
      <c r="D5" s="11" t="s">
        <v>5</v>
      </c>
    </row>
    <row r="6" ht="17.25" customHeight="1" spans="1:4">
      <c r="A6" s="72"/>
      <c r="B6" s="18"/>
      <c r="C6" s="72"/>
      <c r="D6" s="18"/>
    </row>
    <row r="7" ht="19.5" customHeight="1" spans="1:4">
      <c r="A7" s="85" t="s">
        <v>200</v>
      </c>
      <c r="B7" s="23">
        <v>16819558.22</v>
      </c>
      <c r="C7" s="85" t="s">
        <v>201</v>
      </c>
      <c r="D7" s="23">
        <v>16819558.22</v>
      </c>
    </row>
    <row r="8" ht="19.5" customHeight="1" spans="1:4">
      <c r="A8" s="85" t="s">
        <v>202</v>
      </c>
      <c r="B8" s="23">
        <v>16819558.22</v>
      </c>
      <c r="C8" s="165" t="str">
        <f>"（"&amp;"一"&amp;"）"&amp;"一般公共服务支出"</f>
        <v>（一）一般公共服务支出</v>
      </c>
      <c r="D8" s="23">
        <v>8446763.45</v>
      </c>
    </row>
    <row r="9" ht="19.5" customHeight="1" spans="1:4">
      <c r="A9" s="166" t="s">
        <v>203</v>
      </c>
      <c r="B9" s="23"/>
      <c r="C9" s="165" t="str">
        <f>"（"&amp;"二"&amp;"）"&amp;"国防支出"</f>
        <v>（二）国防支出</v>
      </c>
      <c r="D9" s="23">
        <v>20000</v>
      </c>
    </row>
    <row r="10" ht="19.5" customHeight="1" spans="1:4">
      <c r="A10" s="166" t="s">
        <v>204</v>
      </c>
      <c r="B10" s="23"/>
      <c r="C10" s="165" t="str">
        <f>"（"&amp;"三"&amp;"）"&amp;"文化旅游体育与传媒支出"</f>
        <v>（三）文化旅游体育与传媒支出</v>
      </c>
      <c r="D10" s="23">
        <v>341152</v>
      </c>
    </row>
    <row r="11" ht="19.5" customHeight="1" spans="1:4">
      <c r="A11" s="166" t="s">
        <v>205</v>
      </c>
      <c r="B11" s="23"/>
      <c r="C11" s="165" t="str">
        <f>"（"&amp;"四"&amp;"）"&amp;"社会保障和就业支出"</f>
        <v>（四）社会保障和就业支出</v>
      </c>
      <c r="D11" s="23">
        <v>1869968.09</v>
      </c>
    </row>
    <row r="12" ht="19.5" customHeight="1" spans="1:4">
      <c r="A12" s="166" t="s">
        <v>202</v>
      </c>
      <c r="B12" s="23"/>
      <c r="C12" s="165" t="str">
        <f>"（"&amp;"五"&amp;"）"&amp;"卫生健康支出"</f>
        <v>（五）卫生健康支出</v>
      </c>
      <c r="D12" s="23">
        <v>486449.28</v>
      </c>
    </row>
    <row r="13" ht="19.5" customHeight="1" spans="1:4">
      <c r="A13" s="166" t="s">
        <v>203</v>
      </c>
      <c r="B13" s="23"/>
      <c r="C13" s="165" t="str">
        <f>"（"&amp;"六"&amp;"）"&amp;"节能环保支出"</f>
        <v>（六）节能环保支出</v>
      </c>
      <c r="D13" s="23">
        <v>1430000</v>
      </c>
    </row>
    <row r="14" ht="19.5" customHeight="1" spans="1:4">
      <c r="A14" s="166" t="s">
        <v>204</v>
      </c>
      <c r="B14" s="23"/>
      <c r="C14" s="165" t="str">
        <f>"（"&amp;"七"&amp;"）"&amp;"城乡社区支出"</f>
        <v>（七）城乡社区支出</v>
      </c>
      <c r="D14" s="23">
        <v>446545</v>
      </c>
    </row>
    <row r="15" ht="19.5" customHeight="1" spans="1:4">
      <c r="A15" s="167"/>
      <c r="B15" s="23"/>
      <c r="C15" s="165" t="str">
        <f>"（"&amp;"八"&amp;"）"&amp;"农林水支出"</f>
        <v>（八）农林水支出</v>
      </c>
      <c r="D15" s="23">
        <v>2547392</v>
      </c>
    </row>
    <row r="16" ht="19.5" customHeight="1" spans="1:4">
      <c r="A16" s="167"/>
      <c r="B16" s="23"/>
      <c r="C16" s="165" t="str">
        <f>"（"&amp;"九"&amp;"）"&amp;"交通运输支出"</f>
        <v>（九）交通运输支出</v>
      </c>
      <c r="D16" s="23">
        <v>280474.4</v>
      </c>
    </row>
    <row r="17" ht="19.5" customHeight="1" spans="1:4">
      <c r="A17" s="167"/>
      <c r="B17" s="23"/>
      <c r="C17" s="165" t="str">
        <f>"（"&amp;"十"&amp;"）"&amp;"自然资源海洋气象等支出"</f>
        <v>（十）自然资源海洋气象等支出</v>
      </c>
      <c r="D17" s="23">
        <v>180000</v>
      </c>
    </row>
    <row r="18" ht="19.5" customHeight="1" spans="1:4">
      <c r="A18" s="167"/>
      <c r="B18" s="23"/>
      <c r="C18" s="165" t="str">
        <f>"（"&amp;"十一"&amp;"）"&amp;"住房保障支出"</f>
        <v>（十一）住房保障支出</v>
      </c>
      <c r="D18" s="23">
        <v>770814</v>
      </c>
    </row>
    <row r="19" ht="19.5" customHeight="1" spans="1:4">
      <c r="A19" s="167"/>
      <c r="B19" s="23"/>
      <c r="C19" s="165"/>
      <c r="D19" s="23"/>
    </row>
    <row r="20" ht="19.5" customHeight="1" spans="1:4">
      <c r="A20" s="85"/>
      <c r="B20" s="23"/>
      <c r="C20" s="165"/>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65"/>
      <c r="B26" s="23"/>
      <c r="C26" s="85"/>
      <c r="D26" s="23"/>
    </row>
    <row r="27" ht="19.5" customHeight="1" spans="1:4">
      <c r="A27" s="85"/>
      <c r="B27" s="23"/>
      <c r="C27" s="85"/>
      <c r="D27" s="23"/>
    </row>
    <row r="28" customHeight="1" spans="1:4">
      <c r="A28" s="85"/>
      <c r="B28" s="23"/>
      <c r="C28" s="166"/>
      <c r="D28" s="23"/>
    </row>
    <row r="29" ht="19.5" customHeight="1" spans="1:4">
      <c r="A29" s="85"/>
      <c r="B29" s="23"/>
      <c r="C29" s="85"/>
      <c r="D29" s="23"/>
    </row>
    <row r="30" ht="19.5" customHeight="1" spans="1:4">
      <c r="A30" s="165"/>
      <c r="B30" s="23"/>
      <c r="C30" s="85"/>
      <c r="D30" s="23"/>
    </row>
    <row r="31" ht="18" customHeight="1" spans="1:4">
      <c r="A31" s="165"/>
      <c r="B31" s="23"/>
      <c r="C31" s="85"/>
      <c r="D31" s="23"/>
    </row>
    <row r="32" ht="18" customHeight="1" spans="1:4">
      <c r="A32" s="165"/>
      <c r="B32" s="23"/>
      <c r="C32" s="166"/>
      <c r="D32" s="23"/>
    </row>
    <row r="33" ht="18" customHeight="1" spans="1:4">
      <c r="A33" s="165"/>
      <c r="B33" s="23"/>
      <c r="C33" s="166"/>
      <c r="D33" s="23"/>
    </row>
    <row r="34" ht="19.5" customHeight="1" spans="1:4">
      <c r="A34" s="165"/>
      <c r="B34" s="168"/>
      <c r="C34" s="85"/>
      <c r="D34" s="168"/>
    </row>
    <row r="35" ht="19.5" customHeight="1" spans="1:4">
      <c r="A35" s="165"/>
      <c r="B35" s="23"/>
      <c r="C35" s="85" t="s">
        <v>206</v>
      </c>
      <c r="D35" s="23"/>
    </row>
    <row r="36" ht="19.5" customHeight="1" spans="1:4">
      <c r="A36" s="169" t="s">
        <v>24</v>
      </c>
      <c r="B36" s="23">
        <v>16819558.22</v>
      </c>
      <c r="C36" s="169" t="s">
        <v>25</v>
      </c>
      <c r="D36" s="23">
        <v>16819558.22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1"/>
  <sheetViews>
    <sheetView showZeros="0" workbookViewId="0">
      <selection activeCell="B18" sqref="B18"/>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28"/>
      <c r="B1" s="128"/>
      <c r="C1" s="128"/>
      <c r="D1" s="128"/>
      <c r="E1" s="128"/>
      <c r="F1" s="128"/>
      <c r="G1" s="132" t="s">
        <v>207</v>
      </c>
    </row>
    <row r="2" ht="33" customHeight="1" spans="1:7">
      <c r="A2" s="155" t="str">
        <f>"2026"&amp;"年一般公共预算支出预算表（按功能科目分类）"</f>
        <v>2026年一般公共预算支出预算表（按功能科目分类）</v>
      </c>
      <c r="B2" s="155"/>
      <c r="C2" s="155"/>
      <c r="D2" s="155"/>
      <c r="E2" s="155"/>
      <c r="F2" s="155"/>
      <c r="G2" s="155"/>
    </row>
    <row r="3" ht="18.75" customHeight="1" spans="1:7">
      <c r="A3" s="156" t="str">
        <f>"单位名称："&amp;"盈江县盏西镇人民政府"</f>
        <v>单位名称：盈江县盏西镇人民政府</v>
      </c>
      <c r="B3" s="156"/>
      <c r="C3" s="128"/>
      <c r="D3" s="128"/>
      <c r="E3" s="128"/>
      <c r="F3" s="128"/>
      <c r="G3" s="132" t="s">
        <v>1</v>
      </c>
    </row>
    <row r="4" ht="18.75" customHeight="1" spans="1:7">
      <c r="A4" s="157" t="s">
        <v>208</v>
      </c>
      <c r="B4" s="157"/>
      <c r="C4" s="157" t="s">
        <v>30</v>
      </c>
      <c r="D4" s="157" t="s">
        <v>52</v>
      </c>
      <c r="E4" s="157"/>
      <c r="F4" s="157"/>
      <c r="G4" s="157" t="s">
        <v>53</v>
      </c>
    </row>
    <row r="5" ht="18.75" customHeight="1" spans="1:7">
      <c r="A5" s="157" t="s">
        <v>48</v>
      </c>
      <c r="B5" s="157" t="s">
        <v>49</v>
      </c>
      <c r="C5" s="157"/>
      <c r="D5" s="157" t="s">
        <v>33</v>
      </c>
      <c r="E5" s="157" t="s">
        <v>209</v>
      </c>
      <c r="F5" s="157" t="s">
        <v>210</v>
      </c>
      <c r="G5" s="157"/>
    </row>
    <row r="6" ht="18.75" customHeight="1" spans="1:7">
      <c r="A6" s="157" t="s">
        <v>59</v>
      </c>
      <c r="B6" s="157" t="s">
        <v>60</v>
      </c>
      <c r="C6" s="157" t="s">
        <v>61</v>
      </c>
      <c r="D6" s="157" t="s">
        <v>62</v>
      </c>
      <c r="E6" s="157" t="s">
        <v>63</v>
      </c>
      <c r="F6" s="157" t="s">
        <v>64</v>
      </c>
      <c r="G6" s="157" t="s">
        <v>65</v>
      </c>
    </row>
    <row r="7" ht="18.75" customHeight="1" spans="1:7">
      <c r="A7" s="158" t="s">
        <v>74</v>
      </c>
      <c r="B7" s="158" t="s">
        <v>75</v>
      </c>
      <c r="C7" s="159">
        <v>8446763.45</v>
      </c>
      <c r="D7" s="159">
        <v>7484163.45</v>
      </c>
      <c r="E7" s="159">
        <v>6945891</v>
      </c>
      <c r="F7" s="159">
        <v>538272.45</v>
      </c>
      <c r="G7" s="159">
        <v>962600</v>
      </c>
    </row>
    <row r="8" ht="18.75" customHeight="1" outlineLevel="1" spans="1:7">
      <c r="A8" s="160" t="s">
        <v>76</v>
      </c>
      <c r="B8" s="160" t="s">
        <v>77</v>
      </c>
      <c r="C8" s="159">
        <v>260406</v>
      </c>
      <c r="D8" s="159">
        <v>150406</v>
      </c>
      <c r="E8" s="159">
        <v>141406</v>
      </c>
      <c r="F8" s="159">
        <v>9000</v>
      </c>
      <c r="G8" s="159">
        <v>110000</v>
      </c>
    </row>
    <row r="9" s="154" customFormat="1" ht="18.75" customHeight="1" outlineLevel="2" spans="1:7">
      <c r="A9" s="161" t="s">
        <v>78</v>
      </c>
      <c r="B9" s="161" t="s">
        <v>79</v>
      </c>
      <c r="C9" s="162">
        <v>150406</v>
      </c>
      <c r="D9" s="162">
        <v>150406</v>
      </c>
      <c r="E9" s="162">
        <v>141406</v>
      </c>
      <c r="F9" s="162">
        <v>9000</v>
      </c>
      <c r="G9" s="162"/>
    </row>
    <row r="10" s="154" customFormat="1" ht="18.75" customHeight="1" outlineLevel="2" spans="1:7">
      <c r="A10" s="161" t="s">
        <v>80</v>
      </c>
      <c r="B10" s="161" t="s">
        <v>81</v>
      </c>
      <c r="C10" s="162">
        <v>60000</v>
      </c>
      <c r="D10" s="162"/>
      <c r="E10" s="162"/>
      <c r="F10" s="162"/>
      <c r="G10" s="162">
        <v>60000</v>
      </c>
    </row>
    <row r="11" s="154" customFormat="1" ht="18.75" customHeight="1" outlineLevel="2" spans="1:7">
      <c r="A11" s="161" t="s">
        <v>82</v>
      </c>
      <c r="B11" s="161" t="s">
        <v>83</v>
      </c>
      <c r="C11" s="162">
        <v>50000</v>
      </c>
      <c r="D11" s="162"/>
      <c r="E11" s="162"/>
      <c r="F11" s="162"/>
      <c r="G11" s="162">
        <v>50000</v>
      </c>
    </row>
    <row r="12" ht="27" customHeight="1" outlineLevel="1" spans="1:7">
      <c r="A12" s="160" t="s">
        <v>84</v>
      </c>
      <c r="B12" s="160" t="s">
        <v>85</v>
      </c>
      <c r="C12" s="159">
        <v>2529150.45</v>
      </c>
      <c r="D12" s="159">
        <v>2524150.45</v>
      </c>
      <c r="E12" s="159">
        <v>2117176</v>
      </c>
      <c r="F12" s="159">
        <v>406974.45</v>
      </c>
      <c r="G12" s="159">
        <v>5000</v>
      </c>
    </row>
    <row r="13" s="154" customFormat="1" ht="18.75" customHeight="1" outlineLevel="2" spans="1:7">
      <c r="A13" s="161" t="s">
        <v>86</v>
      </c>
      <c r="B13" s="161" t="s">
        <v>79</v>
      </c>
      <c r="C13" s="162">
        <v>2529150.45</v>
      </c>
      <c r="D13" s="162">
        <v>2524150.45</v>
      </c>
      <c r="E13" s="162">
        <v>2117176</v>
      </c>
      <c r="F13" s="162">
        <v>406974.45</v>
      </c>
      <c r="G13" s="162">
        <v>5000</v>
      </c>
    </row>
    <row r="14" ht="18.75" customHeight="1" outlineLevel="1" spans="1:7">
      <c r="A14" s="160" t="s">
        <v>87</v>
      </c>
      <c r="B14" s="160" t="s">
        <v>88</v>
      </c>
      <c r="C14" s="159">
        <v>471067</v>
      </c>
      <c r="D14" s="159">
        <v>471067</v>
      </c>
      <c r="E14" s="159">
        <v>444067</v>
      </c>
      <c r="F14" s="159">
        <v>27000</v>
      </c>
      <c r="G14" s="159"/>
    </row>
    <row r="15" s="154" customFormat="1" ht="18.75" customHeight="1" outlineLevel="2" spans="1:7">
      <c r="A15" s="161" t="s">
        <v>89</v>
      </c>
      <c r="B15" s="161" t="s">
        <v>79</v>
      </c>
      <c r="C15" s="162">
        <v>471067</v>
      </c>
      <c r="D15" s="162">
        <v>471067</v>
      </c>
      <c r="E15" s="162">
        <v>444067</v>
      </c>
      <c r="F15" s="162">
        <v>27000</v>
      </c>
      <c r="G15" s="162"/>
    </row>
    <row r="16" ht="18.75" customHeight="1" outlineLevel="1" spans="1:7">
      <c r="A16" s="160" t="s">
        <v>90</v>
      </c>
      <c r="B16" s="160" t="s">
        <v>91</v>
      </c>
      <c r="C16" s="159">
        <v>141000</v>
      </c>
      <c r="D16" s="159"/>
      <c r="E16" s="159"/>
      <c r="F16" s="159"/>
      <c r="G16" s="159">
        <v>141000</v>
      </c>
    </row>
    <row r="17" s="154" customFormat="1" ht="18.75" customHeight="1" outlineLevel="2" spans="1:7">
      <c r="A17" s="161" t="s">
        <v>92</v>
      </c>
      <c r="B17" s="161" t="s">
        <v>93</v>
      </c>
      <c r="C17" s="162">
        <v>141000</v>
      </c>
      <c r="D17" s="162"/>
      <c r="E17" s="162"/>
      <c r="F17" s="162"/>
      <c r="G17" s="162">
        <v>141000</v>
      </c>
    </row>
    <row r="18" ht="24" outlineLevel="1" spans="1:7">
      <c r="A18" s="160" t="s">
        <v>94</v>
      </c>
      <c r="B18" s="160" t="s">
        <v>95</v>
      </c>
      <c r="C18" s="159">
        <v>822962</v>
      </c>
      <c r="D18" s="159">
        <v>822962</v>
      </c>
      <c r="E18" s="159">
        <v>745214</v>
      </c>
      <c r="F18" s="159">
        <v>77748</v>
      </c>
      <c r="G18" s="159"/>
    </row>
    <row r="19" s="154" customFormat="1" ht="18.75" customHeight="1" outlineLevel="2" spans="1:7">
      <c r="A19" s="161" t="s">
        <v>96</v>
      </c>
      <c r="B19" s="161" t="s">
        <v>79</v>
      </c>
      <c r="C19" s="162">
        <v>822962</v>
      </c>
      <c r="D19" s="162">
        <v>822962</v>
      </c>
      <c r="E19" s="162">
        <v>745214</v>
      </c>
      <c r="F19" s="162">
        <v>77748</v>
      </c>
      <c r="G19" s="162"/>
    </row>
    <row r="20" ht="18.75" customHeight="1" outlineLevel="1" spans="1:7">
      <c r="A20" s="160" t="s">
        <v>97</v>
      </c>
      <c r="B20" s="160" t="s">
        <v>98</v>
      </c>
      <c r="C20" s="159">
        <v>13200</v>
      </c>
      <c r="D20" s="159">
        <v>13200</v>
      </c>
      <c r="E20" s="159">
        <v>13200</v>
      </c>
      <c r="F20" s="159"/>
      <c r="G20" s="159"/>
    </row>
    <row r="21" s="154" customFormat="1" ht="18.75" customHeight="1" outlineLevel="2" spans="1:7">
      <c r="A21" s="161" t="s">
        <v>99</v>
      </c>
      <c r="B21" s="161" t="s">
        <v>79</v>
      </c>
      <c r="C21" s="162">
        <v>13200</v>
      </c>
      <c r="D21" s="162">
        <v>13200</v>
      </c>
      <c r="E21" s="162">
        <v>13200</v>
      </c>
      <c r="F21" s="162"/>
      <c r="G21" s="162"/>
    </row>
    <row r="22" ht="18.75" customHeight="1" outlineLevel="1" spans="1:7">
      <c r="A22" s="160" t="s">
        <v>100</v>
      </c>
      <c r="B22" s="160" t="s">
        <v>101</v>
      </c>
      <c r="C22" s="159">
        <v>676046</v>
      </c>
      <c r="D22" s="159">
        <v>371446</v>
      </c>
      <c r="E22" s="159">
        <v>353896</v>
      </c>
      <c r="F22" s="159">
        <v>17550</v>
      </c>
      <c r="G22" s="159">
        <v>304600</v>
      </c>
    </row>
    <row r="23" s="154" customFormat="1" ht="18.75" customHeight="1" outlineLevel="2" spans="1:7">
      <c r="A23" s="161" t="s">
        <v>102</v>
      </c>
      <c r="B23" s="161" t="s">
        <v>79</v>
      </c>
      <c r="C23" s="162">
        <v>371446</v>
      </c>
      <c r="D23" s="162">
        <v>371446</v>
      </c>
      <c r="E23" s="162">
        <v>353896</v>
      </c>
      <c r="F23" s="162">
        <v>17550</v>
      </c>
      <c r="G23" s="162"/>
    </row>
    <row r="24" s="154" customFormat="1" ht="18.75" customHeight="1" outlineLevel="2" spans="1:7">
      <c r="A24" s="161" t="s">
        <v>103</v>
      </c>
      <c r="B24" s="161" t="s">
        <v>101</v>
      </c>
      <c r="C24" s="162">
        <v>304600</v>
      </c>
      <c r="D24" s="162"/>
      <c r="E24" s="162"/>
      <c r="F24" s="162"/>
      <c r="G24" s="162">
        <v>304600</v>
      </c>
    </row>
    <row r="25" ht="18.75" customHeight="1" outlineLevel="1" spans="1:7">
      <c r="A25" s="160" t="s">
        <v>104</v>
      </c>
      <c r="B25" s="160" t="s">
        <v>105</v>
      </c>
      <c r="C25" s="159">
        <v>3532932</v>
      </c>
      <c r="D25" s="159">
        <v>3130932</v>
      </c>
      <c r="E25" s="159">
        <v>3130932</v>
      </c>
      <c r="F25" s="159"/>
      <c r="G25" s="159">
        <v>402000</v>
      </c>
    </row>
    <row r="26" s="154" customFormat="1" ht="18.75" customHeight="1" outlineLevel="2" spans="1:7">
      <c r="A26" s="161" t="s">
        <v>106</v>
      </c>
      <c r="B26" s="161" t="s">
        <v>107</v>
      </c>
      <c r="C26" s="162">
        <v>3532932</v>
      </c>
      <c r="D26" s="162">
        <v>3130932</v>
      </c>
      <c r="E26" s="162">
        <v>3130932</v>
      </c>
      <c r="F26" s="162"/>
      <c r="G26" s="162">
        <v>402000</v>
      </c>
    </row>
    <row r="27" ht="18.75" customHeight="1" spans="1:7">
      <c r="A27" s="158" t="s">
        <v>108</v>
      </c>
      <c r="B27" s="158" t="s">
        <v>109</v>
      </c>
      <c r="C27" s="159">
        <v>20000</v>
      </c>
      <c r="D27" s="159"/>
      <c r="E27" s="159"/>
      <c r="F27" s="159"/>
      <c r="G27" s="159">
        <v>20000</v>
      </c>
    </row>
    <row r="28" ht="18.75" customHeight="1" outlineLevel="1" spans="1:7">
      <c r="A28" s="160" t="s">
        <v>110</v>
      </c>
      <c r="B28" s="160" t="s">
        <v>111</v>
      </c>
      <c r="C28" s="159">
        <v>20000</v>
      </c>
      <c r="D28" s="159"/>
      <c r="E28" s="159"/>
      <c r="F28" s="159"/>
      <c r="G28" s="159">
        <v>20000</v>
      </c>
    </row>
    <row r="29" s="154" customFormat="1" ht="18.75" customHeight="1" outlineLevel="2" spans="1:7">
      <c r="A29" s="161" t="s">
        <v>112</v>
      </c>
      <c r="B29" s="161" t="s">
        <v>113</v>
      </c>
      <c r="C29" s="162">
        <v>20000</v>
      </c>
      <c r="D29" s="162"/>
      <c r="E29" s="162"/>
      <c r="F29" s="162"/>
      <c r="G29" s="162">
        <v>20000</v>
      </c>
    </row>
    <row r="30" ht="18.75" customHeight="1" spans="1:7">
      <c r="A30" s="158" t="s">
        <v>114</v>
      </c>
      <c r="B30" s="158" t="s">
        <v>115</v>
      </c>
      <c r="C30" s="159">
        <v>341152</v>
      </c>
      <c r="D30" s="159">
        <v>341152</v>
      </c>
      <c r="E30" s="159">
        <v>323602</v>
      </c>
      <c r="F30" s="159">
        <v>17550</v>
      </c>
      <c r="G30" s="159"/>
    </row>
    <row r="31" ht="18.75" customHeight="1" outlineLevel="1" spans="1:7">
      <c r="A31" s="160" t="s">
        <v>116</v>
      </c>
      <c r="B31" s="160" t="s">
        <v>117</v>
      </c>
      <c r="C31" s="159">
        <v>341152</v>
      </c>
      <c r="D31" s="159">
        <v>341152</v>
      </c>
      <c r="E31" s="159">
        <v>323602</v>
      </c>
      <c r="F31" s="159">
        <v>17550</v>
      </c>
      <c r="G31" s="159"/>
    </row>
    <row r="32" s="154" customFormat="1" ht="18.75" customHeight="1" outlineLevel="2" spans="1:7">
      <c r="A32" s="161" t="s">
        <v>118</v>
      </c>
      <c r="B32" s="161" t="s">
        <v>119</v>
      </c>
      <c r="C32" s="162">
        <v>341152</v>
      </c>
      <c r="D32" s="162">
        <v>341152</v>
      </c>
      <c r="E32" s="162">
        <v>323602</v>
      </c>
      <c r="F32" s="162">
        <v>17550</v>
      </c>
      <c r="G32" s="162"/>
    </row>
    <row r="33" ht="18.75" customHeight="1" spans="1:7">
      <c r="A33" s="158" t="s">
        <v>120</v>
      </c>
      <c r="B33" s="158" t="s">
        <v>121</v>
      </c>
      <c r="C33" s="159">
        <v>1869968.09</v>
      </c>
      <c r="D33" s="159">
        <v>1869968.09</v>
      </c>
      <c r="E33" s="159">
        <v>1825418.09</v>
      </c>
      <c r="F33" s="159">
        <v>44550</v>
      </c>
      <c r="G33" s="159"/>
    </row>
    <row r="34" ht="27" customHeight="1" outlineLevel="1" spans="1:7">
      <c r="A34" s="160" t="s">
        <v>122</v>
      </c>
      <c r="B34" s="160" t="s">
        <v>123</v>
      </c>
      <c r="C34" s="159">
        <v>330338</v>
      </c>
      <c r="D34" s="159">
        <v>330338</v>
      </c>
      <c r="E34" s="159">
        <v>312788</v>
      </c>
      <c r="F34" s="159">
        <v>17550</v>
      </c>
      <c r="G34" s="159"/>
    </row>
    <row r="35" s="154" customFormat="1" ht="18.75" customHeight="1" outlineLevel="2" spans="1:7">
      <c r="A35" s="161" t="s">
        <v>124</v>
      </c>
      <c r="B35" s="161" t="s">
        <v>79</v>
      </c>
      <c r="C35" s="162">
        <v>330338</v>
      </c>
      <c r="D35" s="162">
        <v>330338</v>
      </c>
      <c r="E35" s="162">
        <v>312788</v>
      </c>
      <c r="F35" s="162">
        <v>17550</v>
      </c>
      <c r="G35" s="162"/>
    </row>
    <row r="36" ht="18.75" customHeight="1" outlineLevel="1" spans="1:7">
      <c r="A36" s="160" t="s">
        <v>125</v>
      </c>
      <c r="B36" s="160" t="s">
        <v>126</v>
      </c>
      <c r="C36" s="159">
        <v>1449553.59</v>
      </c>
      <c r="D36" s="159">
        <v>1449553.59</v>
      </c>
      <c r="E36" s="159">
        <v>1422553.59</v>
      </c>
      <c r="F36" s="159">
        <v>27000</v>
      </c>
      <c r="G36" s="159"/>
    </row>
    <row r="37" s="154" customFormat="1" ht="18.75" customHeight="1" outlineLevel="2" spans="1:7">
      <c r="A37" s="161" t="s">
        <v>127</v>
      </c>
      <c r="B37" s="161" t="s">
        <v>128</v>
      </c>
      <c r="C37" s="162">
        <v>160138</v>
      </c>
      <c r="D37" s="162">
        <v>160138</v>
      </c>
      <c r="E37" s="162">
        <v>135138</v>
      </c>
      <c r="F37" s="162">
        <v>25000</v>
      </c>
      <c r="G37" s="162"/>
    </row>
    <row r="38" s="154" customFormat="1" ht="18.75" customHeight="1" outlineLevel="2" spans="1:7">
      <c r="A38" s="161" t="s">
        <v>129</v>
      </c>
      <c r="B38" s="161" t="s">
        <v>130</v>
      </c>
      <c r="C38" s="162">
        <v>2000</v>
      </c>
      <c r="D38" s="162">
        <v>2000</v>
      </c>
      <c r="E38" s="162"/>
      <c r="F38" s="162">
        <v>2000</v>
      </c>
      <c r="G38" s="162"/>
    </row>
    <row r="39" s="154" customFormat="1" ht="27" customHeight="1" outlineLevel="2" spans="1:7">
      <c r="A39" s="161" t="s">
        <v>131</v>
      </c>
      <c r="B39" s="161" t="s">
        <v>132</v>
      </c>
      <c r="C39" s="162">
        <v>1096123.2</v>
      </c>
      <c r="D39" s="162">
        <v>1096123.2</v>
      </c>
      <c r="E39" s="162">
        <v>1096123.2</v>
      </c>
      <c r="F39" s="162"/>
      <c r="G39" s="162"/>
    </row>
    <row r="40" s="154" customFormat="1" ht="27" customHeight="1" outlineLevel="2" spans="1:7">
      <c r="A40" s="161" t="s">
        <v>133</v>
      </c>
      <c r="B40" s="161" t="s">
        <v>134</v>
      </c>
      <c r="C40" s="162">
        <v>191292.39</v>
      </c>
      <c r="D40" s="162">
        <v>191292.39</v>
      </c>
      <c r="E40" s="162">
        <v>191292.39</v>
      </c>
      <c r="F40" s="162"/>
      <c r="G40" s="162"/>
    </row>
    <row r="41" ht="18.75" customHeight="1" outlineLevel="1" spans="1:7">
      <c r="A41" s="160" t="s">
        <v>135</v>
      </c>
      <c r="B41" s="160" t="s">
        <v>136</v>
      </c>
      <c r="C41" s="159">
        <v>61056</v>
      </c>
      <c r="D41" s="159">
        <v>61056</v>
      </c>
      <c r="E41" s="159">
        <v>61056</v>
      </c>
      <c r="F41" s="159"/>
      <c r="G41" s="159"/>
    </row>
    <row r="42" s="154" customFormat="1" ht="18.75" customHeight="1" outlineLevel="2" spans="1:7">
      <c r="A42" s="161" t="s">
        <v>137</v>
      </c>
      <c r="B42" s="161" t="s">
        <v>138</v>
      </c>
      <c r="C42" s="162">
        <v>61056</v>
      </c>
      <c r="D42" s="162">
        <v>61056</v>
      </c>
      <c r="E42" s="162">
        <v>61056</v>
      </c>
      <c r="F42" s="162"/>
      <c r="G42" s="162"/>
    </row>
    <row r="43" ht="27" customHeight="1" outlineLevel="1" spans="1:7">
      <c r="A43" s="160" t="s">
        <v>139</v>
      </c>
      <c r="B43" s="160" t="s">
        <v>140</v>
      </c>
      <c r="C43" s="159">
        <v>29020.5</v>
      </c>
      <c r="D43" s="159">
        <v>29020.5</v>
      </c>
      <c r="E43" s="159">
        <v>29020.5</v>
      </c>
      <c r="F43" s="159"/>
      <c r="G43" s="159"/>
    </row>
    <row r="44" s="154" customFormat="1" ht="30" customHeight="1" outlineLevel="2" spans="1:7">
      <c r="A44" s="161" t="s">
        <v>141</v>
      </c>
      <c r="B44" s="161" t="s">
        <v>140</v>
      </c>
      <c r="C44" s="162">
        <v>29020.5</v>
      </c>
      <c r="D44" s="162">
        <v>29020.5</v>
      </c>
      <c r="E44" s="162">
        <v>29020.5</v>
      </c>
      <c r="F44" s="162"/>
      <c r="G44" s="162"/>
    </row>
    <row r="45" ht="18.75" customHeight="1" spans="1:7">
      <c r="A45" s="158" t="s">
        <v>142</v>
      </c>
      <c r="B45" s="158" t="s">
        <v>143</v>
      </c>
      <c r="C45" s="159">
        <v>486449.28</v>
      </c>
      <c r="D45" s="159">
        <v>486449.28</v>
      </c>
      <c r="E45" s="159">
        <v>486449.28</v>
      </c>
      <c r="F45" s="159"/>
      <c r="G45" s="159"/>
    </row>
    <row r="46" ht="18.75" customHeight="1" outlineLevel="1" spans="1:7">
      <c r="A46" s="160" t="s">
        <v>144</v>
      </c>
      <c r="B46" s="160" t="s">
        <v>145</v>
      </c>
      <c r="C46" s="159">
        <v>20400</v>
      </c>
      <c r="D46" s="159">
        <v>20400</v>
      </c>
      <c r="E46" s="159">
        <v>20400</v>
      </c>
      <c r="F46" s="159"/>
      <c r="G46" s="159"/>
    </row>
    <row r="47" s="154" customFormat="1" ht="27" customHeight="1" outlineLevel="2" spans="1:7">
      <c r="A47" s="161" t="s">
        <v>146</v>
      </c>
      <c r="B47" s="161" t="s">
        <v>147</v>
      </c>
      <c r="C47" s="162">
        <v>20400</v>
      </c>
      <c r="D47" s="162">
        <v>20400</v>
      </c>
      <c r="E47" s="162">
        <v>20400</v>
      </c>
      <c r="F47" s="162"/>
      <c r="G47" s="162"/>
    </row>
    <row r="48" ht="18.75" customHeight="1" outlineLevel="1" spans="1:7">
      <c r="A48" s="160" t="s">
        <v>148</v>
      </c>
      <c r="B48" s="160" t="s">
        <v>149</v>
      </c>
      <c r="C48" s="159">
        <v>466049.28</v>
      </c>
      <c r="D48" s="159">
        <v>466049.28</v>
      </c>
      <c r="E48" s="159">
        <v>466049.28</v>
      </c>
      <c r="F48" s="159"/>
      <c r="G48" s="159"/>
    </row>
    <row r="49" s="154" customFormat="1" ht="18.75" customHeight="1" outlineLevel="2" spans="1:7">
      <c r="A49" s="161" t="s">
        <v>150</v>
      </c>
      <c r="B49" s="161" t="s">
        <v>151</v>
      </c>
      <c r="C49" s="162">
        <v>424747.74</v>
      </c>
      <c r="D49" s="162">
        <v>424747.74</v>
      </c>
      <c r="E49" s="162">
        <v>424747.74</v>
      </c>
      <c r="F49" s="162"/>
      <c r="G49" s="162"/>
    </row>
    <row r="50" s="154" customFormat="1" ht="26" customHeight="1" outlineLevel="2" spans="1:7">
      <c r="A50" s="161" t="s">
        <v>154</v>
      </c>
      <c r="B50" s="161" t="s">
        <v>155</v>
      </c>
      <c r="C50" s="162">
        <v>41301.54</v>
      </c>
      <c r="D50" s="162">
        <v>41301.54</v>
      </c>
      <c r="E50" s="162">
        <v>41301.54</v>
      </c>
      <c r="F50" s="162"/>
      <c r="G50" s="162"/>
    </row>
    <row r="51" ht="18.75" customHeight="1" spans="1:7">
      <c r="A51" s="158" t="s">
        <v>156</v>
      </c>
      <c r="B51" s="158" t="s">
        <v>157</v>
      </c>
      <c r="C51" s="159">
        <v>1430000</v>
      </c>
      <c r="D51" s="159"/>
      <c r="E51" s="159"/>
      <c r="F51" s="159"/>
      <c r="G51" s="159">
        <v>1430000</v>
      </c>
    </row>
    <row r="52" ht="18.75" customHeight="1" outlineLevel="1" spans="1:7">
      <c r="A52" s="160" t="s">
        <v>158</v>
      </c>
      <c r="B52" s="160" t="s">
        <v>159</v>
      </c>
      <c r="C52" s="159">
        <v>1430000</v>
      </c>
      <c r="D52" s="159"/>
      <c r="E52" s="159"/>
      <c r="F52" s="159"/>
      <c r="G52" s="159">
        <v>1430000</v>
      </c>
    </row>
    <row r="53" s="154" customFormat="1" ht="18.75" customHeight="1" outlineLevel="2" spans="1:7">
      <c r="A53" s="161" t="s">
        <v>160</v>
      </c>
      <c r="B53" s="161" t="s">
        <v>161</v>
      </c>
      <c r="C53" s="162">
        <v>1430000</v>
      </c>
      <c r="D53" s="162"/>
      <c r="E53" s="162"/>
      <c r="F53" s="162"/>
      <c r="G53" s="162">
        <v>1430000</v>
      </c>
    </row>
    <row r="54" ht="18.75" customHeight="1" spans="1:7">
      <c r="A54" s="158" t="s">
        <v>162</v>
      </c>
      <c r="B54" s="158" t="s">
        <v>163</v>
      </c>
      <c r="C54" s="159">
        <v>446545</v>
      </c>
      <c r="D54" s="159">
        <v>446545</v>
      </c>
      <c r="E54" s="159">
        <v>423145</v>
      </c>
      <c r="F54" s="159">
        <v>23400</v>
      </c>
      <c r="G54" s="159"/>
    </row>
    <row r="55" ht="18.75" customHeight="1" outlineLevel="1" spans="1:7">
      <c r="A55" s="160" t="s">
        <v>164</v>
      </c>
      <c r="B55" s="160" t="s">
        <v>165</v>
      </c>
      <c r="C55" s="159">
        <v>446545</v>
      </c>
      <c r="D55" s="159">
        <v>446545</v>
      </c>
      <c r="E55" s="159">
        <v>423145</v>
      </c>
      <c r="F55" s="159">
        <v>23400</v>
      </c>
      <c r="G55" s="159"/>
    </row>
    <row r="56" s="154" customFormat="1" ht="18.75" customHeight="1" outlineLevel="2" spans="1:7">
      <c r="A56" s="161" t="s">
        <v>166</v>
      </c>
      <c r="B56" s="161" t="s">
        <v>165</v>
      </c>
      <c r="C56" s="162">
        <v>446545</v>
      </c>
      <c r="D56" s="162">
        <v>446545</v>
      </c>
      <c r="E56" s="162">
        <v>423145</v>
      </c>
      <c r="F56" s="162">
        <v>23400</v>
      </c>
      <c r="G56" s="162"/>
    </row>
    <row r="57" ht="18.75" customHeight="1" spans="1:7">
      <c r="A57" s="158" t="s">
        <v>167</v>
      </c>
      <c r="B57" s="158" t="s">
        <v>168</v>
      </c>
      <c r="C57" s="159">
        <v>2547392</v>
      </c>
      <c r="D57" s="159">
        <v>2547392</v>
      </c>
      <c r="E57" s="159">
        <v>2412842</v>
      </c>
      <c r="F57" s="159">
        <v>134550</v>
      </c>
      <c r="G57" s="159"/>
    </row>
    <row r="58" ht="18.75" customHeight="1" outlineLevel="1" spans="1:7">
      <c r="A58" s="160" t="s">
        <v>169</v>
      </c>
      <c r="B58" s="160" t="s">
        <v>170</v>
      </c>
      <c r="C58" s="159">
        <v>2116753</v>
      </c>
      <c r="D58" s="159">
        <v>2116753</v>
      </c>
      <c r="E58" s="159">
        <v>2005603</v>
      </c>
      <c r="F58" s="159">
        <v>111150</v>
      </c>
      <c r="G58" s="159"/>
    </row>
    <row r="59" s="154" customFormat="1" ht="18.75" customHeight="1" outlineLevel="2" spans="1:7">
      <c r="A59" s="161" t="s">
        <v>171</v>
      </c>
      <c r="B59" s="161" t="s">
        <v>172</v>
      </c>
      <c r="C59" s="162">
        <v>2116753</v>
      </c>
      <c r="D59" s="162">
        <v>2116753</v>
      </c>
      <c r="E59" s="162">
        <v>2005603</v>
      </c>
      <c r="F59" s="162">
        <v>111150</v>
      </c>
      <c r="G59" s="162"/>
    </row>
    <row r="60" ht="18.75" customHeight="1" outlineLevel="1" spans="1:7">
      <c r="A60" s="160" t="s">
        <v>173</v>
      </c>
      <c r="B60" s="160" t="s">
        <v>174</v>
      </c>
      <c r="C60" s="159">
        <v>430639</v>
      </c>
      <c r="D60" s="159">
        <v>430639</v>
      </c>
      <c r="E60" s="159">
        <v>407239</v>
      </c>
      <c r="F60" s="159">
        <v>23400</v>
      </c>
      <c r="G60" s="159"/>
    </row>
    <row r="61" s="154" customFormat="1" ht="18.75" customHeight="1" outlineLevel="2" spans="1:7">
      <c r="A61" s="161" t="s">
        <v>175</v>
      </c>
      <c r="B61" s="161" t="s">
        <v>176</v>
      </c>
      <c r="C61" s="162">
        <v>430639</v>
      </c>
      <c r="D61" s="162">
        <v>430639</v>
      </c>
      <c r="E61" s="162">
        <v>407239</v>
      </c>
      <c r="F61" s="162">
        <v>23400</v>
      </c>
      <c r="G61" s="162"/>
    </row>
    <row r="62" ht="18.75" customHeight="1" spans="1:7">
      <c r="A62" s="158" t="s">
        <v>177</v>
      </c>
      <c r="B62" s="158" t="s">
        <v>178</v>
      </c>
      <c r="C62" s="159">
        <v>280474.4</v>
      </c>
      <c r="D62" s="159"/>
      <c r="E62" s="159"/>
      <c r="F62" s="159"/>
      <c r="G62" s="159">
        <v>280474.4</v>
      </c>
    </row>
    <row r="63" ht="18.75" customHeight="1" outlineLevel="1" spans="1:7">
      <c r="A63" s="160" t="s">
        <v>179</v>
      </c>
      <c r="B63" s="160" t="s">
        <v>180</v>
      </c>
      <c r="C63" s="159">
        <v>280474.4</v>
      </c>
      <c r="D63" s="159"/>
      <c r="E63" s="159"/>
      <c r="F63" s="159"/>
      <c r="G63" s="159">
        <v>280474.4</v>
      </c>
    </row>
    <row r="64" s="154" customFormat="1" ht="18.75" customHeight="1" outlineLevel="2" spans="1:7">
      <c r="A64" s="161" t="s">
        <v>181</v>
      </c>
      <c r="B64" s="161" t="s">
        <v>182</v>
      </c>
      <c r="C64" s="162">
        <v>280474.4</v>
      </c>
      <c r="D64" s="162"/>
      <c r="E64" s="162"/>
      <c r="F64" s="162"/>
      <c r="G64" s="162">
        <v>280474.4</v>
      </c>
    </row>
    <row r="65" ht="18.75" customHeight="1" spans="1:7">
      <c r="A65" s="158" t="s">
        <v>183</v>
      </c>
      <c r="B65" s="158" t="s">
        <v>184</v>
      </c>
      <c r="C65" s="159">
        <v>180000</v>
      </c>
      <c r="D65" s="159">
        <v>180000</v>
      </c>
      <c r="E65" s="159">
        <v>180000</v>
      </c>
      <c r="F65" s="159"/>
      <c r="G65" s="159"/>
    </row>
    <row r="66" ht="18.75" customHeight="1" outlineLevel="1" spans="1:7">
      <c r="A66" s="160" t="s">
        <v>185</v>
      </c>
      <c r="B66" s="160" t="s">
        <v>186</v>
      </c>
      <c r="C66" s="159">
        <v>180000</v>
      </c>
      <c r="D66" s="159">
        <v>180000</v>
      </c>
      <c r="E66" s="159">
        <v>180000</v>
      </c>
      <c r="F66" s="159"/>
      <c r="G66" s="159"/>
    </row>
    <row r="67" s="154" customFormat="1" ht="18.75" customHeight="1" outlineLevel="2" spans="1:7">
      <c r="A67" s="161" t="s">
        <v>187</v>
      </c>
      <c r="B67" s="161" t="s">
        <v>188</v>
      </c>
      <c r="C67" s="162">
        <v>180000</v>
      </c>
      <c r="D67" s="162">
        <v>180000</v>
      </c>
      <c r="E67" s="162">
        <v>180000</v>
      </c>
      <c r="F67" s="162"/>
      <c r="G67" s="162"/>
    </row>
    <row r="68" ht="18.75" customHeight="1" spans="1:7">
      <c r="A68" s="158" t="s">
        <v>189</v>
      </c>
      <c r="B68" s="158" t="s">
        <v>190</v>
      </c>
      <c r="C68" s="159">
        <v>770814</v>
      </c>
      <c r="D68" s="159">
        <v>770814</v>
      </c>
      <c r="E68" s="159">
        <v>770814</v>
      </c>
      <c r="F68" s="159"/>
      <c r="G68" s="159"/>
    </row>
    <row r="69" ht="18.75" customHeight="1" outlineLevel="1" spans="1:7">
      <c r="A69" s="160" t="s">
        <v>191</v>
      </c>
      <c r="B69" s="160" t="s">
        <v>192</v>
      </c>
      <c r="C69" s="159">
        <v>770814</v>
      </c>
      <c r="D69" s="159">
        <v>770814</v>
      </c>
      <c r="E69" s="159">
        <v>770814</v>
      </c>
      <c r="F69" s="159"/>
      <c r="G69" s="159"/>
    </row>
    <row r="70" s="154" customFormat="1" ht="18.75" customHeight="1" outlineLevel="2" spans="1:7">
      <c r="A70" s="161" t="s">
        <v>193</v>
      </c>
      <c r="B70" s="161" t="s">
        <v>194</v>
      </c>
      <c r="C70" s="162">
        <v>770814</v>
      </c>
      <c r="D70" s="162">
        <v>770814</v>
      </c>
      <c r="E70" s="162">
        <v>770814</v>
      </c>
      <c r="F70" s="162"/>
      <c r="G70" s="162"/>
    </row>
    <row r="71" ht="18.75" customHeight="1" spans="1:7">
      <c r="A71" s="157" t="s">
        <v>30</v>
      </c>
      <c r="B71" s="157"/>
      <c r="C71" s="159">
        <v>16819558.22</v>
      </c>
      <c r="D71" s="159">
        <v>14126483.82</v>
      </c>
      <c r="E71" s="159">
        <v>13368161.37</v>
      </c>
      <c r="F71" s="159">
        <v>758322.45</v>
      </c>
      <c r="G71" s="159">
        <v>2693074.4</v>
      </c>
    </row>
  </sheetData>
  <mergeCells count="7">
    <mergeCell ref="A2:G2"/>
    <mergeCell ref="A3:C3"/>
    <mergeCell ref="A4:B4"/>
    <mergeCell ref="D4:F4"/>
    <mergeCell ref="A71:B7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7" sqref="E7"/>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777777777778" customWidth="1"/>
    <col min="6" max="6" width="18.712962962963" customWidth="1"/>
  </cols>
  <sheetData>
    <row r="1" customHeight="1" spans="1:6">
      <c r="A1" s="145"/>
      <c r="B1" s="145"/>
      <c r="C1" s="146"/>
      <c r="D1" s="1"/>
      <c r="E1" s="1"/>
      <c r="F1" s="147" t="s">
        <v>211</v>
      </c>
    </row>
    <row r="2" ht="33.75" customHeight="1" spans="1:6">
      <c r="A2" s="148" t="str">
        <f>"2026"&amp;"年一般公共预算“三公”经费支出预算表"</f>
        <v>2026年一般公共预算“三公”经费支出预算表</v>
      </c>
      <c r="B2" s="148"/>
      <c r="C2" s="148"/>
      <c r="D2" s="148"/>
      <c r="E2" s="148"/>
      <c r="F2" s="148"/>
    </row>
    <row r="3" ht="21.75" customHeight="1" spans="1:6">
      <c r="A3" s="149" t="str">
        <f>"单位名称："&amp;"盈江县盏西镇人民政府"</f>
        <v>单位名称：盈江县盏西镇人民政府</v>
      </c>
      <c r="B3" s="145"/>
      <c r="C3" s="146"/>
      <c r="D3" s="3"/>
      <c r="E3" s="1"/>
      <c r="F3" s="147" t="s">
        <v>27</v>
      </c>
    </row>
    <row r="4" ht="19.5" customHeight="1" spans="1:6">
      <c r="A4" s="11" t="s">
        <v>212</v>
      </c>
      <c r="B4" s="70" t="s">
        <v>213</v>
      </c>
      <c r="C4" s="12" t="s">
        <v>214</v>
      </c>
      <c r="D4" s="13"/>
      <c r="E4" s="14"/>
      <c r="F4" s="70" t="s">
        <v>215</v>
      </c>
    </row>
    <row r="5" ht="19.5" customHeight="1" spans="1:6">
      <c r="A5" s="18"/>
      <c r="B5" s="72"/>
      <c r="C5" s="35" t="s">
        <v>33</v>
      </c>
      <c r="D5" s="35" t="s">
        <v>216</v>
      </c>
      <c r="E5" s="35" t="s">
        <v>217</v>
      </c>
      <c r="F5" s="72"/>
    </row>
    <row r="6" ht="18.75" customHeight="1" spans="1:6">
      <c r="A6" s="150">
        <v>1</v>
      </c>
      <c r="B6" s="150">
        <v>2</v>
      </c>
      <c r="C6" s="151">
        <v>3</v>
      </c>
      <c r="D6" s="150">
        <v>4</v>
      </c>
      <c r="E6" s="150">
        <v>5</v>
      </c>
      <c r="F6" s="150">
        <v>6</v>
      </c>
    </row>
    <row r="7" ht="24.75" customHeight="1" spans="1:6">
      <c r="A7" s="152">
        <v>110000</v>
      </c>
      <c r="B7" s="152"/>
      <c r="C7" s="153">
        <v>100000</v>
      </c>
      <c r="D7" s="152"/>
      <c r="E7" s="152">
        <v>100000</v>
      </c>
      <c r="F7" s="152">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31"/>
  <sheetViews>
    <sheetView showZeros="0" topLeftCell="B1" workbookViewId="0">
      <selection activeCell="F10" sqref="F10"/>
    </sheetView>
  </sheetViews>
  <sheetFormatPr defaultColWidth="10.2777777777778" defaultRowHeight="15" customHeight="1"/>
  <cols>
    <col min="1" max="2" width="12.4259259259259"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462962962963" customWidth="1"/>
    <col min="15" max="15" width="5.77777777777778" customWidth="1"/>
    <col min="16" max="16" width="6.57407407407407" customWidth="1"/>
    <col min="17" max="17" width="5.71296296296296" customWidth="1"/>
    <col min="18" max="18" width="4.27777777777778" customWidth="1"/>
    <col min="19" max="19" width="4.71296296296296" customWidth="1"/>
    <col min="20" max="20" width="5.86111111111111" customWidth="1"/>
    <col min="21" max="21" width="5.57407407407407" customWidth="1"/>
    <col min="22" max="22" width="5.42592592592593" customWidth="1"/>
    <col min="23" max="23" width="4.71296296296296" customWidth="1"/>
  </cols>
  <sheetData>
    <row r="1" ht="18.75" customHeight="1" spans="1:23">
      <c r="A1" s="140"/>
      <c r="B1" s="140"/>
      <c r="C1" s="140"/>
      <c r="D1" s="140"/>
      <c r="E1" s="140"/>
      <c r="F1" s="140"/>
      <c r="G1" s="140"/>
      <c r="H1" s="140"/>
      <c r="I1" s="140"/>
      <c r="J1" s="140"/>
      <c r="K1" s="140"/>
      <c r="L1" s="140"/>
      <c r="M1" s="140"/>
      <c r="N1" s="140"/>
      <c r="O1" s="140"/>
      <c r="P1" s="140"/>
      <c r="Q1" s="140"/>
      <c r="R1" s="140"/>
      <c r="S1" s="140"/>
      <c r="T1" s="143" t="s">
        <v>218</v>
      </c>
      <c r="U1" s="143"/>
      <c r="V1" s="143"/>
      <c r="W1" s="143"/>
    </row>
    <row r="2" ht="45.75" customHeight="1" spans="1:23">
      <c r="A2" s="141" t="str">
        <f>"2026"&amp;"年部门基本支出预算表"</f>
        <v>2026年部门基本支出预算表</v>
      </c>
      <c r="B2" s="141"/>
      <c r="C2" s="141"/>
      <c r="D2" s="141"/>
      <c r="E2" s="141"/>
      <c r="F2" s="141"/>
      <c r="G2" s="141"/>
      <c r="H2" s="141"/>
      <c r="I2" s="141"/>
      <c r="J2" s="141"/>
      <c r="K2" s="141"/>
      <c r="L2" s="141"/>
      <c r="M2" s="141"/>
      <c r="N2" s="141"/>
      <c r="O2" s="141"/>
      <c r="P2" s="141"/>
      <c r="Q2" s="141"/>
      <c r="R2" s="141"/>
      <c r="S2" s="141"/>
      <c r="T2" s="141"/>
      <c r="U2" s="141"/>
      <c r="V2" s="141"/>
      <c r="W2" s="141"/>
    </row>
    <row r="3" ht="18.75" customHeight="1" spans="1:23">
      <c r="A3" s="140" t="str">
        <f>"单位名称："&amp;"盈江县盏西镇人民政府"</f>
        <v>单位名称：盈江县盏西镇人民政府</v>
      </c>
      <c r="B3" s="140"/>
      <c r="C3" s="140"/>
      <c r="D3" s="140"/>
      <c r="E3" s="140"/>
      <c r="F3" s="140"/>
      <c r="G3" s="140"/>
      <c r="H3" s="140"/>
      <c r="I3" s="140"/>
      <c r="J3" s="140"/>
      <c r="K3" s="140"/>
      <c r="L3" s="140"/>
      <c r="M3" s="140"/>
      <c r="N3" s="140"/>
      <c r="O3" s="140"/>
      <c r="P3" s="140"/>
      <c r="Q3" s="140"/>
      <c r="R3" s="140"/>
      <c r="S3" s="140"/>
      <c r="T3" s="143" t="s">
        <v>27</v>
      </c>
      <c r="U3" s="143"/>
      <c r="V3" s="143"/>
      <c r="W3" s="143"/>
    </row>
    <row r="4" ht="18.75" customHeight="1" spans="1:23">
      <c r="A4" s="142" t="s">
        <v>219</v>
      </c>
      <c r="B4" s="142" t="s">
        <v>220</v>
      </c>
      <c r="C4" s="142" t="s">
        <v>221</v>
      </c>
      <c r="D4" s="142" t="s">
        <v>222</v>
      </c>
      <c r="E4" s="142" t="s">
        <v>223</v>
      </c>
      <c r="F4" s="142" t="s">
        <v>224</v>
      </c>
      <c r="G4" s="142" t="s">
        <v>225</v>
      </c>
      <c r="H4" s="142" t="s">
        <v>226</v>
      </c>
      <c r="I4" s="142"/>
      <c r="J4" s="142"/>
      <c r="K4" s="142"/>
      <c r="L4" s="142"/>
      <c r="M4" s="142"/>
      <c r="N4" s="142"/>
      <c r="O4" s="142"/>
      <c r="P4" s="142"/>
      <c r="Q4" s="142"/>
      <c r="R4" s="142"/>
      <c r="S4" s="142"/>
      <c r="T4" s="142"/>
      <c r="U4" s="142"/>
      <c r="V4" s="142"/>
      <c r="W4" s="142"/>
    </row>
    <row r="5" ht="28.3" customHeight="1" spans="1:23">
      <c r="A5" s="142"/>
      <c r="B5" s="142"/>
      <c r="C5" s="142"/>
      <c r="D5" s="142"/>
      <c r="E5" s="142"/>
      <c r="F5" s="142"/>
      <c r="G5" s="142"/>
      <c r="H5" s="142" t="s">
        <v>227</v>
      </c>
      <c r="I5" s="142" t="s">
        <v>34</v>
      </c>
      <c r="J5" s="142" t="s">
        <v>228</v>
      </c>
      <c r="K5" s="142" t="s">
        <v>229</v>
      </c>
      <c r="L5" s="142" t="s">
        <v>230</v>
      </c>
      <c r="M5" s="142" t="s">
        <v>231</v>
      </c>
      <c r="N5" s="142" t="s">
        <v>232</v>
      </c>
      <c r="O5" s="142" t="s">
        <v>35</v>
      </c>
      <c r="P5" s="142" t="s">
        <v>36</v>
      </c>
      <c r="Q5" s="142" t="s">
        <v>37</v>
      </c>
      <c r="R5" s="142" t="s">
        <v>51</v>
      </c>
      <c r="S5" s="142"/>
      <c r="T5" s="142"/>
      <c r="U5" s="142"/>
      <c r="V5" s="142"/>
      <c r="W5" s="142"/>
    </row>
    <row r="6" ht="24" customHeight="1" spans="1:23">
      <c r="A6" s="142"/>
      <c r="B6" s="142"/>
      <c r="C6" s="142"/>
      <c r="D6" s="142"/>
      <c r="E6" s="142"/>
      <c r="F6" s="142"/>
      <c r="G6" s="142"/>
      <c r="H6" s="142"/>
      <c r="I6" s="142" t="s">
        <v>233</v>
      </c>
      <c r="J6" s="142" t="s">
        <v>228</v>
      </c>
      <c r="K6" s="142" t="s">
        <v>229</v>
      </c>
      <c r="L6" s="142" t="s">
        <v>230</v>
      </c>
      <c r="M6" s="142" t="s">
        <v>231</v>
      </c>
      <c r="N6" s="142" t="s">
        <v>34</v>
      </c>
      <c r="O6" s="142" t="s">
        <v>35</v>
      </c>
      <c r="P6" s="142" t="s">
        <v>36</v>
      </c>
      <c r="Q6" s="142"/>
      <c r="R6" s="142" t="s">
        <v>33</v>
      </c>
      <c r="S6" s="142" t="s">
        <v>40</v>
      </c>
      <c r="T6" s="142" t="s">
        <v>41</v>
      </c>
      <c r="U6" s="142" t="s">
        <v>42</v>
      </c>
      <c r="V6" s="142" t="s">
        <v>43</v>
      </c>
      <c r="W6" s="142" t="s">
        <v>44</v>
      </c>
    </row>
    <row r="7" ht="64" customHeight="1" spans="1:23">
      <c r="A7" s="142"/>
      <c r="B7" s="142"/>
      <c r="C7" s="142"/>
      <c r="D7" s="142"/>
      <c r="E7" s="142"/>
      <c r="F7" s="142"/>
      <c r="G7" s="142"/>
      <c r="H7" s="142"/>
      <c r="I7" s="142" t="s">
        <v>33</v>
      </c>
      <c r="J7" s="142"/>
      <c r="K7" s="142"/>
      <c r="L7" s="142"/>
      <c r="M7" s="142"/>
      <c r="N7" s="142"/>
      <c r="O7" s="142"/>
      <c r="P7" s="142"/>
      <c r="Q7" s="142"/>
      <c r="R7" s="142"/>
      <c r="S7" s="142"/>
      <c r="T7" s="142"/>
      <c r="U7" s="142"/>
      <c r="V7" s="142"/>
      <c r="W7" s="142"/>
    </row>
    <row r="8" ht="18.75" customHeight="1" spans="1:23">
      <c r="A8" s="142" t="s">
        <v>59</v>
      </c>
      <c r="B8" s="142" t="s">
        <v>60</v>
      </c>
      <c r="C8" s="142" t="s">
        <v>61</v>
      </c>
      <c r="D8" s="142" t="s">
        <v>62</v>
      </c>
      <c r="E8" s="142" t="s">
        <v>63</v>
      </c>
      <c r="F8" s="142" t="s">
        <v>64</v>
      </c>
      <c r="G8" s="142" t="s">
        <v>65</v>
      </c>
      <c r="H8" s="142" t="s">
        <v>66</v>
      </c>
      <c r="I8" s="142" t="s">
        <v>67</v>
      </c>
      <c r="J8" s="142" t="s">
        <v>68</v>
      </c>
      <c r="K8" s="142" t="s">
        <v>69</v>
      </c>
      <c r="L8" s="142" t="s">
        <v>70</v>
      </c>
      <c r="M8" s="142" t="s">
        <v>71</v>
      </c>
      <c r="N8" s="142" t="s">
        <v>72</v>
      </c>
      <c r="O8" s="142" t="s">
        <v>73</v>
      </c>
      <c r="P8" s="142" t="s">
        <v>234</v>
      </c>
      <c r="Q8" s="142" t="s">
        <v>235</v>
      </c>
      <c r="R8" s="142" t="s">
        <v>236</v>
      </c>
      <c r="S8" s="142" t="s">
        <v>237</v>
      </c>
      <c r="T8" s="142" t="s">
        <v>238</v>
      </c>
      <c r="U8" s="142" t="s">
        <v>239</v>
      </c>
      <c r="V8" s="142" t="s">
        <v>240</v>
      </c>
      <c r="W8" s="142" t="s">
        <v>241</v>
      </c>
    </row>
    <row r="9" ht="53.25" customHeight="1" spans="1:23">
      <c r="A9" s="137" t="s">
        <v>46</v>
      </c>
      <c r="B9" s="137"/>
      <c r="C9" s="137"/>
      <c r="D9" s="137"/>
      <c r="E9" s="137"/>
      <c r="F9" s="137"/>
      <c r="G9" s="137"/>
      <c r="H9" s="139">
        <v>14126483.82</v>
      </c>
      <c r="I9" s="139">
        <v>14126483.82</v>
      </c>
      <c r="J9" s="139"/>
      <c r="K9" s="139"/>
      <c r="L9" s="139">
        <v>14126483.82</v>
      </c>
      <c r="M9" s="139"/>
      <c r="N9" s="139"/>
      <c r="O9" s="139"/>
      <c r="P9" s="139"/>
      <c r="Q9" s="139"/>
      <c r="R9" s="139"/>
      <c r="S9" s="139"/>
      <c r="T9" s="139"/>
      <c r="U9" s="139"/>
      <c r="V9" s="139"/>
      <c r="W9" s="139"/>
    </row>
    <row r="10" ht="53.25" customHeight="1" outlineLevel="1" spans="1:23">
      <c r="A10" s="137" t="s">
        <v>46</v>
      </c>
      <c r="B10" s="137" t="s">
        <v>242</v>
      </c>
      <c r="C10" s="137" t="s">
        <v>243</v>
      </c>
      <c r="D10" s="137" t="s">
        <v>78</v>
      </c>
      <c r="E10" s="137" t="s">
        <v>79</v>
      </c>
      <c r="F10" s="137" t="s">
        <v>244</v>
      </c>
      <c r="G10" s="137" t="s">
        <v>245</v>
      </c>
      <c r="H10" s="139">
        <v>51600</v>
      </c>
      <c r="I10" s="139">
        <v>51600</v>
      </c>
      <c r="J10" s="139"/>
      <c r="K10" s="139"/>
      <c r="L10" s="139">
        <v>51600</v>
      </c>
      <c r="M10" s="139"/>
      <c r="N10" s="139"/>
      <c r="O10" s="139"/>
      <c r="P10" s="139"/>
      <c r="Q10" s="139"/>
      <c r="R10" s="139"/>
      <c r="S10" s="139"/>
      <c r="T10" s="139"/>
      <c r="U10" s="139"/>
      <c r="V10" s="139"/>
      <c r="W10" s="139"/>
    </row>
    <row r="11" ht="53.25" customHeight="1" outlineLevel="1" spans="1:23">
      <c r="A11" s="137" t="s">
        <v>46</v>
      </c>
      <c r="B11" s="137" t="s">
        <v>242</v>
      </c>
      <c r="C11" s="137" t="s">
        <v>243</v>
      </c>
      <c r="D11" s="137" t="s">
        <v>86</v>
      </c>
      <c r="E11" s="137" t="s">
        <v>79</v>
      </c>
      <c r="F11" s="137" t="s">
        <v>244</v>
      </c>
      <c r="G11" s="137" t="s">
        <v>245</v>
      </c>
      <c r="H11" s="139">
        <v>752304</v>
      </c>
      <c r="I11" s="139">
        <v>752304</v>
      </c>
      <c r="J11" s="139"/>
      <c r="K11" s="139"/>
      <c r="L11" s="139">
        <v>752304</v>
      </c>
      <c r="M11" s="137"/>
      <c r="N11" s="139"/>
      <c r="O11" s="139"/>
      <c r="P11" s="139"/>
      <c r="Q11" s="139"/>
      <c r="R11" s="139"/>
      <c r="S11" s="139"/>
      <c r="T11" s="139"/>
      <c r="U11" s="139"/>
      <c r="V11" s="139"/>
      <c r="W11" s="139"/>
    </row>
    <row r="12" ht="53.25" customHeight="1" outlineLevel="1" spans="1:23">
      <c r="A12" s="137" t="s">
        <v>46</v>
      </c>
      <c r="B12" s="137" t="s">
        <v>242</v>
      </c>
      <c r="C12" s="137" t="s">
        <v>243</v>
      </c>
      <c r="D12" s="137" t="s">
        <v>89</v>
      </c>
      <c r="E12" s="137" t="s">
        <v>79</v>
      </c>
      <c r="F12" s="137" t="s">
        <v>244</v>
      </c>
      <c r="G12" s="137" t="s">
        <v>245</v>
      </c>
      <c r="H12" s="139">
        <v>121476</v>
      </c>
      <c r="I12" s="139">
        <v>121476</v>
      </c>
      <c r="J12" s="139"/>
      <c r="K12" s="139"/>
      <c r="L12" s="139">
        <v>121476</v>
      </c>
      <c r="M12" s="137"/>
      <c r="N12" s="139"/>
      <c r="O12" s="139"/>
      <c r="P12" s="139"/>
      <c r="Q12" s="139"/>
      <c r="R12" s="139"/>
      <c r="S12" s="139"/>
      <c r="T12" s="139"/>
      <c r="U12" s="139"/>
      <c r="V12" s="139"/>
      <c r="W12" s="139"/>
    </row>
    <row r="13" ht="53.25" customHeight="1" outlineLevel="1" spans="1:23">
      <c r="A13" s="137" t="s">
        <v>46</v>
      </c>
      <c r="B13" s="137" t="s">
        <v>242</v>
      </c>
      <c r="C13" s="137" t="s">
        <v>243</v>
      </c>
      <c r="D13" s="137" t="s">
        <v>96</v>
      </c>
      <c r="E13" s="137" t="s">
        <v>79</v>
      </c>
      <c r="F13" s="137" t="s">
        <v>244</v>
      </c>
      <c r="G13" s="137" t="s">
        <v>245</v>
      </c>
      <c r="H13" s="139">
        <v>258792</v>
      </c>
      <c r="I13" s="139">
        <v>258792</v>
      </c>
      <c r="J13" s="139"/>
      <c r="K13" s="139"/>
      <c r="L13" s="139">
        <v>258792</v>
      </c>
      <c r="M13" s="137"/>
      <c r="N13" s="139"/>
      <c r="O13" s="139"/>
      <c r="P13" s="139"/>
      <c r="Q13" s="139"/>
      <c r="R13" s="139"/>
      <c r="S13" s="139"/>
      <c r="T13" s="139"/>
      <c r="U13" s="139"/>
      <c r="V13" s="139"/>
      <c r="W13" s="139"/>
    </row>
    <row r="14" ht="53.25" customHeight="1" outlineLevel="1" spans="1:23">
      <c r="A14" s="137" t="s">
        <v>46</v>
      </c>
      <c r="B14" s="137" t="s">
        <v>246</v>
      </c>
      <c r="C14" s="137" t="s">
        <v>247</v>
      </c>
      <c r="D14" s="137" t="s">
        <v>102</v>
      </c>
      <c r="E14" s="137" t="s">
        <v>79</v>
      </c>
      <c r="F14" s="137" t="s">
        <v>244</v>
      </c>
      <c r="G14" s="137" t="s">
        <v>245</v>
      </c>
      <c r="H14" s="139">
        <v>155568</v>
      </c>
      <c r="I14" s="139">
        <v>155568</v>
      </c>
      <c r="J14" s="139"/>
      <c r="K14" s="139"/>
      <c r="L14" s="139">
        <v>155568</v>
      </c>
      <c r="M14" s="137"/>
      <c r="N14" s="139"/>
      <c r="O14" s="139"/>
      <c r="P14" s="139"/>
      <c r="Q14" s="139"/>
      <c r="R14" s="139"/>
      <c r="S14" s="139"/>
      <c r="T14" s="139"/>
      <c r="U14" s="139"/>
      <c r="V14" s="139"/>
      <c r="W14" s="139"/>
    </row>
    <row r="15" ht="53.25" customHeight="1" outlineLevel="1" spans="1:23">
      <c r="A15" s="137" t="s">
        <v>46</v>
      </c>
      <c r="B15" s="137" t="s">
        <v>246</v>
      </c>
      <c r="C15" s="137" t="s">
        <v>247</v>
      </c>
      <c r="D15" s="137" t="s">
        <v>118</v>
      </c>
      <c r="E15" s="137" t="s">
        <v>119</v>
      </c>
      <c r="F15" s="137" t="s">
        <v>244</v>
      </c>
      <c r="G15" s="137" t="s">
        <v>245</v>
      </c>
      <c r="H15" s="139">
        <v>129144</v>
      </c>
      <c r="I15" s="139">
        <v>129144</v>
      </c>
      <c r="J15" s="139"/>
      <c r="K15" s="139"/>
      <c r="L15" s="139">
        <v>129144</v>
      </c>
      <c r="M15" s="137"/>
      <c r="N15" s="139"/>
      <c r="O15" s="139"/>
      <c r="P15" s="139"/>
      <c r="Q15" s="139"/>
      <c r="R15" s="139"/>
      <c r="S15" s="139"/>
      <c r="T15" s="139"/>
      <c r="U15" s="139"/>
      <c r="V15" s="139"/>
      <c r="W15" s="139"/>
    </row>
    <row r="16" ht="53.25" customHeight="1" outlineLevel="1" spans="1:23">
      <c r="A16" s="137" t="s">
        <v>46</v>
      </c>
      <c r="B16" s="137" t="s">
        <v>246</v>
      </c>
      <c r="C16" s="137" t="s">
        <v>247</v>
      </c>
      <c r="D16" s="137" t="s">
        <v>124</v>
      </c>
      <c r="E16" s="137" t="s">
        <v>79</v>
      </c>
      <c r="F16" s="137" t="s">
        <v>244</v>
      </c>
      <c r="G16" s="137" t="s">
        <v>245</v>
      </c>
      <c r="H16" s="139">
        <v>120480</v>
      </c>
      <c r="I16" s="139">
        <v>120480</v>
      </c>
      <c r="J16" s="139"/>
      <c r="K16" s="139"/>
      <c r="L16" s="139">
        <v>120480</v>
      </c>
      <c r="M16" s="137"/>
      <c r="N16" s="139"/>
      <c r="O16" s="139"/>
      <c r="P16" s="139"/>
      <c r="Q16" s="139"/>
      <c r="R16" s="139"/>
      <c r="S16" s="139"/>
      <c r="T16" s="139"/>
      <c r="U16" s="139"/>
      <c r="V16" s="139"/>
      <c r="W16" s="139"/>
    </row>
    <row r="17" ht="53.25" customHeight="1" outlineLevel="1" spans="1:23">
      <c r="A17" s="137" t="s">
        <v>46</v>
      </c>
      <c r="B17" s="137" t="s">
        <v>246</v>
      </c>
      <c r="C17" s="137" t="s">
        <v>247</v>
      </c>
      <c r="D17" s="137" t="s">
        <v>166</v>
      </c>
      <c r="E17" s="137" t="s">
        <v>165</v>
      </c>
      <c r="F17" s="137" t="s">
        <v>244</v>
      </c>
      <c r="G17" s="137" t="s">
        <v>245</v>
      </c>
      <c r="H17" s="139">
        <v>164748</v>
      </c>
      <c r="I17" s="139">
        <v>164748</v>
      </c>
      <c r="J17" s="139"/>
      <c r="K17" s="139"/>
      <c r="L17" s="139">
        <v>164748</v>
      </c>
      <c r="M17" s="137"/>
      <c r="N17" s="139"/>
      <c r="O17" s="139"/>
      <c r="P17" s="139"/>
      <c r="Q17" s="139"/>
      <c r="R17" s="139"/>
      <c r="S17" s="139"/>
      <c r="T17" s="139"/>
      <c r="U17" s="139"/>
      <c r="V17" s="139"/>
      <c r="W17" s="139"/>
    </row>
    <row r="18" ht="53.25" customHeight="1" outlineLevel="1" spans="1:23">
      <c r="A18" s="137" t="s">
        <v>46</v>
      </c>
      <c r="B18" s="137" t="s">
        <v>246</v>
      </c>
      <c r="C18" s="137" t="s">
        <v>247</v>
      </c>
      <c r="D18" s="137" t="s">
        <v>171</v>
      </c>
      <c r="E18" s="137" t="s">
        <v>172</v>
      </c>
      <c r="F18" s="137" t="s">
        <v>244</v>
      </c>
      <c r="G18" s="137" t="s">
        <v>245</v>
      </c>
      <c r="H18" s="139">
        <v>770340</v>
      </c>
      <c r="I18" s="139">
        <v>770340</v>
      </c>
      <c r="J18" s="139"/>
      <c r="K18" s="139"/>
      <c r="L18" s="139">
        <v>770340</v>
      </c>
      <c r="M18" s="137"/>
      <c r="N18" s="139"/>
      <c r="O18" s="139"/>
      <c r="P18" s="139"/>
      <c r="Q18" s="139"/>
      <c r="R18" s="139"/>
      <c r="S18" s="139"/>
      <c r="T18" s="139"/>
      <c r="U18" s="139"/>
      <c r="V18" s="139"/>
      <c r="W18" s="139"/>
    </row>
    <row r="19" ht="53.25" customHeight="1" outlineLevel="1" spans="1:23">
      <c r="A19" s="137" t="s">
        <v>46</v>
      </c>
      <c r="B19" s="137" t="s">
        <v>246</v>
      </c>
      <c r="C19" s="137" t="s">
        <v>247</v>
      </c>
      <c r="D19" s="137" t="s">
        <v>175</v>
      </c>
      <c r="E19" s="137" t="s">
        <v>176</v>
      </c>
      <c r="F19" s="137" t="s">
        <v>244</v>
      </c>
      <c r="G19" s="137" t="s">
        <v>245</v>
      </c>
      <c r="H19" s="139">
        <v>149268</v>
      </c>
      <c r="I19" s="139">
        <v>149268</v>
      </c>
      <c r="J19" s="139"/>
      <c r="K19" s="139"/>
      <c r="L19" s="139">
        <v>149268</v>
      </c>
      <c r="M19" s="137"/>
      <c r="N19" s="139"/>
      <c r="O19" s="139"/>
      <c r="P19" s="139"/>
      <c r="Q19" s="139"/>
      <c r="R19" s="139"/>
      <c r="S19" s="139"/>
      <c r="T19" s="139"/>
      <c r="U19" s="139"/>
      <c r="V19" s="139"/>
      <c r="W19" s="139"/>
    </row>
    <row r="20" ht="53.25" customHeight="1" outlineLevel="1" spans="1:23">
      <c r="A20" s="137" t="s">
        <v>46</v>
      </c>
      <c r="B20" s="137" t="s">
        <v>242</v>
      </c>
      <c r="C20" s="137" t="s">
        <v>243</v>
      </c>
      <c r="D20" s="137" t="s">
        <v>78</v>
      </c>
      <c r="E20" s="137" t="s">
        <v>79</v>
      </c>
      <c r="F20" s="137" t="s">
        <v>248</v>
      </c>
      <c r="G20" s="137" t="s">
        <v>249</v>
      </c>
      <c r="H20" s="139">
        <v>61296</v>
      </c>
      <c r="I20" s="139">
        <v>61296</v>
      </c>
      <c r="J20" s="139"/>
      <c r="K20" s="139"/>
      <c r="L20" s="139">
        <v>61296</v>
      </c>
      <c r="M20" s="137"/>
      <c r="N20" s="139"/>
      <c r="O20" s="139"/>
      <c r="P20" s="139"/>
      <c r="Q20" s="139"/>
      <c r="R20" s="139"/>
      <c r="S20" s="139"/>
      <c r="T20" s="139"/>
      <c r="U20" s="139"/>
      <c r="V20" s="139"/>
      <c r="W20" s="139"/>
    </row>
    <row r="21" ht="53.25" customHeight="1" outlineLevel="1" spans="1:23">
      <c r="A21" s="137" t="s">
        <v>46</v>
      </c>
      <c r="B21" s="137" t="s">
        <v>242</v>
      </c>
      <c r="C21" s="137" t="s">
        <v>243</v>
      </c>
      <c r="D21" s="137" t="s">
        <v>86</v>
      </c>
      <c r="E21" s="137" t="s">
        <v>79</v>
      </c>
      <c r="F21" s="137" t="s">
        <v>248</v>
      </c>
      <c r="G21" s="137" t="s">
        <v>249</v>
      </c>
      <c r="H21" s="139">
        <v>1048380</v>
      </c>
      <c r="I21" s="139">
        <v>1048380</v>
      </c>
      <c r="J21" s="139"/>
      <c r="K21" s="139"/>
      <c r="L21" s="139">
        <v>1048380</v>
      </c>
      <c r="M21" s="137"/>
      <c r="N21" s="139"/>
      <c r="O21" s="139"/>
      <c r="P21" s="139"/>
      <c r="Q21" s="139"/>
      <c r="R21" s="139"/>
      <c r="S21" s="139"/>
      <c r="T21" s="139"/>
      <c r="U21" s="139"/>
      <c r="V21" s="139"/>
      <c r="W21" s="139"/>
    </row>
    <row r="22" ht="53.25" customHeight="1" outlineLevel="1" spans="1:23">
      <c r="A22" s="137" t="s">
        <v>46</v>
      </c>
      <c r="B22" s="137" t="s">
        <v>242</v>
      </c>
      <c r="C22" s="137" t="s">
        <v>243</v>
      </c>
      <c r="D22" s="137" t="s">
        <v>89</v>
      </c>
      <c r="E22" s="137" t="s">
        <v>79</v>
      </c>
      <c r="F22" s="137" t="s">
        <v>248</v>
      </c>
      <c r="G22" s="137" t="s">
        <v>249</v>
      </c>
      <c r="H22" s="139">
        <v>166968</v>
      </c>
      <c r="I22" s="139">
        <v>166968</v>
      </c>
      <c r="J22" s="139"/>
      <c r="K22" s="139"/>
      <c r="L22" s="139">
        <v>166968</v>
      </c>
      <c r="M22" s="137"/>
      <c r="N22" s="139"/>
      <c r="O22" s="139"/>
      <c r="P22" s="139"/>
      <c r="Q22" s="139"/>
      <c r="R22" s="139"/>
      <c r="S22" s="139"/>
      <c r="T22" s="139"/>
      <c r="U22" s="139"/>
      <c r="V22" s="139"/>
      <c r="W22" s="139"/>
    </row>
    <row r="23" ht="53.25" customHeight="1" outlineLevel="1" spans="1:23">
      <c r="A23" s="137" t="s">
        <v>46</v>
      </c>
      <c r="B23" s="137" t="s">
        <v>242</v>
      </c>
      <c r="C23" s="137" t="s">
        <v>243</v>
      </c>
      <c r="D23" s="137" t="s">
        <v>96</v>
      </c>
      <c r="E23" s="137" t="s">
        <v>79</v>
      </c>
      <c r="F23" s="137" t="s">
        <v>248</v>
      </c>
      <c r="G23" s="137" t="s">
        <v>249</v>
      </c>
      <c r="H23" s="139">
        <v>348744</v>
      </c>
      <c r="I23" s="139">
        <v>348744</v>
      </c>
      <c r="J23" s="139"/>
      <c r="K23" s="139"/>
      <c r="L23" s="139">
        <v>348744</v>
      </c>
      <c r="M23" s="137"/>
      <c r="N23" s="139"/>
      <c r="O23" s="139"/>
      <c r="P23" s="139"/>
      <c r="Q23" s="139"/>
      <c r="R23" s="139"/>
      <c r="S23" s="139"/>
      <c r="T23" s="139"/>
      <c r="U23" s="139"/>
      <c r="V23" s="139"/>
      <c r="W23" s="139"/>
    </row>
    <row r="24" ht="53.25" customHeight="1" outlineLevel="1" spans="1:23">
      <c r="A24" s="137" t="s">
        <v>46</v>
      </c>
      <c r="B24" s="137" t="s">
        <v>246</v>
      </c>
      <c r="C24" s="137" t="s">
        <v>247</v>
      </c>
      <c r="D24" s="137" t="s">
        <v>102</v>
      </c>
      <c r="E24" s="137" t="s">
        <v>79</v>
      </c>
      <c r="F24" s="137" t="s">
        <v>248</v>
      </c>
      <c r="G24" s="137" t="s">
        <v>249</v>
      </c>
      <c r="H24" s="139">
        <v>32280</v>
      </c>
      <c r="I24" s="139">
        <v>32280</v>
      </c>
      <c r="J24" s="139"/>
      <c r="K24" s="139"/>
      <c r="L24" s="139">
        <v>32280</v>
      </c>
      <c r="M24" s="137"/>
      <c r="N24" s="139"/>
      <c r="O24" s="139"/>
      <c r="P24" s="139"/>
      <c r="Q24" s="139"/>
      <c r="R24" s="139"/>
      <c r="S24" s="139"/>
      <c r="T24" s="139"/>
      <c r="U24" s="139"/>
      <c r="V24" s="139"/>
      <c r="W24" s="139"/>
    </row>
    <row r="25" ht="53.25" customHeight="1" outlineLevel="1" spans="1:23">
      <c r="A25" s="137" t="s">
        <v>46</v>
      </c>
      <c r="B25" s="137" t="s">
        <v>246</v>
      </c>
      <c r="C25" s="137" t="s">
        <v>247</v>
      </c>
      <c r="D25" s="137" t="s">
        <v>118</v>
      </c>
      <c r="E25" s="137" t="s">
        <v>119</v>
      </c>
      <c r="F25" s="137" t="s">
        <v>248</v>
      </c>
      <c r="G25" s="137" t="s">
        <v>249</v>
      </c>
      <c r="H25" s="139">
        <v>32280</v>
      </c>
      <c r="I25" s="139">
        <v>32280</v>
      </c>
      <c r="J25" s="139"/>
      <c r="K25" s="139"/>
      <c r="L25" s="139">
        <v>32280</v>
      </c>
      <c r="M25" s="137"/>
      <c r="N25" s="139"/>
      <c r="O25" s="139"/>
      <c r="P25" s="139"/>
      <c r="Q25" s="139"/>
      <c r="R25" s="139"/>
      <c r="S25" s="139"/>
      <c r="T25" s="139"/>
      <c r="U25" s="139"/>
      <c r="V25" s="139"/>
      <c r="W25" s="139"/>
    </row>
    <row r="26" ht="53.25" customHeight="1" outlineLevel="1" spans="1:23">
      <c r="A26" s="137" t="s">
        <v>46</v>
      </c>
      <c r="B26" s="137" t="s">
        <v>246</v>
      </c>
      <c r="C26" s="137" t="s">
        <v>247</v>
      </c>
      <c r="D26" s="137" t="s">
        <v>124</v>
      </c>
      <c r="E26" s="137" t="s">
        <v>79</v>
      </c>
      <c r="F26" s="137" t="s">
        <v>248</v>
      </c>
      <c r="G26" s="137" t="s">
        <v>249</v>
      </c>
      <c r="H26" s="139">
        <v>32280</v>
      </c>
      <c r="I26" s="139">
        <v>32280</v>
      </c>
      <c r="J26" s="139"/>
      <c r="K26" s="139"/>
      <c r="L26" s="139">
        <v>32280</v>
      </c>
      <c r="M26" s="137"/>
      <c r="N26" s="139"/>
      <c r="O26" s="139"/>
      <c r="P26" s="139"/>
      <c r="Q26" s="139"/>
      <c r="R26" s="139"/>
      <c r="S26" s="139"/>
      <c r="T26" s="139"/>
      <c r="U26" s="139"/>
      <c r="V26" s="139"/>
      <c r="W26" s="139"/>
    </row>
    <row r="27" ht="53.25" customHeight="1" outlineLevel="1" spans="1:23">
      <c r="A27" s="137" t="s">
        <v>46</v>
      </c>
      <c r="B27" s="137" t="s">
        <v>246</v>
      </c>
      <c r="C27" s="137" t="s">
        <v>247</v>
      </c>
      <c r="D27" s="137" t="s">
        <v>166</v>
      </c>
      <c r="E27" s="137" t="s">
        <v>165</v>
      </c>
      <c r="F27" s="137" t="s">
        <v>248</v>
      </c>
      <c r="G27" s="137" t="s">
        <v>249</v>
      </c>
      <c r="H27" s="139">
        <v>42780</v>
      </c>
      <c r="I27" s="139">
        <v>42780</v>
      </c>
      <c r="J27" s="139"/>
      <c r="K27" s="139"/>
      <c r="L27" s="139">
        <v>42780</v>
      </c>
      <c r="M27" s="137"/>
      <c r="N27" s="139"/>
      <c r="O27" s="139"/>
      <c r="P27" s="139"/>
      <c r="Q27" s="139"/>
      <c r="R27" s="139"/>
      <c r="S27" s="139"/>
      <c r="T27" s="139"/>
      <c r="U27" s="139"/>
      <c r="V27" s="139"/>
      <c r="W27" s="139"/>
    </row>
    <row r="28" ht="53.25" customHeight="1" outlineLevel="1" spans="1:23">
      <c r="A28" s="137" t="s">
        <v>46</v>
      </c>
      <c r="B28" s="137" t="s">
        <v>246</v>
      </c>
      <c r="C28" s="137" t="s">
        <v>247</v>
      </c>
      <c r="D28" s="137" t="s">
        <v>171</v>
      </c>
      <c r="E28" s="137" t="s">
        <v>172</v>
      </c>
      <c r="F28" s="137" t="s">
        <v>248</v>
      </c>
      <c r="G28" s="137" t="s">
        <v>249</v>
      </c>
      <c r="H28" s="139">
        <v>223128</v>
      </c>
      <c r="I28" s="139">
        <v>223128</v>
      </c>
      <c r="J28" s="139"/>
      <c r="K28" s="139"/>
      <c r="L28" s="139">
        <v>223128</v>
      </c>
      <c r="M28" s="137"/>
      <c r="N28" s="139"/>
      <c r="O28" s="139"/>
      <c r="P28" s="139"/>
      <c r="Q28" s="139"/>
      <c r="R28" s="139"/>
      <c r="S28" s="139"/>
      <c r="T28" s="139"/>
      <c r="U28" s="139"/>
      <c r="V28" s="139"/>
      <c r="W28" s="139"/>
    </row>
    <row r="29" ht="53.25" customHeight="1" outlineLevel="1" spans="1:23">
      <c r="A29" s="137" t="s">
        <v>46</v>
      </c>
      <c r="B29" s="137" t="s">
        <v>246</v>
      </c>
      <c r="C29" s="137" t="s">
        <v>247</v>
      </c>
      <c r="D29" s="137" t="s">
        <v>175</v>
      </c>
      <c r="E29" s="137" t="s">
        <v>176</v>
      </c>
      <c r="F29" s="137" t="s">
        <v>248</v>
      </c>
      <c r="G29" s="137" t="s">
        <v>249</v>
      </c>
      <c r="H29" s="139">
        <v>43560</v>
      </c>
      <c r="I29" s="139">
        <v>43560</v>
      </c>
      <c r="J29" s="139"/>
      <c r="K29" s="139"/>
      <c r="L29" s="139">
        <v>43560</v>
      </c>
      <c r="M29" s="137"/>
      <c r="N29" s="139"/>
      <c r="O29" s="139"/>
      <c r="P29" s="139"/>
      <c r="Q29" s="139"/>
      <c r="R29" s="139"/>
      <c r="S29" s="139"/>
      <c r="T29" s="139"/>
      <c r="U29" s="139"/>
      <c r="V29" s="139"/>
      <c r="W29" s="139"/>
    </row>
    <row r="30" ht="53.25" customHeight="1" outlineLevel="1" spans="1:23">
      <c r="A30" s="137" t="s">
        <v>46</v>
      </c>
      <c r="B30" s="137" t="s">
        <v>242</v>
      </c>
      <c r="C30" s="137" t="s">
        <v>243</v>
      </c>
      <c r="D30" s="137" t="s">
        <v>78</v>
      </c>
      <c r="E30" s="137" t="s">
        <v>79</v>
      </c>
      <c r="F30" s="137" t="s">
        <v>250</v>
      </c>
      <c r="G30" s="137" t="s">
        <v>251</v>
      </c>
      <c r="H30" s="139">
        <v>4300</v>
      </c>
      <c r="I30" s="139">
        <v>4300</v>
      </c>
      <c r="J30" s="139"/>
      <c r="K30" s="139"/>
      <c r="L30" s="139">
        <v>4300</v>
      </c>
      <c r="M30" s="137"/>
      <c r="N30" s="139"/>
      <c r="O30" s="139"/>
      <c r="P30" s="139"/>
      <c r="Q30" s="139"/>
      <c r="R30" s="139"/>
      <c r="S30" s="139"/>
      <c r="T30" s="139"/>
      <c r="U30" s="139"/>
      <c r="V30" s="139"/>
      <c r="W30" s="139"/>
    </row>
    <row r="31" ht="53.25" customHeight="1" outlineLevel="1" spans="1:23">
      <c r="A31" s="137" t="s">
        <v>46</v>
      </c>
      <c r="B31" s="137" t="s">
        <v>242</v>
      </c>
      <c r="C31" s="137" t="s">
        <v>243</v>
      </c>
      <c r="D31" s="137" t="s">
        <v>86</v>
      </c>
      <c r="E31" s="137" t="s">
        <v>79</v>
      </c>
      <c r="F31" s="137" t="s">
        <v>250</v>
      </c>
      <c r="G31" s="137" t="s">
        <v>251</v>
      </c>
      <c r="H31" s="139">
        <v>62692</v>
      </c>
      <c r="I31" s="139">
        <v>62692</v>
      </c>
      <c r="J31" s="139"/>
      <c r="K31" s="139"/>
      <c r="L31" s="139">
        <v>62692</v>
      </c>
      <c r="M31" s="137"/>
      <c r="N31" s="139"/>
      <c r="O31" s="139"/>
      <c r="P31" s="139"/>
      <c r="Q31" s="139"/>
      <c r="R31" s="139"/>
      <c r="S31" s="139"/>
      <c r="T31" s="139"/>
      <c r="U31" s="139"/>
      <c r="V31" s="139"/>
      <c r="W31" s="139"/>
    </row>
    <row r="32" ht="53.25" customHeight="1" outlineLevel="1" spans="1:23">
      <c r="A32" s="137" t="s">
        <v>46</v>
      </c>
      <c r="B32" s="137" t="s">
        <v>242</v>
      </c>
      <c r="C32" s="137" t="s">
        <v>243</v>
      </c>
      <c r="D32" s="137" t="s">
        <v>89</v>
      </c>
      <c r="E32" s="137" t="s">
        <v>79</v>
      </c>
      <c r="F32" s="137" t="s">
        <v>250</v>
      </c>
      <c r="G32" s="137" t="s">
        <v>251</v>
      </c>
      <c r="H32" s="139">
        <v>10123</v>
      </c>
      <c r="I32" s="139">
        <v>10123</v>
      </c>
      <c r="J32" s="139"/>
      <c r="K32" s="139"/>
      <c r="L32" s="139">
        <v>10123</v>
      </c>
      <c r="M32" s="137"/>
      <c r="N32" s="139"/>
      <c r="O32" s="139"/>
      <c r="P32" s="139"/>
      <c r="Q32" s="139"/>
      <c r="R32" s="139"/>
      <c r="S32" s="139"/>
      <c r="T32" s="139"/>
      <c r="U32" s="139"/>
      <c r="V32" s="139"/>
      <c r="W32" s="139"/>
    </row>
    <row r="33" ht="53.25" customHeight="1" outlineLevel="1" spans="1:23">
      <c r="A33" s="137" t="s">
        <v>46</v>
      </c>
      <c r="B33" s="137" t="s">
        <v>242</v>
      </c>
      <c r="C33" s="137" t="s">
        <v>243</v>
      </c>
      <c r="D33" s="137" t="s">
        <v>96</v>
      </c>
      <c r="E33" s="137" t="s">
        <v>79</v>
      </c>
      <c r="F33" s="137" t="s">
        <v>250</v>
      </c>
      <c r="G33" s="137" t="s">
        <v>251</v>
      </c>
      <c r="H33" s="139">
        <v>21566</v>
      </c>
      <c r="I33" s="139">
        <v>21566</v>
      </c>
      <c r="J33" s="139"/>
      <c r="K33" s="139"/>
      <c r="L33" s="139">
        <v>21566</v>
      </c>
      <c r="M33" s="137"/>
      <c r="N33" s="139"/>
      <c r="O33" s="139"/>
      <c r="P33" s="139"/>
      <c r="Q33" s="139"/>
      <c r="R33" s="139"/>
      <c r="S33" s="139"/>
      <c r="T33" s="139"/>
      <c r="U33" s="139"/>
      <c r="V33" s="139"/>
      <c r="W33" s="139"/>
    </row>
    <row r="34" ht="53.25" customHeight="1" outlineLevel="1" spans="1:23">
      <c r="A34" s="137" t="s">
        <v>46</v>
      </c>
      <c r="B34" s="137" t="s">
        <v>252</v>
      </c>
      <c r="C34" s="137" t="s">
        <v>253</v>
      </c>
      <c r="D34" s="137" t="s">
        <v>78</v>
      </c>
      <c r="E34" s="137" t="s">
        <v>79</v>
      </c>
      <c r="F34" s="137" t="s">
        <v>250</v>
      </c>
      <c r="G34" s="137" t="s">
        <v>251</v>
      </c>
      <c r="H34" s="139">
        <v>18360</v>
      </c>
      <c r="I34" s="139">
        <v>18360</v>
      </c>
      <c r="J34" s="139"/>
      <c r="K34" s="139"/>
      <c r="L34" s="139">
        <v>18360</v>
      </c>
      <c r="M34" s="137"/>
      <c r="N34" s="139"/>
      <c r="O34" s="139"/>
      <c r="P34" s="139"/>
      <c r="Q34" s="139"/>
      <c r="R34" s="139"/>
      <c r="S34" s="139"/>
      <c r="T34" s="139"/>
      <c r="U34" s="139"/>
      <c r="V34" s="139"/>
      <c r="W34" s="139"/>
    </row>
    <row r="35" ht="53.25" customHeight="1" outlineLevel="1" spans="1:23">
      <c r="A35" s="137" t="s">
        <v>46</v>
      </c>
      <c r="B35" s="137" t="s">
        <v>252</v>
      </c>
      <c r="C35" s="137" t="s">
        <v>253</v>
      </c>
      <c r="D35" s="137" t="s">
        <v>86</v>
      </c>
      <c r="E35" s="137" t="s">
        <v>79</v>
      </c>
      <c r="F35" s="137" t="s">
        <v>250</v>
      </c>
      <c r="G35" s="137" t="s">
        <v>251</v>
      </c>
      <c r="H35" s="139">
        <v>253800</v>
      </c>
      <c r="I35" s="139">
        <v>253800</v>
      </c>
      <c r="J35" s="139"/>
      <c r="K35" s="139"/>
      <c r="L35" s="139">
        <v>253800</v>
      </c>
      <c r="M35" s="137"/>
      <c r="N35" s="139"/>
      <c r="O35" s="139"/>
      <c r="P35" s="139"/>
      <c r="Q35" s="139"/>
      <c r="R35" s="139"/>
      <c r="S35" s="139"/>
      <c r="T35" s="139"/>
      <c r="U35" s="139"/>
      <c r="V35" s="139"/>
      <c r="W35" s="139"/>
    </row>
    <row r="36" ht="53.25" customHeight="1" outlineLevel="1" spans="1:23">
      <c r="A36" s="137" t="s">
        <v>46</v>
      </c>
      <c r="B36" s="137" t="s">
        <v>252</v>
      </c>
      <c r="C36" s="137" t="s">
        <v>253</v>
      </c>
      <c r="D36" s="137" t="s">
        <v>89</v>
      </c>
      <c r="E36" s="137" t="s">
        <v>79</v>
      </c>
      <c r="F36" s="137" t="s">
        <v>250</v>
      </c>
      <c r="G36" s="137" t="s">
        <v>251</v>
      </c>
      <c r="H36" s="139">
        <v>50400</v>
      </c>
      <c r="I36" s="139">
        <v>50400</v>
      </c>
      <c r="J36" s="139"/>
      <c r="K36" s="139"/>
      <c r="L36" s="139">
        <v>50400</v>
      </c>
      <c r="M36" s="137"/>
      <c r="N36" s="139"/>
      <c r="O36" s="139"/>
      <c r="P36" s="139"/>
      <c r="Q36" s="139"/>
      <c r="R36" s="139"/>
      <c r="S36" s="139"/>
      <c r="T36" s="139"/>
      <c r="U36" s="139"/>
      <c r="V36" s="139"/>
      <c r="W36" s="139"/>
    </row>
    <row r="37" ht="53.25" customHeight="1" outlineLevel="1" spans="1:23">
      <c r="A37" s="137" t="s">
        <v>46</v>
      </c>
      <c r="B37" s="137" t="s">
        <v>252</v>
      </c>
      <c r="C37" s="137" t="s">
        <v>253</v>
      </c>
      <c r="D37" s="137" t="s">
        <v>96</v>
      </c>
      <c r="E37" s="137" t="s">
        <v>79</v>
      </c>
      <c r="F37" s="137" t="s">
        <v>250</v>
      </c>
      <c r="G37" s="137" t="s">
        <v>251</v>
      </c>
      <c r="H37" s="139">
        <v>104760</v>
      </c>
      <c r="I37" s="139">
        <v>104760</v>
      </c>
      <c r="J37" s="139"/>
      <c r="K37" s="139"/>
      <c r="L37" s="139">
        <v>104760</v>
      </c>
      <c r="M37" s="137"/>
      <c r="N37" s="139"/>
      <c r="O37" s="139"/>
      <c r="P37" s="139"/>
      <c r="Q37" s="139"/>
      <c r="R37" s="139"/>
      <c r="S37" s="139"/>
      <c r="T37" s="139"/>
      <c r="U37" s="139"/>
      <c r="V37" s="139"/>
      <c r="W37" s="139"/>
    </row>
    <row r="38" ht="53.25" customHeight="1" outlineLevel="1" spans="1:23">
      <c r="A38" s="137" t="s">
        <v>46</v>
      </c>
      <c r="B38" s="137" t="s">
        <v>246</v>
      </c>
      <c r="C38" s="137" t="s">
        <v>247</v>
      </c>
      <c r="D38" s="137" t="s">
        <v>102</v>
      </c>
      <c r="E38" s="137" t="s">
        <v>79</v>
      </c>
      <c r="F38" s="137" t="s">
        <v>254</v>
      </c>
      <c r="G38" s="137" t="s">
        <v>255</v>
      </c>
      <c r="H38" s="139">
        <v>12964</v>
      </c>
      <c r="I38" s="139">
        <v>12964</v>
      </c>
      <c r="J38" s="139"/>
      <c r="K38" s="139"/>
      <c r="L38" s="139">
        <v>12964</v>
      </c>
      <c r="M38" s="137"/>
      <c r="N38" s="139"/>
      <c r="O38" s="139"/>
      <c r="P38" s="139"/>
      <c r="Q38" s="139"/>
      <c r="R38" s="139"/>
      <c r="S38" s="139"/>
      <c r="T38" s="139"/>
      <c r="U38" s="139"/>
      <c r="V38" s="139"/>
      <c r="W38" s="139"/>
    </row>
    <row r="39" ht="53.25" customHeight="1" outlineLevel="1" spans="1:23">
      <c r="A39" s="137" t="s">
        <v>46</v>
      </c>
      <c r="B39" s="137" t="s">
        <v>246</v>
      </c>
      <c r="C39" s="137" t="s">
        <v>247</v>
      </c>
      <c r="D39" s="137" t="s">
        <v>118</v>
      </c>
      <c r="E39" s="137" t="s">
        <v>119</v>
      </c>
      <c r="F39" s="137" t="s">
        <v>254</v>
      </c>
      <c r="G39" s="137" t="s">
        <v>255</v>
      </c>
      <c r="H39" s="139">
        <v>10762</v>
      </c>
      <c r="I39" s="139">
        <v>10762</v>
      </c>
      <c r="J39" s="139"/>
      <c r="K39" s="139"/>
      <c r="L39" s="139">
        <v>10762</v>
      </c>
      <c r="M39" s="137"/>
      <c r="N39" s="139"/>
      <c r="O39" s="139"/>
      <c r="P39" s="139"/>
      <c r="Q39" s="139"/>
      <c r="R39" s="139"/>
      <c r="S39" s="139"/>
      <c r="T39" s="139"/>
      <c r="U39" s="139"/>
      <c r="V39" s="139"/>
      <c r="W39" s="139"/>
    </row>
    <row r="40" ht="53.25" customHeight="1" outlineLevel="1" spans="1:23">
      <c r="A40" s="137" t="s">
        <v>46</v>
      </c>
      <c r="B40" s="137" t="s">
        <v>246</v>
      </c>
      <c r="C40" s="137" t="s">
        <v>247</v>
      </c>
      <c r="D40" s="137" t="s">
        <v>124</v>
      </c>
      <c r="E40" s="137" t="s">
        <v>79</v>
      </c>
      <c r="F40" s="137" t="s">
        <v>254</v>
      </c>
      <c r="G40" s="137" t="s">
        <v>255</v>
      </c>
      <c r="H40" s="139">
        <v>10040</v>
      </c>
      <c r="I40" s="139">
        <v>10040</v>
      </c>
      <c r="J40" s="139"/>
      <c r="K40" s="139"/>
      <c r="L40" s="139">
        <v>10040</v>
      </c>
      <c r="M40" s="137"/>
      <c r="N40" s="139"/>
      <c r="O40" s="139"/>
      <c r="P40" s="139"/>
      <c r="Q40" s="139"/>
      <c r="R40" s="139"/>
      <c r="S40" s="139"/>
      <c r="T40" s="139"/>
      <c r="U40" s="139"/>
      <c r="V40" s="139"/>
      <c r="W40" s="139"/>
    </row>
    <row r="41" ht="53.25" customHeight="1" outlineLevel="1" spans="1:23">
      <c r="A41" s="137" t="s">
        <v>46</v>
      </c>
      <c r="B41" s="137" t="s">
        <v>246</v>
      </c>
      <c r="C41" s="137" t="s">
        <v>247</v>
      </c>
      <c r="D41" s="137" t="s">
        <v>166</v>
      </c>
      <c r="E41" s="137" t="s">
        <v>165</v>
      </c>
      <c r="F41" s="137" t="s">
        <v>254</v>
      </c>
      <c r="G41" s="137" t="s">
        <v>255</v>
      </c>
      <c r="H41" s="139">
        <v>13729</v>
      </c>
      <c r="I41" s="139">
        <v>13729</v>
      </c>
      <c r="J41" s="139"/>
      <c r="K41" s="139"/>
      <c r="L41" s="139">
        <v>13729</v>
      </c>
      <c r="M41" s="137"/>
      <c r="N41" s="139"/>
      <c r="O41" s="139"/>
      <c r="P41" s="139"/>
      <c r="Q41" s="139"/>
      <c r="R41" s="139"/>
      <c r="S41" s="139"/>
      <c r="T41" s="139"/>
      <c r="U41" s="139"/>
      <c r="V41" s="139"/>
      <c r="W41" s="139"/>
    </row>
    <row r="42" ht="53.25" customHeight="1" outlineLevel="1" spans="1:23">
      <c r="A42" s="137" t="s">
        <v>46</v>
      </c>
      <c r="B42" s="137" t="s">
        <v>246</v>
      </c>
      <c r="C42" s="137" t="s">
        <v>247</v>
      </c>
      <c r="D42" s="137" t="s">
        <v>171</v>
      </c>
      <c r="E42" s="137" t="s">
        <v>172</v>
      </c>
      <c r="F42" s="137" t="s">
        <v>254</v>
      </c>
      <c r="G42" s="137" t="s">
        <v>255</v>
      </c>
      <c r="H42" s="139">
        <v>64195</v>
      </c>
      <c r="I42" s="139">
        <v>64195</v>
      </c>
      <c r="J42" s="139"/>
      <c r="K42" s="139"/>
      <c r="L42" s="139">
        <v>64195</v>
      </c>
      <c r="M42" s="137"/>
      <c r="N42" s="139"/>
      <c r="O42" s="139"/>
      <c r="P42" s="139"/>
      <c r="Q42" s="139"/>
      <c r="R42" s="139"/>
      <c r="S42" s="139"/>
      <c r="T42" s="139"/>
      <c r="U42" s="139"/>
      <c r="V42" s="139"/>
      <c r="W42" s="139"/>
    </row>
    <row r="43" ht="53.25" customHeight="1" outlineLevel="1" spans="1:23">
      <c r="A43" s="137" t="s">
        <v>46</v>
      </c>
      <c r="B43" s="137" t="s">
        <v>246</v>
      </c>
      <c r="C43" s="137" t="s">
        <v>247</v>
      </c>
      <c r="D43" s="137" t="s">
        <v>175</v>
      </c>
      <c r="E43" s="137" t="s">
        <v>176</v>
      </c>
      <c r="F43" s="137" t="s">
        <v>254</v>
      </c>
      <c r="G43" s="137" t="s">
        <v>255</v>
      </c>
      <c r="H43" s="139">
        <v>12439</v>
      </c>
      <c r="I43" s="139">
        <v>12439</v>
      </c>
      <c r="J43" s="139"/>
      <c r="K43" s="139"/>
      <c r="L43" s="139">
        <v>12439</v>
      </c>
      <c r="M43" s="137"/>
      <c r="N43" s="139"/>
      <c r="O43" s="139"/>
      <c r="P43" s="139"/>
      <c r="Q43" s="139"/>
      <c r="R43" s="139"/>
      <c r="S43" s="139"/>
      <c r="T43" s="139"/>
      <c r="U43" s="139"/>
      <c r="V43" s="139"/>
      <c r="W43" s="139"/>
    </row>
    <row r="44" ht="53.25" customHeight="1" outlineLevel="1" spans="1:23">
      <c r="A44" s="137" t="s">
        <v>46</v>
      </c>
      <c r="B44" s="137" t="s">
        <v>256</v>
      </c>
      <c r="C44" s="137" t="s">
        <v>257</v>
      </c>
      <c r="D44" s="137" t="s">
        <v>102</v>
      </c>
      <c r="E44" s="137" t="s">
        <v>79</v>
      </c>
      <c r="F44" s="137" t="s">
        <v>254</v>
      </c>
      <c r="G44" s="137" t="s">
        <v>255</v>
      </c>
      <c r="H44" s="139">
        <v>36000</v>
      </c>
      <c r="I44" s="139">
        <v>36000</v>
      </c>
      <c r="J44" s="139"/>
      <c r="K44" s="139"/>
      <c r="L44" s="139">
        <v>36000</v>
      </c>
      <c r="M44" s="137"/>
      <c r="N44" s="139"/>
      <c r="O44" s="139"/>
      <c r="P44" s="139"/>
      <c r="Q44" s="139"/>
      <c r="R44" s="139"/>
      <c r="S44" s="139"/>
      <c r="T44" s="139"/>
      <c r="U44" s="139"/>
      <c r="V44" s="139"/>
      <c r="W44" s="139"/>
    </row>
    <row r="45" ht="53.25" customHeight="1" outlineLevel="1" spans="1:23">
      <c r="A45" s="137" t="s">
        <v>46</v>
      </c>
      <c r="B45" s="137" t="s">
        <v>256</v>
      </c>
      <c r="C45" s="137" t="s">
        <v>257</v>
      </c>
      <c r="D45" s="137" t="s">
        <v>118</v>
      </c>
      <c r="E45" s="137" t="s">
        <v>119</v>
      </c>
      <c r="F45" s="137" t="s">
        <v>254</v>
      </c>
      <c r="G45" s="137" t="s">
        <v>255</v>
      </c>
      <c r="H45" s="139">
        <v>36000</v>
      </c>
      <c r="I45" s="139">
        <v>36000</v>
      </c>
      <c r="J45" s="139"/>
      <c r="K45" s="139"/>
      <c r="L45" s="139">
        <v>36000</v>
      </c>
      <c r="M45" s="137"/>
      <c r="N45" s="139"/>
      <c r="O45" s="139"/>
      <c r="P45" s="139"/>
      <c r="Q45" s="139"/>
      <c r="R45" s="139"/>
      <c r="S45" s="139"/>
      <c r="T45" s="139"/>
      <c r="U45" s="139"/>
      <c r="V45" s="139"/>
      <c r="W45" s="139"/>
    </row>
    <row r="46" ht="53.25" customHeight="1" outlineLevel="1" spans="1:23">
      <c r="A46" s="137" t="s">
        <v>46</v>
      </c>
      <c r="B46" s="137" t="s">
        <v>256</v>
      </c>
      <c r="C46" s="137" t="s">
        <v>257</v>
      </c>
      <c r="D46" s="137" t="s">
        <v>124</v>
      </c>
      <c r="E46" s="137" t="s">
        <v>79</v>
      </c>
      <c r="F46" s="137" t="s">
        <v>254</v>
      </c>
      <c r="G46" s="137" t="s">
        <v>255</v>
      </c>
      <c r="H46" s="139">
        <v>36000</v>
      </c>
      <c r="I46" s="139">
        <v>36000</v>
      </c>
      <c r="J46" s="139"/>
      <c r="K46" s="139"/>
      <c r="L46" s="139">
        <v>36000</v>
      </c>
      <c r="M46" s="137"/>
      <c r="N46" s="139"/>
      <c r="O46" s="139"/>
      <c r="P46" s="139"/>
      <c r="Q46" s="139"/>
      <c r="R46" s="139"/>
      <c r="S46" s="139"/>
      <c r="T46" s="139"/>
      <c r="U46" s="139"/>
      <c r="V46" s="139"/>
      <c r="W46" s="139"/>
    </row>
    <row r="47" ht="53.25" customHeight="1" outlineLevel="1" spans="1:23">
      <c r="A47" s="137" t="s">
        <v>46</v>
      </c>
      <c r="B47" s="137" t="s">
        <v>256</v>
      </c>
      <c r="C47" s="137" t="s">
        <v>257</v>
      </c>
      <c r="D47" s="137" t="s">
        <v>166</v>
      </c>
      <c r="E47" s="137" t="s">
        <v>165</v>
      </c>
      <c r="F47" s="137" t="s">
        <v>254</v>
      </c>
      <c r="G47" s="137" t="s">
        <v>255</v>
      </c>
      <c r="H47" s="139">
        <v>48000</v>
      </c>
      <c r="I47" s="139">
        <v>48000</v>
      </c>
      <c r="J47" s="139"/>
      <c r="K47" s="139"/>
      <c r="L47" s="139">
        <v>48000</v>
      </c>
      <c r="M47" s="137"/>
      <c r="N47" s="139"/>
      <c r="O47" s="139"/>
      <c r="P47" s="139"/>
      <c r="Q47" s="139"/>
      <c r="R47" s="139"/>
      <c r="S47" s="139"/>
      <c r="T47" s="139"/>
      <c r="U47" s="139"/>
      <c r="V47" s="139"/>
      <c r="W47" s="139"/>
    </row>
    <row r="48" ht="53.25" customHeight="1" outlineLevel="1" spans="1:23">
      <c r="A48" s="137" t="s">
        <v>46</v>
      </c>
      <c r="B48" s="137" t="s">
        <v>256</v>
      </c>
      <c r="C48" s="137" t="s">
        <v>257</v>
      </c>
      <c r="D48" s="137" t="s">
        <v>171</v>
      </c>
      <c r="E48" s="137" t="s">
        <v>172</v>
      </c>
      <c r="F48" s="137" t="s">
        <v>254</v>
      </c>
      <c r="G48" s="137" t="s">
        <v>255</v>
      </c>
      <c r="H48" s="139">
        <v>228000</v>
      </c>
      <c r="I48" s="139">
        <v>228000</v>
      </c>
      <c r="J48" s="139"/>
      <c r="K48" s="139"/>
      <c r="L48" s="139">
        <v>228000</v>
      </c>
      <c r="M48" s="137"/>
      <c r="N48" s="139"/>
      <c r="O48" s="139"/>
      <c r="P48" s="139"/>
      <c r="Q48" s="139"/>
      <c r="R48" s="139"/>
      <c r="S48" s="139"/>
      <c r="T48" s="139"/>
      <c r="U48" s="139"/>
      <c r="V48" s="139"/>
      <c r="W48" s="139"/>
    </row>
    <row r="49" ht="53.25" customHeight="1" outlineLevel="1" spans="1:23">
      <c r="A49" s="137" t="s">
        <v>46</v>
      </c>
      <c r="B49" s="137" t="s">
        <v>256</v>
      </c>
      <c r="C49" s="137" t="s">
        <v>257</v>
      </c>
      <c r="D49" s="137" t="s">
        <v>175</v>
      </c>
      <c r="E49" s="137" t="s">
        <v>176</v>
      </c>
      <c r="F49" s="137" t="s">
        <v>254</v>
      </c>
      <c r="G49" s="137" t="s">
        <v>255</v>
      </c>
      <c r="H49" s="139">
        <v>48000</v>
      </c>
      <c r="I49" s="139">
        <v>48000</v>
      </c>
      <c r="J49" s="139"/>
      <c r="K49" s="139"/>
      <c r="L49" s="139">
        <v>48000</v>
      </c>
      <c r="M49" s="137"/>
      <c r="N49" s="139"/>
      <c r="O49" s="139"/>
      <c r="P49" s="139"/>
      <c r="Q49" s="139"/>
      <c r="R49" s="139"/>
      <c r="S49" s="139"/>
      <c r="T49" s="139"/>
      <c r="U49" s="139"/>
      <c r="V49" s="139"/>
      <c r="W49" s="139"/>
    </row>
    <row r="50" ht="53.25" customHeight="1" outlineLevel="1" spans="1:23">
      <c r="A50" s="137" t="s">
        <v>46</v>
      </c>
      <c r="B50" s="137" t="s">
        <v>246</v>
      </c>
      <c r="C50" s="137" t="s">
        <v>247</v>
      </c>
      <c r="D50" s="137" t="s">
        <v>102</v>
      </c>
      <c r="E50" s="137" t="s">
        <v>79</v>
      </c>
      <c r="F50" s="137" t="s">
        <v>254</v>
      </c>
      <c r="G50" s="137" t="s">
        <v>255</v>
      </c>
      <c r="H50" s="139">
        <v>36000</v>
      </c>
      <c r="I50" s="139">
        <v>36000</v>
      </c>
      <c r="J50" s="139"/>
      <c r="K50" s="139"/>
      <c r="L50" s="139">
        <v>36000</v>
      </c>
      <c r="M50" s="137"/>
      <c r="N50" s="139"/>
      <c r="O50" s="139"/>
      <c r="P50" s="139"/>
      <c r="Q50" s="139"/>
      <c r="R50" s="139"/>
      <c r="S50" s="139"/>
      <c r="T50" s="139"/>
      <c r="U50" s="139"/>
      <c r="V50" s="139"/>
      <c r="W50" s="139"/>
    </row>
    <row r="51" ht="53.25" customHeight="1" outlineLevel="1" spans="1:23">
      <c r="A51" s="137" t="s">
        <v>46</v>
      </c>
      <c r="B51" s="137" t="s">
        <v>246</v>
      </c>
      <c r="C51" s="137" t="s">
        <v>247</v>
      </c>
      <c r="D51" s="137" t="s">
        <v>118</v>
      </c>
      <c r="E51" s="137" t="s">
        <v>119</v>
      </c>
      <c r="F51" s="137" t="s">
        <v>254</v>
      </c>
      <c r="G51" s="137" t="s">
        <v>255</v>
      </c>
      <c r="H51" s="139">
        <v>36000</v>
      </c>
      <c r="I51" s="139">
        <v>36000</v>
      </c>
      <c r="J51" s="139"/>
      <c r="K51" s="139"/>
      <c r="L51" s="139">
        <v>36000</v>
      </c>
      <c r="M51" s="137"/>
      <c r="N51" s="139"/>
      <c r="O51" s="139"/>
      <c r="P51" s="139"/>
      <c r="Q51" s="139"/>
      <c r="R51" s="139"/>
      <c r="S51" s="139"/>
      <c r="T51" s="139"/>
      <c r="U51" s="139"/>
      <c r="V51" s="139"/>
      <c r="W51" s="139"/>
    </row>
    <row r="52" ht="53.25" customHeight="1" outlineLevel="1" spans="1:23">
      <c r="A52" s="137" t="s">
        <v>46</v>
      </c>
      <c r="B52" s="137" t="s">
        <v>246</v>
      </c>
      <c r="C52" s="137" t="s">
        <v>247</v>
      </c>
      <c r="D52" s="137" t="s">
        <v>124</v>
      </c>
      <c r="E52" s="137" t="s">
        <v>79</v>
      </c>
      <c r="F52" s="137" t="s">
        <v>254</v>
      </c>
      <c r="G52" s="137" t="s">
        <v>255</v>
      </c>
      <c r="H52" s="139">
        <v>36000</v>
      </c>
      <c r="I52" s="139">
        <v>36000</v>
      </c>
      <c r="J52" s="139"/>
      <c r="K52" s="139"/>
      <c r="L52" s="139">
        <v>36000</v>
      </c>
      <c r="M52" s="137"/>
      <c r="N52" s="139"/>
      <c r="O52" s="139"/>
      <c r="P52" s="139"/>
      <c r="Q52" s="139"/>
      <c r="R52" s="139"/>
      <c r="S52" s="139"/>
      <c r="T52" s="139"/>
      <c r="U52" s="139"/>
      <c r="V52" s="139"/>
      <c r="W52" s="139"/>
    </row>
    <row r="53" ht="53.25" customHeight="1" outlineLevel="1" spans="1:23">
      <c r="A53" s="137" t="s">
        <v>46</v>
      </c>
      <c r="B53" s="137" t="s">
        <v>246</v>
      </c>
      <c r="C53" s="137" t="s">
        <v>247</v>
      </c>
      <c r="D53" s="137" t="s">
        <v>166</v>
      </c>
      <c r="E53" s="137" t="s">
        <v>165</v>
      </c>
      <c r="F53" s="137" t="s">
        <v>254</v>
      </c>
      <c r="G53" s="137" t="s">
        <v>255</v>
      </c>
      <c r="H53" s="139">
        <v>48000</v>
      </c>
      <c r="I53" s="139">
        <v>48000</v>
      </c>
      <c r="J53" s="139"/>
      <c r="K53" s="139"/>
      <c r="L53" s="139">
        <v>48000</v>
      </c>
      <c r="M53" s="137"/>
      <c r="N53" s="139"/>
      <c r="O53" s="139"/>
      <c r="P53" s="139"/>
      <c r="Q53" s="139"/>
      <c r="R53" s="139"/>
      <c r="S53" s="139"/>
      <c r="T53" s="139"/>
      <c r="U53" s="139"/>
      <c r="V53" s="139"/>
      <c r="W53" s="139"/>
    </row>
    <row r="54" ht="53.25" customHeight="1" outlineLevel="1" spans="1:23">
      <c r="A54" s="137" t="s">
        <v>46</v>
      </c>
      <c r="B54" s="137" t="s">
        <v>246</v>
      </c>
      <c r="C54" s="137" t="s">
        <v>247</v>
      </c>
      <c r="D54" s="137" t="s">
        <v>171</v>
      </c>
      <c r="E54" s="137" t="s">
        <v>172</v>
      </c>
      <c r="F54" s="137" t="s">
        <v>254</v>
      </c>
      <c r="G54" s="137" t="s">
        <v>255</v>
      </c>
      <c r="H54" s="139">
        <v>216000</v>
      </c>
      <c r="I54" s="139">
        <v>216000</v>
      </c>
      <c r="J54" s="139"/>
      <c r="K54" s="139"/>
      <c r="L54" s="139">
        <v>216000</v>
      </c>
      <c r="M54" s="137"/>
      <c r="N54" s="139"/>
      <c r="O54" s="139"/>
      <c r="P54" s="139"/>
      <c r="Q54" s="139"/>
      <c r="R54" s="139"/>
      <c r="S54" s="139"/>
      <c r="T54" s="139"/>
      <c r="U54" s="139"/>
      <c r="V54" s="139"/>
      <c r="W54" s="139"/>
    </row>
    <row r="55" ht="53.25" customHeight="1" outlineLevel="1" spans="1:23">
      <c r="A55" s="137" t="s">
        <v>46</v>
      </c>
      <c r="B55" s="137" t="s">
        <v>246</v>
      </c>
      <c r="C55" s="137" t="s">
        <v>247</v>
      </c>
      <c r="D55" s="137" t="s">
        <v>175</v>
      </c>
      <c r="E55" s="137" t="s">
        <v>176</v>
      </c>
      <c r="F55" s="137" t="s">
        <v>254</v>
      </c>
      <c r="G55" s="137" t="s">
        <v>255</v>
      </c>
      <c r="H55" s="139">
        <v>48000</v>
      </c>
      <c r="I55" s="139">
        <v>48000</v>
      </c>
      <c r="J55" s="139"/>
      <c r="K55" s="139"/>
      <c r="L55" s="139">
        <v>48000</v>
      </c>
      <c r="M55" s="137"/>
      <c r="N55" s="139"/>
      <c r="O55" s="139"/>
      <c r="P55" s="139"/>
      <c r="Q55" s="139"/>
      <c r="R55" s="139"/>
      <c r="S55" s="139"/>
      <c r="T55" s="139"/>
      <c r="U55" s="139"/>
      <c r="V55" s="139"/>
      <c r="W55" s="139"/>
    </row>
    <row r="56" ht="53.25" customHeight="1" outlineLevel="1" spans="1:23">
      <c r="A56" s="137" t="s">
        <v>46</v>
      </c>
      <c r="B56" s="137" t="s">
        <v>246</v>
      </c>
      <c r="C56" s="137" t="s">
        <v>247</v>
      </c>
      <c r="D56" s="137" t="s">
        <v>102</v>
      </c>
      <c r="E56" s="137" t="s">
        <v>79</v>
      </c>
      <c r="F56" s="137" t="s">
        <v>254</v>
      </c>
      <c r="G56" s="137" t="s">
        <v>255</v>
      </c>
      <c r="H56" s="139">
        <v>37380</v>
      </c>
      <c r="I56" s="139">
        <v>37380</v>
      </c>
      <c r="J56" s="139"/>
      <c r="K56" s="139"/>
      <c r="L56" s="139">
        <v>37380</v>
      </c>
      <c r="M56" s="137"/>
      <c r="N56" s="139"/>
      <c r="O56" s="139"/>
      <c r="P56" s="139"/>
      <c r="Q56" s="139"/>
      <c r="R56" s="139"/>
      <c r="S56" s="139"/>
      <c r="T56" s="139"/>
      <c r="U56" s="139"/>
      <c r="V56" s="139"/>
      <c r="W56" s="139"/>
    </row>
    <row r="57" ht="53.25" customHeight="1" outlineLevel="1" spans="1:23">
      <c r="A57" s="137" t="s">
        <v>46</v>
      </c>
      <c r="B57" s="137" t="s">
        <v>246</v>
      </c>
      <c r="C57" s="137" t="s">
        <v>247</v>
      </c>
      <c r="D57" s="137" t="s">
        <v>118</v>
      </c>
      <c r="E57" s="137" t="s">
        <v>119</v>
      </c>
      <c r="F57" s="137" t="s">
        <v>254</v>
      </c>
      <c r="G57" s="137" t="s">
        <v>255</v>
      </c>
      <c r="H57" s="139">
        <v>38640</v>
      </c>
      <c r="I57" s="139">
        <v>38640</v>
      </c>
      <c r="J57" s="139"/>
      <c r="K57" s="139"/>
      <c r="L57" s="139">
        <v>38640</v>
      </c>
      <c r="M57" s="137"/>
      <c r="N57" s="139"/>
      <c r="O57" s="139"/>
      <c r="P57" s="139"/>
      <c r="Q57" s="139"/>
      <c r="R57" s="139"/>
      <c r="S57" s="139"/>
      <c r="T57" s="139"/>
      <c r="U57" s="139"/>
      <c r="V57" s="139"/>
      <c r="W57" s="139"/>
    </row>
    <row r="58" ht="53.25" customHeight="1" outlineLevel="1" spans="1:23">
      <c r="A58" s="137" t="s">
        <v>46</v>
      </c>
      <c r="B58" s="137" t="s">
        <v>246</v>
      </c>
      <c r="C58" s="137" t="s">
        <v>247</v>
      </c>
      <c r="D58" s="137" t="s">
        <v>124</v>
      </c>
      <c r="E58" s="137" t="s">
        <v>79</v>
      </c>
      <c r="F58" s="137" t="s">
        <v>254</v>
      </c>
      <c r="G58" s="137" t="s">
        <v>255</v>
      </c>
      <c r="H58" s="139">
        <v>37560</v>
      </c>
      <c r="I58" s="139">
        <v>37560</v>
      </c>
      <c r="J58" s="139"/>
      <c r="K58" s="139"/>
      <c r="L58" s="139">
        <v>37560</v>
      </c>
      <c r="M58" s="137"/>
      <c r="N58" s="139"/>
      <c r="O58" s="139"/>
      <c r="P58" s="139"/>
      <c r="Q58" s="139"/>
      <c r="R58" s="139"/>
      <c r="S58" s="139"/>
      <c r="T58" s="139"/>
      <c r="U58" s="139"/>
      <c r="V58" s="139"/>
      <c r="W58" s="139"/>
    </row>
    <row r="59" ht="53.25" customHeight="1" outlineLevel="1" spans="1:23">
      <c r="A59" s="137" t="s">
        <v>46</v>
      </c>
      <c r="B59" s="137" t="s">
        <v>246</v>
      </c>
      <c r="C59" s="137" t="s">
        <v>247</v>
      </c>
      <c r="D59" s="137" t="s">
        <v>166</v>
      </c>
      <c r="E59" s="137" t="s">
        <v>165</v>
      </c>
      <c r="F59" s="137" t="s">
        <v>254</v>
      </c>
      <c r="G59" s="137" t="s">
        <v>255</v>
      </c>
      <c r="H59" s="139">
        <v>51000</v>
      </c>
      <c r="I59" s="139">
        <v>51000</v>
      </c>
      <c r="J59" s="139"/>
      <c r="K59" s="139"/>
      <c r="L59" s="139">
        <v>51000</v>
      </c>
      <c r="M59" s="137"/>
      <c r="N59" s="139"/>
      <c r="O59" s="139"/>
      <c r="P59" s="139"/>
      <c r="Q59" s="139"/>
      <c r="R59" s="139"/>
      <c r="S59" s="139"/>
      <c r="T59" s="139"/>
      <c r="U59" s="139"/>
      <c r="V59" s="139"/>
      <c r="W59" s="139"/>
    </row>
    <row r="60" ht="53.25" customHeight="1" outlineLevel="1" spans="1:23">
      <c r="A60" s="137" t="s">
        <v>46</v>
      </c>
      <c r="B60" s="137" t="s">
        <v>246</v>
      </c>
      <c r="C60" s="137" t="s">
        <v>247</v>
      </c>
      <c r="D60" s="137" t="s">
        <v>171</v>
      </c>
      <c r="E60" s="137" t="s">
        <v>172</v>
      </c>
      <c r="F60" s="137" t="s">
        <v>254</v>
      </c>
      <c r="G60" s="137" t="s">
        <v>255</v>
      </c>
      <c r="H60" s="139">
        <v>241380</v>
      </c>
      <c r="I60" s="139">
        <v>241380</v>
      </c>
      <c r="J60" s="139"/>
      <c r="K60" s="139"/>
      <c r="L60" s="139">
        <v>241380</v>
      </c>
      <c r="M60" s="137"/>
      <c r="N60" s="139"/>
      <c r="O60" s="139"/>
      <c r="P60" s="139"/>
      <c r="Q60" s="139"/>
      <c r="R60" s="139"/>
      <c r="S60" s="139"/>
      <c r="T60" s="139"/>
      <c r="U60" s="139"/>
      <c r="V60" s="139"/>
      <c r="W60" s="139"/>
    </row>
    <row r="61" ht="53.25" customHeight="1" outlineLevel="1" spans="1:23">
      <c r="A61" s="137" t="s">
        <v>46</v>
      </c>
      <c r="B61" s="137" t="s">
        <v>246</v>
      </c>
      <c r="C61" s="137" t="s">
        <v>247</v>
      </c>
      <c r="D61" s="137" t="s">
        <v>175</v>
      </c>
      <c r="E61" s="137" t="s">
        <v>176</v>
      </c>
      <c r="F61" s="137" t="s">
        <v>254</v>
      </c>
      <c r="G61" s="137" t="s">
        <v>255</v>
      </c>
      <c r="H61" s="139">
        <v>52320</v>
      </c>
      <c r="I61" s="139">
        <v>52320</v>
      </c>
      <c r="J61" s="139"/>
      <c r="K61" s="139"/>
      <c r="L61" s="139">
        <v>52320</v>
      </c>
      <c r="M61" s="137"/>
      <c r="N61" s="139"/>
      <c r="O61" s="139"/>
      <c r="P61" s="139"/>
      <c r="Q61" s="139"/>
      <c r="R61" s="139"/>
      <c r="S61" s="139"/>
      <c r="T61" s="139"/>
      <c r="U61" s="139"/>
      <c r="V61" s="139"/>
      <c r="W61" s="139"/>
    </row>
    <row r="62" ht="53.25" customHeight="1" outlineLevel="1" spans="1:23">
      <c r="A62" s="137" t="s">
        <v>46</v>
      </c>
      <c r="B62" s="137" t="s">
        <v>258</v>
      </c>
      <c r="C62" s="137" t="s">
        <v>259</v>
      </c>
      <c r="D62" s="137" t="s">
        <v>102</v>
      </c>
      <c r="E62" s="137" t="s">
        <v>79</v>
      </c>
      <c r="F62" s="137" t="s">
        <v>254</v>
      </c>
      <c r="G62" s="137" t="s">
        <v>255</v>
      </c>
      <c r="H62" s="139">
        <v>43704</v>
      </c>
      <c r="I62" s="139">
        <v>43704</v>
      </c>
      <c r="J62" s="139"/>
      <c r="K62" s="139"/>
      <c r="L62" s="139">
        <v>43704</v>
      </c>
      <c r="M62" s="137"/>
      <c r="N62" s="139"/>
      <c r="O62" s="139"/>
      <c r="P62" s="139"/>
      <c r="Q62" s="139"/>
      <c r="R62" s="139"/>
      <c r="S62" s="139"/>
      <c r="T62" s="139"/>
      <c r="U62" s="139"/>
      <c r="V62" s="139"/>
      <c r="W62" s="139"/>
    </row>
    <row r="63" ht="53.25" customHeight="1" outlineLevel="1" spans="1:23">
      <c r="A63" s="137" t="s">
        <v>46</v>
      </c>
      <c r="B63" s="137" t="s">
        <v>258</v>
      </c>
      <c r="C63" s="137" t="s">
        <v>259</v>
      </c>
      <c r="D63" s="137" t="s">
        <v>118</v>
      </c>
      <c r="E63" s="137" t="s">
        <v>119</v>
      </c>
      <c r="F63" s="137" t="s">
        <v>254</v>
      </c>
      <c r="G63" s="137" t="s">
        <v>255</v>
      </c>
      <c r="H63" s="139">
        <v>40776</v>
      </c>
      <c r="I63" s="139">
        <v>40776</v>
      </c>
      <c r="J63" s="139"/>
      <c r="K63" s="139"/>
      <c r="L63" s="139">
        <v>40776</v>
      </c>
      <c r="M63" s="137"/>
      <c r="N63" s="139"/>
      <c r="O63" s="139"/>
      <c r="P63" s="139"/>
      <c r="Q63" s="139"/>
      <c r="R63" s="139"/>
      <c r="S63" s="139"/>
      <c r="T63" s="139"/>
      <c r="U63" s="139"/>
      <c r="V63" s="139"/>
      <c r="W63" s="139"/>
    </row>
    <row r="64" ht="53.25" customHeight="1" outlineLevel="1" spans="1:23">
      <c r="A64" s="137" t="s">
        <v>46</v>
      </c>
      <c r="B64" s="137" t="s">
        <v>258</v>
      </c>
      <c r="C64" s="137" t="s">
        <v>259</v>
      </c>
      <c r="D64" s="137" t="s">
        <v>124</v>
      </c>
      <c r="E64" s="137" t="s">
        <v>79</v>
      </c>
      <c r="F64" s="137" t="s">
        <v>254</v>
      </c>
      <c r="G64" s="137" t="s">
        <v>255</v>
      </c>
      <c r="H64" s="139">
        <v>40428</v>
      </c>
      <c r="I64" s="139">
        <v>40428</v>
      </c>
      <c r="J64" s="139"/>
      <c r="K64" s="139"/>
      <c r="L64" s="139">
        <v>40428</v>
      </c>
      <c r="M64" s="137"/>
      <c r="N64" s="139"/>
      <c r="O64" s="139"/>
      <c r="P64" s="139"/>
      <c r="Q64" s="139"/>
      <c r="R64" s="139"/>
      <c r="S64" s="139"/>
      <c r="T64" s="139"/>
      <c r="U64" s="139"/>
      <c r="V64" s="139"/>
      <c r="W64" s="139"/>
    </row>
    <row r="65" ht="53.25" customHeight="1" outlineLevel="1" spans="1:23">
      <c r="A65" s="137" t="s">
        <v>46</v>
      </c>
      <c r="B65" s="137" t="s">
        <v>258</v>
      </c>
      <c r="C65" s="137" t="s">
        <v>259</v>
      </c>
      <c r="D65" s="137" t="s">
        <v>166</v>
      </c>
      <c r="E65" s="137" t="s">
        <v>165</v>
      </c>
      <c r="F65" s="137" t="s">
        <v>254</v>
      </c>
      <c r="G65" s="137" t="s">
        <v>255</v>
      </c>
      <c r="H65" s="139">
        <v>54888</v>
      </c>
      <c r="I65" s="139">
        <v>54888</v>
      </c>
      <c r="J65" s="139"/>
      <c r="K65" s="139"/>
      <c r="L65" s="139">
        <v>54888</v>
      </c>
      <c r="M65" s="137"/>
      <c r="N65" s="139"/>
      <c r="O65" s="139"/>
      <c r="P65" s="139"/>
      <c r="Q65" s="139"/>
      <c r="R65" s="139"/>
      <c r="S65" s="139"/>
      <c r="T65" s="139"/>
      <c r="U65" s="139"/>
      <c r="V65" s="139"/>
      <c r="W65" s="139"/>
    </row>
    <row r="66" ht="53.25" customHeight="1" outlineLevel="1" spans="1:23">
      <c r="A66" s="137" t="s">
        <v>46</v>
      </c>
      <c r="B66" s="137" t="s">
        <v>258</v>
      </c>
      <c r="C66" s="137" t="s">
        <v>259</v>
      </c>
      <c r="D66" s="137" t="s">
        <v>171</v>
      </c>
      <c r="E66" s="137" t="s">
        <v>172</v>
      </c>
      <c r="F66" s="137" t="s">
        <v>254</v>
      </c>
      <c r="G66" s="137" t="s">
        <v>255</v>
      </c>
      <c r="H66" s="139">
        <v>262560</v>
      </c>
      <c r="I66" s="139">
        <v>262560</v>
      </c>
      <c r="J66" s="139"/>
      <c r="K66" s="139"/>
      <c r="L66" s="139">
        <v>262560</v>
      </c>
      <c r="M66" s="137"/>
      <c r="N66" s="139"/>
      <c r="O66" s="139"/>
      <c r="P66" s="139"/>
      <c r="Q66" s="139"/>
      <c r="R66" s="139"/>
      <c r="S66" s="139"/>
      <c r="T66" s="139"/>
      <c r="U66" s="139"/>
      <c r="V66" s="139"/>
      <c r="W66" s="139"/>
    </row>
    <row r="67" ht="53.25" customHeight="1" outlineLevel="1" spans="1:23">
      <c r="A67" s="137" t="s">
        <v>46</v>
      </c>
      <c r="B67" s="137" t="s">
        <v>258</v>
      </c>
      <c r="C67" s="137" t="s">
        <v>259</v>
      </c>
      <c r="D67" s="137" t="s">
        <v>175</v>
      </c>
      <c r="E67" s="137" t="s">
        <v>176</v>
      </c>
      <c r="F67" s="137" t="s">
        <v>254</v>
      </c>
      <c r="G67" s="137" t="s">
        <v>255</v>
      </c>
      <c r="H67" s="139">
        <v>53652</v>
      </c>
      <c r="I67" s="139">
        <v>53652</v>
      </c>
      <c r="J67" s="139"/>
      <c r="K67" s="139"/>
      <c r="L67" s="139">
        <v>53652</v>
      </c>
      <c r="M67" s="137"/>
      <c r="N67" s="139"/>
      <c r="O67" s="139"/>
      <c r="P67" s="139"/>
      <c r="Q67" s="139"/>
      <c r="R67" s="139"/>
      <c r="S67" s="139"/>
      <c r="T67" s="139"/>
      <c r="U67" s="139"/>
      <c r="V67" s="139"/>
      <c r="W67" s="139"/>
    </row>
    <row r="68" ht="53.25" customHeight="1" outlineLevel="1" spans="1:23">
      <c r="A68" s="137" t="s">
        <v>46</v>
      </c>
      <c r="B68" s="137" t="s">
        <v>260</v>
      </c>
      <c r="C68" s="137" t="s">
        <v>261</v>
      </c>
      <c r="D68" s="137" t="s">
        <v>131</v>
      </c>
      <c r="E68" s="137" t="s">
        <v>132</v>
      </c>
      <c r="F68" s="137" t="s">
        <v>262</v>
      </c>
      <c r="G68" s="137" t="s">
        <v>263</v>
      </c>
      <c r="H68" s="139">
        <v>1096123.2</v>
      </c>
      <c r="I68" s="139">
        <v>1096123.2</v>
      </c>
      <c r="J68" s="139"/>
      <c r="K68" s="139"/>
      <c r="L68" s="139">
        <v>1096123.2</v>
      </c>
      <c r="M68" s="137"/>
      <c r="N68" s="139"/>
      <c r="O68" s="139"/>
      <c r="P68" s="139"/>
      <c r="Q68" s="139"/>
      <c r="R68" s="139"/>
      <c r="S68" s="139"/>
      <c r="T68" s="139"/>
      <c r="U68" s="139"/>
      <c r="V68" s="139"/>
      <c r="W68" s="139"/>
    </row>
    <row r="69" ht="53.25" customHeight="1" outlineLevel="1" spans="1:23">
      <c r="A69" s="137" t="s">
        <v>46</v>
      </c>
      <c r="B69" s="137" t="s">
        <v>260</v>
      </c>
      <c r="C69" s="137" t="s">
        <v>261</v>
      </c>
      <c r="D69" s="137" t="s">
        <v>131</v>
      </c>
      <c r="E69" s="137" t="s">
        <v>132</v>
      </c>
      <c r="F69" s="137" t="s">
        <v>262</v>
      </c>
      <c r="G69" s="137" t="s">
        <v>263</v>
      </c>
      <c r="H69" s="139"/>
      <c r="I69" s="139"/>
      <c r="J69" s="139"/>
      <c r="K69" s="139"/>
      <c r="L69" s="139"/>
      <c r="M69" s="137"/>
      <c r="N69" s="139"/>
      <c r="O69" s="139"/>
      <c r="P69" s="139"/>
      <c r="Q69" s="139"/>
      <c r="R69" s="139"/>
      <c r="S69" s="139"/>
      <c r="T69" s="139"/>
      <c r="U69" s="139"/>
      <c r="V69" s="139"/>
      <c r="W69" s="139"/>
    </row>
    <row r="70" ht="53.25" customHeight="1" outlineLevel="1" spans="1:23">
      <c r="A70" s="137" t="s">
        <v>46</v>
      </c>
      <c r="B70" s="137" t="s">
        <v>260</v>
      </c>
      <c r="C70" s="137" t="s">
        <v>261</v>
      </c>
      <c r="D70" s="137" t="s">
        <v>133</v>
      </c>
      <c r="E70" s="137" t="s">
        <v>134</v>
      </c>
      <c r="F70" s="137" t="s">
        <v>264</v>
      </c>
      <c r="G70" s="137" t="s">
        <v>265</v>
      </c>
      <c r="H70" s="139">
        <v>191292.39</v>
      </c>
      <c r="I70" s="139">
        <v>191292.39</v>
      </c>
      <c r="J70" s="139"/>
      <c r="K70" s="139"/>
      <c r="L70" s="139">
        <v>191292.39</v>
      </c>
      <c r="M70" s="137"/>
      <c r="N70" s="139"/>
      <c r="O70" s="139"/>
      <c r="P70" s="139"/>
      <c r="Q70" s="139"/>
      <c r="R70" s="139"/>
      <c r="S70" s="139"/>
      <c r="T70" s="139"/>
      <c r="U70" s="139"/>
      <c r="V70" s="139"/>
      <c r="W70" s="139"/>
    </row>
    <row r="71" ht="53.25" customHeight="1" outlineLevel="1" spans="1:23">
      <c r="A71" s="137" t="s">
        <v>46</v>
      </c>
      <c r="B71" s="137" t="s">
        <v>260</v>
      </c>
      <c r="C71" s="137" t="s">
        <v>261</v>
      </c>
      <c r="D71" s="137" t="s">
        <v>150</v>
      </c>
      <c r="E71" s="137" t="s">
        <v>151</v>
      </c>
      <c r="F71" s="137" t="s">
        <v>266</v>
      </c>
      <c r="G71" s="137" t="s">
        <v>267</v>
      </c>
      <c r="H71" s="139">
        <v>411046.2</v>
      </c>
      <c r="I71" s="139">
        <v>411046.2</v>
      </c>
      <c r="J71" s="139"/>
      <c r="K71" s="139"/>
      <c r="L71" s="139">
        <v>411046.2</v>
      </c>
      <c r="M71" s="137"/>
      <c r="N71" s="139"/>
      <c r="O71" s="139"/>
      <c r="P71" s="139"/>
      <c r="Q71" s="139"/>
      <c r="R71" s="139"/>
      <c r="S71" s="139"/>
      <c r="T71" s="139"/>
      <c r="U71" s="139"/>
      <c r="V71" s="139"/>
      <c r="W71" s="139"/>
    </row>
    <row r="72" ht="53.25" customHeight="1" outlineLevel="1" spans="1:23">
      <c r="A72" s="137" t="s">
        <v>46</v>
      </c>
      <c r="B72" s="137" t="s">
        <v>260</v>
      </c>
      <c r="C72" s="137" t="s">
        <v>261</v>
      </c>
      <c r="D72" s="137" t="s">
        <v>152</v>
      </c>
      <c r="E72" s="137" t="s">
        <v>153</v>
      </c>
      <c r="F72" s="137" t="s">
        <v>266</v>
      </c>
      <c r="G72" s="137" t="s">
        <v>267</v>
      </c>
      <c r="H72" s="139"/>
      <c r="I72" s="139"/>
      <c r="J72" s="139"/>
      <c r="K72" s="139"/>
      <c r="L72" s="139"/>
      <c r="M72" s="137"/>
      <c r="N72" s="139"/>
      <c r="O72" s="139"/>
      <c r="P72" s="139"/>
      <c r="Q72" s="139"/>
      <c r="R72" s="139"/>
      <c r="S72" s="139"/>
      <c r="T72" s="139"/>
      <c r="U72" s="139"/>
      <c r="V72" s="139"/>
      <c r="W72" s="139"/>
    </row>
    <row r="73" ht="53.25" customHeight="1" outlineLevel="1" spans="1:23">
      <c r="A73" s="137" t="s">
        <v>46</v>
      </c>
      <c r="B73" s="137" t="s">
        <v>260</v>
      </c>
      <c r="C73" s="137" t="s">
        <v>261</v>
      </c>
      <c r="D73" s="137" t="s">
        <v>150</v>
      </c>
      <c r="E73" s="137" t="s">
        <v>151</v>
      </c>
      <c r="F73" s="137" t="s">
        <v>266</v>
      </c>
      <c r="G73" s="137" t="s">
        <v>267</v>
      </c>
      <c r="H73" s="139">
        <v>13701.54</v>
      </c>
      <c r="I73" s="139">
        <v>13701.54</v>
      </c>
      <c r="J73" s="139"/>
      <c r="K73" s="139"/>
      <c r="L73" s="139">
        <v>13701.54</v>
      </c>
      <c r="M73" s="137"/>
      <c r="N73" s="139"/>
      <c r="O73" s="139"/>
      <c r="P73" s="139"/>
      <c r="Q73" s="139"/>
      <c r="R73" s="139"/>
      <c r="S73" s="139"/>
      <c r="T73" s="139"/>
      <c r="U73" s="139"/>
      <c r="V73" s="139"/>
      <c r="W73" s="139"/>
    </row>
    <row r="74" ht="53.25" customHeight="1" outlineLevel="1" spans="1:23">
      <c r="A74" s="137" t="s">
        <v>46</v>
      </c>
      <c r="B74" s="137" t="s">
        <v>260</v>
      </c>
      <c r="C74" s="137" t="s">
        <v>261</v>
      </c>
      <c r="D74" s="137" t="s">
        <v>154</v>
      </c>
      <c r="E74" s="137" t="s">
        <v>155</v>
      </c>
      <c r="F74" s="137" t="s">
        <v>268</v>
      </c>
      <c r="G74" s="137" t="s">
        <v>269</v>
      </c>
      <c r="H74" s="139"/>
      <c r="I74" s="139"/>
      <c r="J74" s="139"/>
      <c r="K74" s="139"/>
      <c r="L74" s="139"/>
      <c r="M74" s="137"/>
      <c r="N74" s="139"/>
      <c r="O74" s="139"/>
      <c r="P74" s="139"/>
      <c r="Q74" s="139"/>
      <c r="R74" s="139"/>
      <c r="S74" s="139"/>
      <c r="T74" s="139"/>
      <c r="U74" s="139"/>
      <c r="V74" s="139"/>
      <c r="W74" s="139"/>
    </row>
    <row r="75" ht="53.25" customHeight="1" outlineLevel="1" spans="1:23">
      <c r="A75" s="137" t="s">
        <v>46</v>
      </c>
      <c r="B75" s="137" t="s">
        <v>260</v>
      </c>
      <c r="C75" s="137" t="s">
        <v>261</v>
      </c>
      <c r="D75" s="137" t="s">
        <v>141</v>
      </c>
      <c r="E75" s="137" t="s">
        <v>140</v>
      </c>
      <c r="F75" s="137" t="s">
        <v>268</v>
      </c>
      <c r="G75" s="137" t="s">
        <v>269</v>
      </c>
      <c r="H75" s="139"/>
      <c r="I75" s="139"/>
      <c r="J75" s="139"/>
      <c r="K75" s="139"/>
      <c r="L75" s="139"/>
      <c r="M75" s="137"/>
      <c r="N75" s="139"/>
      <c r="O75" s="139"/>
      <c r="P75" s="139"/>
      <c r="Q75" s="139"/>
      <c r="R75" s="139"/>
      <c r="S75" s="139"/>
      <c r="T75" s="139"/>
      <c r="U75" s="139"/>
      <c r="V75" s="139"/>
      <c r="W75" s="139"/>
    </row>
    <row r="76" ht="53.25" customHeight="1" outlineLevel="1" spans="1:23">
      <c r="A76" s="137" t="s">
        <v>46</v>
      </c>
      <c r="B76" s="137" t="s">
        <v>260</v>
      </c>
      <c r="C76" s="137" t="s">
        <v>261</v>
      </c>
      <c r="D76" s="137" t="s">
        <v>154</v>
      </c>
      <c r="E76" s="137" t="s">
        <v>155</v>
      </c>
      <c r="F76" s="137" t="s">
        <v>268</v>
      </c>
      <c r="G76" s="137" t="s">
        <v>269</v>
      </c>
      <c r="H76" s="139"/>
      <c r="I76" s="139"/>
      <c r="J76" s="139"/>
      <c r="K76" s="139"/>
      <c r="L76" s="139"/>
      <c r="M76" s="137"/>
      <c r="N76" s="139"/>
      <c r="O76" s="139"/>
      <c r="P76" s="139"/>
      <c r="Q76" s="139"/>
      <c r="R76" s="139"/>
      <c r="S76" s="139"/>
      <c r="T76" s="139"/>
      <c r="U76" s="139"/>
      <c r="V76" s="139"/>
      <c r="W76" s="139"/>
    </row>
    <row r="77" ht="53.25" customHeight="1" outlineLevel="1" spans="1:23">
      <c r="A77" s="137" t="s">
        <v>46</v>
      </c>
      <c r="B77" s="137" t="s">
        <v>260</v>
      </c>
      <c r="C77" s="137" t="s">
        <v>261</v>
      </c>
      <c r="D77" s="137" t="s">
        <v>154</v>
      </c>
      <c r="E77" s="137" t="s">
        <v>155</v>
      </c>
      <c r="F77" s="137" t="s">
        <v>268</v>
      </c>
      <c r="G77" s="137" t="s">
        <v>269</v>
      </c>
      <c r="H77" s="139">
        <v>27600</v>
      </c>
      <c r="I77" s="139">
        <v>27600</v>
      </c>
      <c r="J77" s="139"/>
      <c r="K77" s="139"/>
      <c r="L77" s="139">
        <v>27600</v>
      </c>
      <c r="M77" s="137"/>
      <c r="N77" s="139"/>
      <c r="O77" s="139"/>
      <c r="P77" s="139"/>
      <c r="Q77" s="139"/>
      <c r="R77" s="139"/>
      <c r="S77" s="139"/>
      <c r="T77" s="139"/>
      <c r="U77" s="139"/>
      <c r="V77" s="139"/>
      <c r="W77" s="139"/>
    </row>
    <row r="78" ht="53.25" customHeight="1" outlineLevel="1" spans="1:23">
      <c r="A78" s="137" t="s">
        <v>46</v>
      </c>
      <c r="B78" s="137" t="s">
        <v>260</v>
      </c>
      <c r="C78" s="137" t="s">
        <v>261</v>
      </c>
      <c r="D78" s="137" t="s">
        <v>141</v>
      </c>
      <c r="E78" s="137" t="s">
        <v>140</v>
      </c>
      <c r="F78" s="137" t="s">
        <v>268</v>
      </c>
      <c r="G78" s="137" t="s">
        <v>269</v>
      </c>
      <c r="H78" s="139">
        <v>29020.5</v>
      </c>
      <c r="I78" s="139">
        <v>29020.5</v>
      </c>
      <c r="J78" s="139"/>
      <c r="K78" s="139"/>
      <c r="L78" s="139">
        <v>29020.5</v>
      </c>
      <c r="M78" s="137"/>
      <c r="N78" s="139"/>
      <c r="O78" s="139"/>
      <c r="P78" s="139"/>
      <c r="Q78" s="139"/>
      <c r="R78" s="139"/>
      <c r="S78" s="139"/>
      <c r="T78" s="139"/>
      <c r="U78" s="139"/>
      <c r="V78" s="139"/>
      <c r="W78" s="139"/>
    </row>
    <row r="79" ht="53.25" customHeight="1" outlineLevel="1" spans="1:23">
      <c r="A79" s="137" t="s">
        <v>46</v>
      </c>
      <c r="B79" s="137" t="s">
        <v>260</v>
      </c>
      <c r="C79" s="137" t="s">
        <v>261</v>
      </c>
      <c r="D79" s="137" t="s">
        <v>154</v>
      </c>
      <c r="E79" s="137" t="s">
        <v>155</v>
      </c>
      <c r="F79" s="137" t="s">
        <v>268</v>
      </c>
      <c r="G79" s="137" t="s">
        <v>269</v>
      </c>
      <c r="H79" s="139">
        <v>13701.54</v>
      </c>
      <c r="I79" s="139">
        <v>13701.54</v>
      </c>
      <c r="J79" s="139"/>
      <c r="K79" s="139"/>
      <c r="L79" s="139">
        <v>13701.54</v>
      </c>
      <c r="M79" s="137"/>
      <c r="N79" s="139"/>
      <c r="O79" s="139"/>
      <c r="P79" s="139"/>
      <c r="Q79" s="139"/>
      <c r="R79" s="139"/>
      <c r="S79" s="139"/>
      <c r="T79" s="139"/>
      <c r="U79" s="139"/>
      <c r="V79" s="139"/>
      <c r="W79" s="139"/>
    </row>
    <row r="80" ht="53.25" customHeight="1" outlineLevel="1" spans="1:23">
      <c r="A80" s="137" t="s">
        <v>46</v>
      </c>
      <c r="B80" s="137" t="s">
        <v>270</v>
      </c>
      <c r="C80" s="137" t="s">
        <v>194</v>
      </c>
      <c r="D80" s="137" t="s">
        <v>193</v>
      </c>
      <c r="E80" s="137" t="s">
        <v>194</v>
      </c>
      <c r="F80" s="137" t="s">
        <v>271</v>
      </c>
      <c r="G80" s="137" t="s">
        <v>194</v>
      </c>
      <c r="H80" s="139">
        <v>770814</v>
      </c>
      <c r="I80" s="139">
        <v>770814</v>
      </c>
      <c r="J80" s="139"/>
      <c r="K80" s="139"/>
      <c r="L80" s="139">
        <v>770814</v>
      </c>
      <c r="M80" s="137"/>
      <c r="N80" s="139"/>
      <c r="O80" s="139"/>
      <c r="P80" s="139"/>
      <c r="Q80" s="139"/>
      <c r="R80" s="139"/>
      <c r="S80" s="139"/>
      <c r="T80" s="139"/>
      <c r="U80" s="139"/>
      <c r="V80" s="139"/>
      <c r="W80" s="139"/>
    </row>
    <row r="81" ht="53.25" customHeight="1" outlineLevel="1" spans="1:23">
      <c r="A81" s="137" t="s">
        <v>46</v>
      </c>
      <c r="B81" s="137" t="s">
        <v>272</v>
      </c>
      <c r="C81" s="137" t="s">
        <v>273</v>
      </c>
      <c r="D81" s="137" t="s">
        <v>78</v>
      </c>
      <c r="E81" s="137" t="s">
        <v>79</v>
      </c>
      <c r="F81" s="137" t="s">
        <v>274</v>
      </c>
      <c r="G81" s="137" t="s">
        <v>275</v>
      </c>
      <c r="H81" s="139">
        <v>5850</v>
      </c>
      <c r="I81" s="139">
        <v>5850</v>
      </c>
      <c r="J81" s="139"/>
      <c r="K81" s="139"/>
      <c r="L81" s="139">
        <v>5850</v>
      </c>
      <c r="M81" s="137"/>
      <c r="N81" s="139"/>
      <c r="O81" s="139"/>
      <c r="P81" s="139"/>
      <c r="Q81" s="139"/>
      <c r="R81" s="139"/>
      <c r="S81" s="139"/>
      <c r="T81" s="139"/>
      <c r="U81" s="139"/>
      <c r="V81" s="139"/>
      <c r="W81" s="139"/>
    </row>
    <row r="82" ht="53.25" customHeight="1" outlineLevel="1" spans="1:23">
      <c r="A82" s="137" t="s">
        <v>46</v>
      </c>
      <c r="B82" s="137" t="s">
        <v>276</v>
      </c>
      <c r="C82" s="137" t="s">
        <v>277</v>
      </c>
      <c r="D82" s="137" t="s">
        <v>86</v>
      </c>
      <c r="E82" s="137" t="s">
        <v>79</v>
      </c>
      <c r="F82" s="137" t="s">
        <v>278</v>
      </c>
      <c r="G82" s="137" t="s">
        <v>279</v>
      </c>
      <c r="H82" s="139">
        <v>111150</v>
      </c>
      <c r="I82" s="139">
        <v>111150</v>
      </c>
      <c r="J82" s="139"/>
      <c r="K82" s="139"/>
      <c r="L82" s="139">
        <v>111150</v>
      </c>
      <c r="M82" s="137"/>
      <c r="N82" s="139"/>
      <c r="O82" s="139"/>
      <c r="P82" s="139"/>
      <c r="Q82" s="139"/>
      <c r="R82" s="139"/>
      <c r="S82" s="139"/>
      <c r="T82" s="139"/>
      <c r="U82" s="139"/>
      <c r="V82" s="139"/>
      <c r="W82" s="139"/>
    </row>
    <row r="83" ht="53.25" customHeight="1" outlineLevel="1" spans="1:23">
      <c r="A83" s="137" t="s">
        <v>46</v>
      </c>
      <c r="B83" s="137" t="s">
        <v>272</v>
      </c>
      <c r="C83" s="137" t="s">
        <v>273</v>
      </c>
      <c r="D83" s="137" t="s">
        <v>89</v>
      </c>
      <c r="E83" s="137" t="s">
        <v>79</v>
      </c>
      <c r="F83" s="137" t="s">
        <v>274</v>
      </c>
      <c r="G83" s="137" t="s">
        <v>275</v>
      </c>
      <c r="H83" s="139">
        <v>64800</v>
      </c>
      <c r="I83" s="139">
        <v>64800</v>
      </c>
      <c r="J83" s="139"/>
      <c r="K83" s="139"/>
      <c r="L83" s="139">
        <v>64800</v>
      </c>
      <c r="M83" s="137"/>
      <c r="N83" s="139"/>
      <c r="O83" s="139"/>
      <c r="P83" s="139"/>
      <c r="Q83" s="139"/>
      <c r="R83" s="139"/>
      <c r="S83" s="139"/>
      <c r="T83" s="139"/>
      <c r="U83" s="139"/>
      <c r="V83" s="139"/>
      <c r="W83" s="139"/>
    </row>
    <row r="84" ht="53.25" customHeight="1" outlineLevel="1" spans="1:23">
      <c r="A84" s="137" t="s">
        <v>46</v>
      </c>
      <c r="B84" s="137" t="s">
        <v>272</v>
      </c>
      <c r="C84" s="137" t="s">
        <v>273</v>
      </c>
      <c r="D84" s="137" t="s">
        <v>96</v>
      </c>
      <c r="E84" s="137" t="s">
        <v>79</v>
      </c>
      <c r="F84" s="137" t="s">
        <v>274</v>
      </c>
      <c r="G84" s="137" t="s">
        <v>275</v>
      </c>
      <c r="H84" s="139">
        <v>11352</v>
      </c>
      <c r="I84" s="139">
        <v>11352</v>
      </c>
      <c r="J84" s="139"/>
      <c r="K84" s="139"/>
      <c r="L84" s="139">
        <v>11352</v>
      </c>
      <c r="M84" s="137"/>
      <c r="N84" s="139"/>
      <c r="O84" s="139"/>
      <c r="P84" s="139"/>
      <c r="Q84" s="139"/>
      <c r="R84" s="139"/>
      <c r="S84" s="139"/>
      <c r="T84" s="139"/>
      <c r="U84" s="139"/>
      <c r="V84" s="139"/>
      <c r="W84" s="139"/>
    </row>
    <row r="85" ht="53.25" customHeight="1" outlineLevel="1" spans="1:23">
      <c r="A85" s="137" t="s">
        <v>46</v>
      </c>
      <c r="B85" s="137" t="s">
        <v>276</v>
      </c>
      <c r="C85" s="137" t="s">
        <v>277</v>
      </c>
      <c r="D85" s="137" t="s">
        <v>96</v>
      </c>
      <c r="E85" s="137" t="s">
        <v>79</v>
      </c>
      <c r="F85" s="137" t="s">
        <v>278</v>
      </c>
      <c r="G85" s="137" t="s">
        <v>279</v>
      </c>
      <c r="H85" s="139">
        <v>23748</v>
      </c>
      <c r="I85" s="139">
        <v>23748</v>
      </c>
      <c r="J85" s="139"/>
      <c r="K85" s="139"/>
      <c r="L85" s="139">
        <v>23748</v>
      </c>
      <c r="M85" s="137"/>
      <c r="N85" s="139"/>
      <c r="O85" s="139"/>
      <c r="P85" s="139"/>
      <c r="Q85" s="139"/>
      <c r="R85" s="139"/>
      <c r="S85" s="139"/>
      <c r="T85" s="139"/>
      <c r="U85" s="139"/>
      <c r="V85" s="139"/>
      <c r="W85" s="139"/>
    </row>
    <row r="86" ht="53.25" customHeight="1" outlineLevel="1" spans="1:23">
      <c r="A86" s="137" t="s">
        <v>46</v>
      </c>
      <c r="B86" s="137" t="s">
        <v>276</v>
      </c>
      <c r="C86" s="137" t="s">
        <v>277</v>
      </c>
      <c r="D86" s="137" t="s">
        <v>102</v>
      </c>
      <c r="E86" s="137" t="s">
        <v>79</v>
      </c>
      <c r="F86" s="137" t="s">
        <v>278</v>
      </c>
      <c r="G86" s="137" t="s">
        <v>279</v>
      </c>
      <c r="H86" s="139">
        <v>17550</v>
      </c>
      <c r="I86" s="139">
        <v>17550</v>
      </c>
      <c r="J86" s="139"/>
      <c r="K86" s="139"/>
      <c r="L86" s="139">
        <v>17550</v>
      </c>
      <c r="M86" s="137"/>
      <c r="N86" s="139"/>
      <c r="O86" s="139"/>
      <c r="P86" s="139"/>
      <c r="Q86" s="139"/>
      <c r="R86" s="139"/>
      <c r="S86" s="139"/>
      <c r="T86" s="139"/>
      <c r="U86" s="139"/>
      <c r="V86" s="139"/>
      <c r="W86" s="139"/>
    </row>
    <row r="87" ht="53.25" customHeight="1" outlineLevel="1" spans="1:23">
      <c r="A87" s="137" t="s">
        <v>46</v>
      </c>
      <c r="B87" s="137" t="s">
        <v>276</v>
      </c>
      <c r="C87" s="137" t="s">
        <v>277</v>
      </c>
      <c r="D87" s="137" t="s">
        <v>118</v>
      </c>
      <c r="E87" s="137" t="s">
        <v>119</v>
      </c>
      <c r="F87" s="137" t="s">
        <v>278</v>
      </c>
      <c r="G87" s="137" t="s">
        <v>279</v>
      </c>
      <c r="H87" s="139">
        <v>3050</v>
      </c>
      <c r="I87" s="139">
        <v>3050</v>
      </c>
      <c r="J87" s="139"/>
      <c r="K87" s="139"/>
      <c r="L87" s="139">
        <v>3050</v>
      </c>
      <c r="M87" s="137"/>
      <c r="N87" s="139"/>
      <c r="O87" s="139"/>
      <c r="P87" s="139"/>
      <c r="Q87" s="139"/>
      <c r="R87" s="139"/>
      <c r="S87" s="139"/>
      <c r="T87" s="139"/>
      <c r="U87" s="139"/>
      <c r="V87" s="139"/>
      <c r="W87" s="139"/>
    </row>
    <row r="88" ht="53.25" customHeight="1" outlineLevel="1" spans="1:23">
      <c r="A88" s="137" t="s">
        <v>46</v>
      </c>
      <c r="B88" s="137" t="s">
        <v>276</v>
      </c>
      <c r="C88" s="137" t="s">
        <v>277</v>
      </c>
      <c r="D88" s="137" t="s">
        <v>118</v>
      </c>
      <c r="E88" s="137" t="s">
        <v>119</v>
      </c>
      <c r="F88" s="137" t="s">
        <v>280</v>
      </c>
      <c r="G88" s="137" t="s">
        <v>281</v>
      </c>
      <c r="H88" s="139">
        <v>14500</v>
      </c>
      <c r="I88" s="139">
        <v>14500</v>
      </c>
      <c r="J88" s="139"/>
      <c r="K88" s="139"/>
      <c r="L88" s="139">
        <v>14500</v>
      </c>
      <c r="M88" s="137"/>
      <c r="N88" s="139"/>
      <c r="O88" s="139"/>
      <c r="P88" s="139"/>
      <c r="Q88" s="139"/>
      <c r="R88" s="139"/>
      <c r="S88" s="139"/>
      <c r="T88" s="139"/>
      <c r="U88" s="139"/>
      <c r="V88" s="139"/>
      <c r="W88" s="139"/>
    </row>
    <row r="89" ht="53.25" customHeight="1" outlineLevel="1" spans="1:23">
      <c r="A89" s="137" t="s">
        <v>46</v>
      </c>
      <c r="B89" s="137" t="s">
        <v>276</v>
      </c>
      <c r="C89" s="137" t="s">
        <v>277</v>
      </c>
      <c r="D89" s="137" t="s">
        <v>124</v>
      </c>
      <c r="E89" s="137" t="s">
        <v>79</v>
      </c>
      <c r="F89" s="137" t="s">
        <v>280</v>
      </c>
      <c r="G89" s="137" t="s">
        <v>281</v>
      </c>
      <c r="H89" s="139">
        <v>15500</v>
      </c>
      <c r="I89" s="139">
        <v>15500</v>
      </c>
      <c r="J89" s="139"/>
      <c r="K89" s="139"/>
      <c r="L89" s="139">
        <v>15500</v>
      </c>
      <c r="M89" s="137"/>
      <c r="N89" s="139"/>
      <c r="O89" s="139"/>
      <c r="P89" s="139"/>
      <c r="Q89" s="139"/>
      <c r="R89" s="139"/>
      <c r="S89" s="139"/>
      <c r="T89" s="139"/>
      <c r="U89" s="139"/>
      <c r="V89" s="139"/>
      <c r="W89" s="139"/>
    </row>
    <row r="90" ht="53.25" customHeight="1" outlineLevel="1" spans="1:23">
      <c r="A90" s="137" t="s">
        <v>46</v>
      </c>
      <c r="B90" s="137" t="s">
        <v>276</v>
      </c>
      <c r="C90" s="137" t="s">
        <v>277</v>
      </c>
      <c r="D90" s="137" t="s">
        <v>124</v>
      </c>
      <c r="E90" s="137" t="s">
        <v>79</v>
      </c>
      <c r="F90" s="137" t="s">
        <v>282</v>
      </c>
      <c r="G90" s="137" t="s">
        <v>283</v>
      </c>
      <c r="H90" s="139">
        <v>2050</v>
      </c>
      <c r="I90" s="139">
        <v>2050</v>
      </c>
      <c r="J90" s="139"/>
      <c r="K90" s="139"/>
      <c r="L90" s="139">
        <v>2050</v>
      </c>
      <c r="M90" s="137"/>
      <c r="N90" s="139"/>
      <c r="O90" s="139"/>
      <c r="P90" s="139"/>
      <c r="Q90" s="139"/>
      <c r="R90" s="139"/>
      <c r="S90" s="139"/>
      <c r="T90" s="139"/>
      <c r="U90" s="139"/>
      <c r="V90" s="139"/>
      <c r="W90" s="139"/>
    </row>
    <row r="91" ht="53.25" customHeight="1" outlineLevel="1" spans="1:23">
      <c r="A91" s="137" t="s">
        <v>46</v>
      </c>
      <c r="B91" s="137" t="s">
        <v>276</v>
      </c>
      <c r="C91" s="137" t="s">
        <v>277</v>
      </c>
      <c r="D91" s="137" t="s">
        <v>166</v>
      </c>
      <c r="E91" s="137" t="s">
        <v>165</v>
      </c>
      <c r="F91" s="137" t="s">
        <v>282</v>
      </c>
      <c r="G91" s="137" t="s">
        <v>283</v>
      </c>
      <c r="H91" s="139">
        <v>23400</v>
      </c>
      <c r="I91" s="139">
        <v>23400</v>
      </c>
      <c r="J91" s="139"/>
      <c r="K91" s="139"/>
      <c r="L91" s="139">
        <v>23400</v>
      </c>
      <c r="M91" s="137"/>
      <c r="N91" s="139"/>
      <c r="O91" s="139"/>
      <c r="P91" s="139"/>
      <c r="Q91" s="139"/>
      <c r="R91" s="139"/>
      <c r="S91" s="139"/>
      <c r="T91" s="139"/>
      <c r="U91" s="139"/>
      <c r="V91" s="139"/>
      <c r="W91" s="139"/>
    </row>
    <row r="92" ht="53.25" customHeight="1" outlineLevel="1" spans="1:23">
      <c r="A92" s="137" t="s">
        <v>46</v>
      </c>
      <c r="B92" s="137" t="s">
        <v>276</v>
      </c>
      <c r="C92" s="137" t="s">
        <v>277</v>
      </c>
      <c r="D92" s="137" t="s">
        <v>171</v>
      </c>
      <c r="E92" s="137" t="s">
        <v>172</v>
      </c>
      <c r="F92" s="137" t="s">
        <v>282</v>
      </c>
      <c r="G92" s="137" t="s">
        <v>283</v>
      </c>
      <c r="H92" s="139">
        <v>44550</v>
      </c>
      <c r="I92" s="139">
        <v>44550</v>
      </c>
      <c r="J92" s="139"/>
      <c r="K92" s="139"/>
      <c r="L92" s="139">
        <v>44550</v>
      </c>
      <c r="M92" s="137"/>
      <c r="N92" s="139"/>
      <c r="O92" s="139"/>
      <c r="P92" s="139"/>
      <c r="Q92" s="139"/>
      <c r="R92" s="139"/>
      <c r="S92" s="139"/>
      <c r="T92" s="139"/>
      <c r="U92" s="139"/>
      <c r="V92" s="139"/>
      <c r="W92" s="139"/>
    </row>
    <row r="93" ht="53.25" customHeight="1" outlineLevel="1" spans="1:23">
      <c r="A93" s="137" t="s">
        <v>46</v>
      </c>
      <c r="B93" s="137" t="s">
        <v>284</v>
      </c>
      <c r="C93" s="137" t="s">
        <v>285</v>
      </c>
      <c r="D93" s="137" t="s">
        <v>171</v>
      </c>
      <c r="E93" s="137" t="s">
        <v>172</v>
      </c>
      <c r="F93" s="137" t="s">
        <v>286</v>
      </c>
      <c r="G93" s="137" t="s">
        <v>287</v>
      </c>
      <c r="H93" s="139">
        <v>50000</v>
      </c>
      <c r="I93" s="139">
        <v>50000</v>
      </c>
      <c r="J93" s="139"/>
      <c r="K93" s="139"/>
      <c r="L93" s="139">
        <v>50000</v>
      </c>
      <c r="M93" s="137"/>
      <c r="N93" s="139"/>
      <c r="O93" s="139"/>
      <c r="P93" s="139"/>
      <c r="Q93" s="139"/>
      <c r="R93" s="139"/>
      <c r="S93" s="139"/>
      <c r="T93" s="139"/>
      <c r="U93" s="139"/>
      <c r="V93" s="139"/>
      <c r="W93" s="139"/>
    </row>
    <row r="94" ht="53.25" customHeight="1" outlineLevel="1" spans="1:23">
      <c r="A94" s="137" t="s">
        <v>46</v>
      </c>
      <c r="B94" s="137" t="s">
        <v>276</v>
      </c>
      <c r="C94" s="137" t="s">
        <v>277</v>
      </c>
      <c r="D94" s="137" t="s">
        <v>171</v>
      </c>
      <c r="E94" s="137" t="s">
        <v>172</v>
      </c>
      <c r="F94" s="137" t="s">
        <v>288</v>
      </c>
      <c r="G94" s="137" t="s">
        <v>289</v>
      </c>
      <c r="H94" s="139">
        <v>16600</v>
      </c>
      <c r="I94" s="139">
        <v>16600</v>
      </c>
      <c r="J94" s="139"/>
      <c r="K94" s="139"/>
      <c r="L94" s="139">
        <v>16600</v>
      </c>
      <c r="M94" s="137"/>
      <c r="N94" s="139"/>
      <c r="O94" s="139"/>
      <c r="P94" s="139"/>
      <c r="Q94" s="139"/>
      <c r="R94" s="139"/>
      <c r="S94" s="139"/>
      <c r="T94" s="139"/>
      <c r="U94" s="139"/>
      <c r="V94" s="139"/>
      <c r="W94" s="139"/>
    </row>
    <row r="95" ht="53.25" customHeight="1" outlineLevel="1" spans="1:23">
      <c r="A95" s="137" t="s">
        <v>46</v>
      </c>
      <c r="B95" s="137" t="s">
        <v>276</v>
      </c>
      <c r="C95" s="137" t="s">
        <v>277</v>
      </c>
      <c r="D95" s="137" t="s">
        <v>175</v>
      </c>
      <c r="E95" s="137" t="s">
        <v>176</v>
      </c>
      <c r="F95" s="137" t="s">
        <v>288</v>
      </c>
      <c r="G95" s="137" t="s">
        <v>289</v>
      </c>
      <c r="H95" s="139">
        <v>13400</v>
      </c>
      <c r="I95" s="139">
        <v>13400</v>
      </c>
      <c r="J95" s="139"/>
      <c r="K95" s="139"/>
      <c r="L95" s="139">
        <v>13400</v>
      </c>
      <c r="M95" s="137"/>
      <c r="N95" s="139"/>
      <c r="O95" s="139"/>
      <c r="P95" s="139"/>
      <c r="Q95" s="139"/>
      <c r="R95" s="139"/>
      <c r="S95" s="139"/>
      <c r="T95" s="139"/>
      <c r="U95" s="139"/>
      <c r="V95" s="139"/>
      <c r="W95" s="139"/>
    </row>
    <row r="96" ht="53.25" customHeight="1" outlineLevel="1" spans="1:23">
      <c r="A96" s="137" t="s">
        <v>46</v>
      </c>
      <c r="B96" s="137" t="s">
        <v>276</v>
      </c>
      <c r="C96" s="137" t="s">
        <v>277</v>
      </c>
      <c r="D96" s="137" t="s">
        <v>175</v>
      </c>
      <c r="E96" s="137" t="s">
        <v>176</v>
      </c>
      <c r="F96" s="137" t="s">
        <v>290</v>
      </c>
      <c r="G96" s="137" t="s">
        <v>291</v>
      </c>
      <c r="H96" s="139">
        <v>10000</v>
      </c>
      <c r="I96" s="139">
        <v>10000</v>
      </c>
      <c r="J96" s="139"/>
      <c r="K96" s="139"/>
      <c r="L96" s="139">
        <v>10000</v>
      </c>
      <c r="M96" s="137"/>
      <c r="N96" s="139"/>
      <c r="O96" s="139"/>
      <c r="P96" s="139"/>
      <c r="Q96" s="139"/>
      <c r="R96" s="139"/>
      <c r="S96" s="139"/>
      <c r="T96" s="139"/>
      <c r="U96" s="139"/>
      <c r="V96" s="139"/>
      <c r="W96" s="139"/>
    </row>
    <row r="97" ht="53.25" customHeight="1" outlineLevel="1" spans="1:23">
      <c r="A97" s="137" t="s">
        <v>46</v>
      </c>
      <c r="B97" s="137" t="s">
        <v>292</v>
      </c>
      <c r="C97" s="137" t="s">
        <v>293</v>
      </c>
      <c r="D97" s="137" t="s">
        <v>127</v>
      </c>
      <c r="E97" s="137" t="s">
        <v>128</v>
      </c>
      <c r="F97" s="137" t="s">
        <v>294</v>
      </c>
      <c r="G97" s="137" t="s">
        <v>295</v>
      </c>
      <c r="H97" s="139">
        <v>25000</v>
      </c>
      <c r="I97" s="139">
        <v>25000</v>
      </c>
      <c r="J97" s="139"/>
      <c r="K97" s="139"/>
      <c r="L97" s="139">
        <v>25000</v>
      </c>
      <c r="M97" s="137"/>
      <c r="N97" s="139"/>
      <c r="O97" s="139"/>
      <c r="P97" s="139"/>
      <c r="Q97" s="139"/>
      <c r="R97" s="139"/>
      <c r="S97" s="139"/>
      <c r="T97" s="139"/>
      <c r="U97" s="139"/>
      <c r="V97" s="139"/>
      <c r="W97" s="139"/>
    </row>
    <row r="98" ht="53.25" customHeight="1" outlineLevel="1" spans="1:23">
      <c r="A98" s="137" t="s">
        <v>46</v>
      </c>
      <c r="B98" s="137" t="s">
        <v>292</v>
      </c>
      <c r="C98" s="137" t="s">
        <v>293</v>
      </c>
      <c r="D98" s="137" t="s">
        <v>129</v>
      </c>
      <c r="E98" s="137" t="s">
        <v>130</v>
      </c>
      <c r="F98" s="137" t="s">
        <v>294</v>
      </c>
      <c r="G98" s="137" t="s">
        <v>295</v>
      </c>
      <c r="H98" s="139">
        <v>2000</v>
      </c>
      <c r="I98" s="139">
        <v>2000</v>
      </c>
      <c r="J98" s="139"/>
      <c r="K98" s="139"/>
      <c r="L98" s="139">
        <v>2000</v>
      </c>
      <c r="M98" s="137"/>
      <c r="N98" s="139"/>
      <c r="O98" s="139"/>
      <c r="P98" s="139"/>
      <c r="Q98" s="139"/>
      <c r="R98" s="139"/>
      <c r="S98" s="139"/>
      <c r="T98" s="139"/>
      <c r="U98" s="139"/>
      <c r="V98" s="139"/>
      <c r="W98" s="139"/>
    </row>
    <row r="99" ht="53.25" customHeight="1" outlineLevel="1" spans="1:23">
      <c r="A99" s="137" t="s">
        <v>46</v>
      </c>
      <c r="B99" s="137" t="s">
        <v>296</v>
      </c>
      <c r="C99" s="137" t="s">
        <v>297</v>
      </c>
      <c r="D99" s="137" t="s">
        <v>78</v>
      </c>
      <c r="E99" s="137" t="s">
        <v>79</v>
      </c>
      <c r="F99" s="137" t="s">
        <v>298</v>
      </c>
      <c r="G99" s="137" t="s">
        <v>297</v>
      </c>
      <c r="H99" s="139"/>
      <c r="I99" s="139"/>
      <c r="J99" s="139"/>
      <c r="K99" s="139"/>
      <c r="L99" s="139"/>
      <c r="M99" s="137"/>
      <c r="N99" s="139"/>
      <c r="O99" s="139"/>
      <c r="P99" s="139"/>
      <c r="Q99" s="139"/>
      <c r="R99" s="139"/>
      <c r="S99" s="139"/>
      <c r="T99" s="139"/>
      <c r="U99" s="139"/>
      <c r="V99" s="139"/>
      <c r="W99" s="139"/>
    </row>
    <row r="100" ht="53.25" customHeight="1" outlineLevel="1" spans="1:23">
      <c r="A100" s="137" t="s">
        <v>46</v>
      </c>
      <c r="B100" s="137" t="s">
        <v>296</v>
      </c>
      <c r="C100" s="137" t="s">
        <v>297</v>
      </c>
      <c r="D100" s="137" t="s">
        <v>86</v>
      </c>
      <c r="E100" s="137" t="s">
        <v>79</v>
      </c>
      <c r="F100" s="137" t="s">
        <v>298</v>
      </c>
      <c r="G100" s="137" t="s">
        <v>297</v>
      </c>
      <c r="H100" s="139">
        <v>128424.45</v>
      </c>
      <c r="I100" s="139">
        <v>128424.45</v>
      </c>
      <c r="J100" s="139"/>
      <c r="K100" s="139"/>
      <c r="L100" s="139">
        <v>128424.45</v>
      </c>
      <c r="M100" s="137"/>
      <c r="N100" s="139"/>
      <c r="O100" s="139"/>
      <c r="P100" s="139"/>
      <c r="Q100" s="139"/>
      <c r="R100" s="139"/>
      <c r="S100" s="139"/>
      <c r="T100" s="139"/>
      <c r="U100" s="139"/>
      <c r="V100" s="139"/>
      <c r="W100" s="139"/>
    </row>
    <row r="101" ht="53.25" customHeight="1" outlineLevel="1" spans="1:23">
      <c r="A101" s="137" t="s">
        <v>46</v>
      </c>
      <c r="B101" s="137" t="s">
        <v>296</v>
      </c>
      <c r="C101" s="137" t="s">
        <v>297</v>
      </c>
      <c r="D101" s="137" t="s">
        <v>89</v>
      </c>
      <c r="E101" s="137" t="s">
        <v>79</v>
      </c>
      <c r="F101" s="137" t="s">
        <v>298</v>
      </c>
      <c r="G101" s="137" t="s">
        <v>297</v>
      </c>
      <c r="H101" s="139"/>
      <c r="I101" s="139"/>
      <c r="J101" s="139"/>
      <c r="K101" s="139"/>
      <c r="L101" s="139"/>
      <c r="M101" s="137"/>
      <c r="N101" s="139"/>
      <c r="O101" s="139"/>
      <c r="P101" s="139"/>
      <c r="Q101" s="139"/>
      <c r="R101" s="139"/>
      <c r="S101" s="139"/>
      <c r="T101" s="139"/>
      <c r="U101" s="139"/>
      <c r="V101" s="139"/>
      <c r="W101" s="139"/>
    </row>
    <row r="102" ht="53.25" customHeight="1" outlineLevel="1" spans="1:23">
      <c r="A102" s="137" t="s">
        <v>46</v>
      </c>
      <c r="B102" s="137" t="s">
        <v>296</v>
      </c>
      <c r="C102" s="137" t="s">
        <v>297</v>
      </c>
      <c r="D102" s="137" t="s">
        <v>96</v>
      </c>
      <c r="E102" s="137" t="s">
        <v>79</v>
      </c>
      <c r="F102" s="137" t="s">
        <v>298</v>
      </c>
      <c r="G102" s="137" t="s">
        <v>297</v>
      </c>
      <c r="H102" s="139"/>
      <c r="I102" s="139"/>
      <c r="J102" s="139"/>
      <c r="K102" s="139"/>
      <c r="L102" s="139"/>
      <c r="M102" s="137"/>
      <c r="N102" s="139"/>
      <c r="O102" s="139"/>
      <c r="P102" s="139"/>
      <c r="Q102" s="139"/>
      <c r="R102" s="139"/>
      <c r="S102" s="139"/>
      <c r="T102" s="139"/>
      <c r="U102" s="139"/>
      <c r="V102" s="139"/>
      <c r="W102" s="139"/>
    </row>
    <row r="103" ht="53.25" customHeight="1" outlineLevel="1" spans="1:23">
      <c r="A103" s="137" t="s">
        <v>46</v>
      </c>
      <c r="B103" s="137" t="s">
        <v>296</v>
      </c>
      <c r="C103" s="137" t="s">
        <v>297</v>
      </c>
      <c r="D103" s="137" t="s">
        <v>102</v>
      </c>
      <c r="E103" s="137" t="s">
        <v>79</v>
      </c>
      <c r="F103" s="137" t="s">
        <v>298</v>
      </c>
      <c r="G103" s="137" t="s">
        <v>297</v>
      </c>
      <c r="H103" s="139"/>
      <c r="I103" s="139"/>
      <c r="J103" s="139"/>
      <c r="K103" s="139"/>
      <c r="L103" s="139"/>
      <c r="M103" s="137"/>
      <c r="N103" s="139"/>
      <c r="O103" s="139"/>
      <c r="P103" s="139"/>
      <c r="Q103" s="139"/>
      <c r="R103" s="139"/>
      <c r="S103" s="139"/>
      <c r="T103" s="139"/>
      <c r="U103" s="139"/>
      <c r="V103" s="139"/>
      <c r="W103" s="139"/>
    </row>
    <row r="104" ht="53.25" customHeight="1" outlineLevel="1" spans="1:23">
      <c r="A104" s="137" t="s">
        <v>46</v>
      </c>
      <c r="B104" s="137" t="s">
        <v>296</v>
      </c>
      <c r="C104" s="137" t="s">
        <v>297</v>
      </c>
      <c r="D104" s="137" t="s">
        <v>118</v>
      </c>
      <c r="E104" s="137" t="s">
        <v>119</v>
      </c>
      <c r="F104" s="137" t="s">
        <v>298</v>
      </c>
      <c r="G104" s="137" t="s">
        <v>297</v>
      </c>
      <c r="H104" s="139"/>
      <c r="I104" s="139"/>
      <c r="J104" s="139"/>
      <c r="K104" s="139"/>
      <c r="L104" s="139"/>
      <c r="M104" s="137"/>
      <c r="N104" s="139"/>
      <c r="O104" s="139"/>
      <c r="P104" s="139"/>
      <c r="Q104" s="139"/>
      <c r="R104" s="139"/>
      <c r="S104" s="139"/>
      <c r="T104" s="139"/>
      <c r="U104" s="139"/>
      <c r="V104" s="139"/>
      <c r="W104" s="139"/>
    </row>
    <row r="105" ht="53.25" customHeight="1" outlineLevel="1" spans="1:23">
      <c r="A105" s="137" t="s">
        <v>46</v>
      </c>
      <c r="B105" s="137" t="s">
        <v>296</v>
      </c>
      <c r="C105" s="137" t="s">
        <v>297</v>
      </c>
      <c r="D105" s="137" t="s">
        <v>124</v>
      </c>
      <c r="E105" s="137" t="s">
        <v>79</v>
      </c>
      <c r="F105" s="137" t="s">
        <v>298</v>
      </c>
      <c r="G105" s="137" t="s">
        <v>297</v>
      </c>
      <c r="H105" s="139"/>
      <c r="I105" s="139"/>
      <c r="J105" s="139"/>
      <c r="K105" s="139"/>
      <c r="L105" s="139"/>
      <c r="M105" s="137"/>
      <c r="N105" s="139"/>
      <c r="O105" s="139"/>
      <c r="P105" s="139"/>
      <c r="Q105" s="139"/>
      <c r="R105" s="139"/>
      <c r="S105" s="139"/>
      <c r="T105" s="139"/>
      <c r="U105" s="139"/>
      <c r="V105" s="139"/>
      <c r="W105" s="139"/>
    </row>
    <row r="106" ht="53.25" customHeight="1" outlineLevel="1" spans="1:23">
      <c r="A106" s="137" t="s">
        <v>46</v>
      </c>
      <c r="B106" s="137" t="s">
        <v>296</v>
      </c>
      <c r="C106" s="137" t="s">
        <v>297</v>
      </c>
      <c r="D106" s="137" t="s">
        <v>166</v>
      </c>
      <c r="E106" s="137" t="s">
        <v>165</v>
      </c>
      <c r="F106" s="137" t="s">
        <v>298</v>
      </c>
      <c r="G106" s="137" t="s">
        <v>297</v>
      </c>
      <c r="H106" s="139"/>
      <c r="I106" s="139"/>
      <c r="J106" s="139"/>
      <c r="K106" s="139"/>
      <c r="L106" s="139"/>
      <c r="M106" s="137"/>
      <c r="N106" s="139"/>
      <c r="O106" s="139"/>
      <c r="P106" s="139"/>
      <c r="Q106" s="139"/>
      <c r="R106" s="139"/>
      <c r="S106" s="139"/>
      <c r="T106" s="139"/>
      <c r="U106" s="139"/>
      <c r="V106" s="139"/>
      <c r="W106" s="139"/>
    </row>
    <row r="107" ht="53.25" customHeight="1" outlineLevel="1" spans="1:23">
      <c r="A107" s="137" t="s">
        <v>46</v>
      </c>
      <c r="B107" s="137" t="s">
        <v>296</v>
      </c>
      <c r="C107" s="137" t="s">
        <v>297</v>
      </c>
      <c r="D107" s="137" t="s">
        <v>171</v>
      </c>
      <c r="E107" s="137" t="s">
        <v>172</v>
      </c>
      <c r="F107" s="137" t="s">
        <v>298</v>
      </c>
      <c r="G107" s="137" t="s">
        <v>297</v>
      </c>
      <c r="H107" s="139"/>
      <c r="I107" s="139"/>
      <c r="J107" s="139"/>
      <c r="K107" s="139"/>
      <c r="L107" s="139"/>
      <c r="M107" s="137"/>
      <c r="N107" s="139"/>
      <c r="O107" s="139"/>
      <c r="P107" s="139"/>
      <c r="Q107" s="139"/>
      <c r="R107" s="139"/>
      <c r="S107" s="139"/>
      <c r="T107" s="139"/>
      <c r="U107" s="139"/>
      <c r="V107" s="139"/>
      <c r="W107" s="139"/>
    </row>
    <row r="108" ht="53.25" customHeight="1" outlineLevel="1" spans="1:23">
      <c r="A108" s="137" t="s">
        <v>46</v>
      </c>
      <c r="B108" s="137" t="s">
        <v>296</v>
      </c>
      <c r="C108" s="137" t="s">
        <v>297</v>
      </c>
      <c r="D108" s="137" t="s">
        <v>175</v>
      </c>
      <c r="E108" s="137" t="s">
        <v>176</v>
      </c>
      <c r="F108" s="137" t="s">
        <v>298</v>
      </c>
      <c r="G108" s="137" t="s">
        <v>297</v>
      </c>
      <c r="H108" s="139"/>
      <c r="I108" s="139"/>
      <c r="J108" s="139"/>
      <c r="K108" s="139"/>
      <c r="L108" s="139"/>
      <c r="M108" s="137"/>
      <c r="N108" s="139"/>
      <c r="O108" s="139"/>
      <c r="P108" s="139"/>
      <c r="Q108" s="139"/>
      <c r="R108" s="139"/>
      <c r="S108" s="139"/>
      <c r="T108" s="139"/>
      <c r="U108" s="139"/>
      <c r="V108" s="139"/>
      <c r="W108" s="139"/>
    </row>
    <row r="109" ht="53.25" customHeight="1" outlineLevel="1" spans="1:23">
      <c r="A109" s="137" t="s">
        <v>46</v>
      </c>
      <c r="B109" s="137" t="s">
        <v>299</v>
      </c>
      <c r="C109" s="137" t="s">
        <v>300</v>
      </c>
      <c r="D109" s="137" t="s">
        <v>78</v>
      </c>
      <c r="E109" s="137" t="s">
        <v>79</v>
      </c>
      <c r="F109" s="137" t="s">
        <v>301</v>
      </c>
      <c r="G109" s="137" t="s">
        <v>302</v>
      </c>
      <c r="H109" s="139">
        <v>9000</v>
      </c>
      <c r="I109" s="139">
        <v>9000</v>
      </c>
      <c r="J109" s="139"/>
      <c r="K109" s="139"/>
      <c r="L109" s="139">
        <v>9000</v>
      </c>
      <c r="M109" s="137"/>
      <c r="N109" s="139"/>
      <c r="O109" s="139"/>
      <c r="P109" s="139"/>
      <c r="Q109" s="139"/>
      <c r="R109" s="139"/>
      <c r="S109" s="139"/>
      <c r="T109" s="139"/>
      <c r="U109" s="139"/>
      <c r="V109" s="139"/>
      <c r="W109" s="139"/>
    </row>
    <row r="110" ht="53.25" customHeight="1" outlineLevel="1" spans="1:23">
      <c r="A110" s="137" t="s">
        <v>46</v>
      </c>
      <c r="B110" s="137" t="s">
        <v>299</v>
      </c>
      <c r="C110" s="137" t="s">
        <v>300</v>
      </c>
      <c r="D110" s="137" t="s">
        <v>86</v>
      </c>
      <c r="E110" s="137" t="s">
        <v>79</v>
      </c>
      <c r="F110" s="137" t="s">
        <v>301</v>
      </c>
      <c r="G110" s="137" t="s">
        <v>302</v>
      </c>
      <c r="H110" s="139">
        <v>167400</v>
      </c>
      <c r="I110" s="139">
        <v>167400</v>
      </c>
      <c r="J110" s="139"/>
      <c r="K110" s="139"/>
      <c r="L110" s="139">
        <v>167400</v>
      </c>
      <c r="M110" s="137"/>
      <c r="N110" s="139"/>
      <c r="O110" s="139"/>
      <c r="P110" s="139"/>
      <c r="Q110" s="139"/>
      <c r="R110" s="139"/>
      <c r="S110" s="139"/>
      <c r="T110" s="139"/>
      <c r="U110" s="139"/>
      <c r="V110" s="139"/>
      <c r="W110" s="139"/>
    </row>
    <row r="111" ht="53.25" customHeight="1" outlineLevel="1" spans="1:23">
      <c r="A111" s="137" t="s">
        <v>46</v>
      </c>
      <c r="B111" s="137" t="s">
        <v>299</v>
      </c>
      <c r="C111" s="137" t="s">
        <v>300</v>
      </c>
      <c r="D111" s="137" t="s">
        <v>89</v>
      </c>
      <c r="E111" s="137" t="s">
        <v>79</v>
      </c>
      <c r="F111" s="137" t="s">
        <v>301</v>
      </c>
      <c r="G111" s="137" t="s">
        <v>302</v>
      </c>
      <c r="H111" s="139">
        <v>27000</v>
      </c>
      <c r="I111" s="139">
        <v>27000</v>
      </c>
      <c r="J111" s="139"/>
      <c r="K111" s="139"/>
      <c r="L111" s="139">
        <v>27000</v>
      </c>
      <c r="M111" s="137"/>
      <c r="N111" s="139"/>
      <c r="O111" s="139"/>
      <c r="P111" s="139"/>
      <c r="Q111" s="139"/>
      <c r="R111" s="139"/>
      <c r="S111" s="139"/>
      <c r="T111" s="139"/>
      <c r="U111" s="139"/>
      <c r="V111" s="139"/>
      <c r="W111" s="139"/>
    </row>
    <row r="112" ht="53.25" customHeight="1" outlineLevel="1" spans="1:23">
      <c r="A112" s="137" t="s">
        <v>46</v>
      </c>
      <c r="B112" s="137" t="s">
        <v>299</v>
      </c>
      <c r="C112" s="137" t="s">
        <v>300</v>
      </c>
      <c r="D112" s="137" t="s">
        <v>96</v>
      </c>
      <c r="E112" s="137" t="s">
        <v>79</v>
      </c>
      <c r="F112" s="137" t="s">
        <v>301</v>
      </c>
      <c r="G112" s="137" t="s">
        <v>302</v>
      </c>
      <c r="H112" s="139">
        <v>54000</v>
      </c>
      <c r="I112" s="139">
        <v>54000</v>
      </c>
      <c r="J112" s="139"/>
      <c r="K112" s="139"/>
      <c r="L112" s="139">
        <v>54000</v>
      </c>
      <c r="M112" s="137"/>
      <c r="N112" s="139"/>
      <c r="O112" s="139"/>
      <c r="P112" s="139"/>
      <c r="Q112" s="139"/>
      <c r="R112" s="139"/>
      <c r="S112" s="139"/>
      <c r="T112" s="139"/>
      <c r="U112" s="139"/>
      <c r="V112" s="139"/>
      <c r="W112" s="139"/>
    </row>
    <row r="113" ht="53.25" customHeight="1" outlineLevel="1" spans="1:23">
      <c r="A113" s="137" t="s">
        <v>46</v>
      </c>
      <c r="B113" s="137" t="s">
        <v>303</v>
      </c>
      <c r="C113" s="137" t="s">
        <v>304</v>
      </c>
      <c r="D113" s="137" t="s">
        <v>99</v>
      </c>
      <c r="E113" s="137" t="s">
        <v>79</v>
      </c>
      <c r="F113" s="137" t="s">
        <v>274</v>
      </c>
      <c r="G113" s="137" t="s">
        <v>275</v>
      </c>
      <c r="H113" s="139">
        <v>3600</v>
      </c>
      <c r="I113" s="139">
        <v>3600</v>
      </c>
      <c r="J113" s="139"/>
      <c r="K113" s="139"/>
      <c r="L113" s="139">
        <v>3600</v>
      </c>
      <c r="M113" s="137"/>
      <c r="N113" s="139"/>
      <c r="O113" s="139"/>
      <c r="P113" s="139"/>
      <c r="Q113" s="139"/>
      <c r="R113" s="139"/>
      <c r="S113" s="139"/>
      <c r="T113" s="139"/>
      <c r="U113" s="139"/>
      <c r="V113" s="139"/>
      <c r="W113" s="139"/>
    </row>
    <row r="114" ht="53.25" customHeight="1" outlineLevel="1" spans="1:23">
      <c r="A114" s="137" t="s">
        <v>46</v>
      </c>
      <c r="B114" s="137" t="s">
        <v>305</v>
      </c>
      <c r="C114" s="137" t="s">
        <v>306</v>
      </c>
      <c r="D114" s="137" t="s">
        <v>99</v>
      </c>
      <c r="E114" s="137" t="s">
        <v>79</v>
      </c>
      <c r="F114" s="137" t="s">
        <v>274</v>
      </c>
      <c r="G114" s="137" t="s">
        <v>275</v>
      </c>
      <c r="H114" s="139">
        <v>9600</v>
      </c>
      <c r="I114" s="139">
        <v>9600</v>
      </c>
      <c r="J114" s="139"/>
      <c r="K114" s="139"/>
      <c r="L114" s="139">
        <v>9600</v>
      </c>
      <c r="M114" s="137"/>
      <c r="N114" s="139"/>
      <c r="O114" s="139"/>
      <c r="P114" s="139"/>
      <c r="Q114" s="139"/>
      <c r="R114" s="139"/>
      <c r="S114" s="139"/>
      <c r="T114" s="139"/>
      <c r="U114" s="139"/>
      <c r="V114" s="139"/>
      <c r="W114" s="139"/>
    </row>
    <row r="115" ht="53.25" customHeight="1" outlineLevel="1" spans="1:23">
      <c r="A115" s="137" t="s">
        <v>46</v>
      </c>
      <c r="B115" s="137" t="s">
        <v>307</v>
      </c>
      <c r="C115" s="137" t="s">
        <v>308</v>
      </c>
      <c r="D115" s="137" t="s">
        <v>106</v>
      </c>
      <c r="E115" s="137" t="s">
        <v>107</v>
      </c>
      <c r="F115" s="137" t="s">
        <v>274</v>
      </c>
      <c r="G115" s="137" t="s">
        <v>275</v>
      </c>
      <c r="H115" s="139">
        <v>43332</v>
      </c>
      <c r="I115" s="139">
        <v>43332</v>
      </c>
      <c r="J115" s="139"/>
      <c r="K115" s="139"/>
      <c r="L115" s="139">
        <v>43332</v>
      </c>
      <c r="M115" s="137"/>
      <c r="N115" s="139"/>
      <c r="O115" s="139"/>
      <c r="P115" s="139"/>
      <c r="Q115" s="139"/>
      <c r="R115" s="139"/>
      <c r="S115" s="139"/>
      <c r="T115" s="139"/>
      <c r="U115" s="139"/>
      <c r="V115" s="139"/>
      <c r="W115" s="139"/>
    </row>
    <row r="116" ht="53.25" customHeight="1" outlineLevel="1" spans="1:23">
      <c r="A116" s="137" t="s">
        <v>46</v>
      </c>
      <c r="B116" s="137" t="s">
        <v>309</v>
      </c>
      <c r="C116" s="137" t="s">
        <v>310</v>
      </c>
      <c r="D116" s="137" t="s">
        <v>146</v>
      </c>
      <c r="E116" s="137" t="s">
        <v>147</v>
      </c>
      <c r="F116" s="137" t="s">
        <v>274</v>
      </c>
      <c r="G116" s="137" t="s">
        <v>275</v>
      </c>
      <c r="H116" s="139">
        <v>20400</v>
      </c>
      <c r="I116" s="139">
        <v>20400</v>
      </c>
      <c r="J116" s="139"/>
      <c r="K116" s="139"/>
      <c r="L116" s="139">
        <v>20400</v>
      </c>
      <c r="M116" s="137"/>
      <c r="N116" s="139"/>
      <c r="O116" s="139"/>
      <c r="P116" s="139"/>
      <c r="Q116" s="139"/>
      <c r="R116" s="139"/>
      <c r="S116" s="139"/>
      <c r="T116" s="139"/>
      <c r="U116" s="139"/>
      <c r="V116" s="139"/>
      <c r="W116" s="139"/>
    </row>
    <row r="117" ht="53.25" customHeight="1" outlineLevel="1" spans="1:23">
      <c r="A117" s="137" t="s">
        <v>46</v>
      </c>
      <c r="B117" s="137" t="s">
        <v>311</v>
      </c>
      <c r="C117" s="137" t="s">
        <v>312</v>
      </c>
      <c r="D117" s="137" t="s">
        <v>89</v>
      </c>
      <c r="E117" s="137" t="s">
        <v>79</v>
      </c>
      <c r="F117" s="137" t="s">
        <v>274</v>
      </c>
      <c r="G117" s="137" t="s">
        <v>275</v>
      </c>
      <c r="H117" s="139">
        <v>30300</v>
      </c>
      <c r="I117" s="139">
        <v>30300</v>
      </c>
      <c r="J117" s="139"/>
      <c r="K117" s="139"/>
      <c r="L117" s="139">
        <v>30300</v>
      </c>
      <c r="M117" s="137"/>
      <c r="N117" s="139"/>
      <c r="O117" s="139"/>
      <c r="P117" s="139"/>
      <c r="Q117" s="139"/>
      <c r="R117" s="139"/>
      <c r="S117" s="139"/>
      <c r="T117" s="139"/>
      <c r="U117" s="139"/>
      <c r="V117" s="139"/>
      <c r="W117" s="139"/>
    </row>
    <row r="118" ht="53.25" customHeight="1" outlineLevel="1" spans="1:23">
      <c r="A118" s="137" t="s">
        <v>46</v>
      </c>
      <c r="B118" s="137" t="s">
        <v>313</v>
      </c>
      <c r="C118" s="137" t="s">
        <v>314</v>
      </c>
      <c r="D118" s="137" t="s">
        <v>127</v>
      </c>
      <c r="E118" s="137" t="s">
        <v>128</v>
      </c>
      <c r="F118" s="137" t="s">
        <v>274</v>
      </c>
      <c r="G118" s="137" t="s">
        <v>275</v>
      </c>
      <c r="H118" s="139">
        <v>94800</v>
      </c>
      <c r="I118" s="139">
        <v>94800</v>
      </c>
      <c r="J118" s="139"/>
      <c r="K118" s="139"/>
      <c r="L118" s="139">
        <v>94800</v>
      </c>
      <c r="M118" s="137"/>
      <c r="N118" s="139"/>
      <c r="O118" s="139"/>
      <c r="P118" s="139"/>
      <c r="Q118" s="139"/>
      <c r="R118" s="139"/>
      <c r="S118" s="139"/>
      <c r="T118" s="139"/>
      <c r="U118" s="139"/>
      <c r="V118" s="139"/>
      <c r="W118" s="139"/>
    </row>
    <row r="119" ht="53.25" customHeight="1" outlineLevel="1" spans="1:23">
      <c r="A119" s="137" t="s">
        <v>46</v>
      </c>
      <c r="B119" s="137" t="s">
        <v>315</v>
      </c>
      <c r="C119" s="137" t="s">
        <v>316</v>
      </c>
      <c r="D119" s="137" t="s">
        <v>106</v>
      </c>
      <c r="E119" s="137" t="s">
        <v>107</v>
      </c>
      <c r="F119" s="137" t="s">
        <v>274</v>
      </c>
      <c r="G119" s="137" t="s">
        <v>275</v>
      </c>
      <c r="H119" s="139">
        <v>484800</v>
      </c>
      <c r="I119" s="139">
        <v>484800</v>
      </c>
      <c r="J119" s="139"/>
      <c r="K119" s="139"/>
      <c r="L119" s="139">
        <v>484800</v>
      </c>
      <c r="M119" s="137"/>
      <c r="N119" s="139"/>
      <c r="O119" s="139"/>
      <c r="P119" s="139"/>
      <c r="Q119" s="139"/>
      <c r="R119" s="139"/>
      <c r="S119" s="139"/>
      <c r="T119" s="139"/>
      <c r="U119" s="139"/>
      <c r="V119" s="139"/>
      <c r="W119" s="139"/>
    </row>
    <row r="120" ht="53.25" customHeight="1" outlineLevel="1" spans="1:23">
      <c r="A120" s="137" t="s">
        <v>46</v>
      </c>
      <c r="B120" s="137" t="s">
        <v>317</v>
      </c>
      <c r="C120" s="137" t="s">
        <v>318</v>
      </c>
      <c r="D120" s="137" t="s">
        <v>127</v>
      </c>
      <c r="E120" s="137" t="s">
        <v>128</v>
      </c>
      <c r="F120" s="137" t="s">
        <v>274</v>
      </c>
      <c r="G120" s="137" t="s">
        <v>275</v>
      </c>
      <c r="H120" s="139">
        <v>40338</v>
      </c>
      <c r="I120" s="139">
        <v>40338</v>
      </c>
      <c r="J120" s="139"/>
      <c r="K120" s="139"/>
      <c r="L120" s="139">
        <v>40338</v>
      </c>
      <c r="M120" s="137"/>
      <c r="N120" s="139"/>
      <c r="O120" s="139"/>
      <c r="P120" s="139"/>
      <c r="Q120" s="139"/>
      <c r="R120" s="139"/>
      <c r="S120" s="139"/>
      <c r="T120" s="139"/>
      <c r="U120" s="139"/>
      <c r="V120" s="139"/>
      <c r="W120" s="139"/>
    </row>
    <row r="121" ht="53.25" customHeight="1" outlineLevel="1" spans="1:23">
      <c r="A121" s="137" t="s">
        <v>46</v>
      </c>
      <c r="B121" s="137" t="s">
        <v>319</v>
      </c>
      <c r="C121" s="137" t="s">
        <v>320</v>
      </c>
      <c r="D121" s="137" t="s">
        <v>187</v>
      </c>
      <c r="E121" s="137" t="s">
        <v>188</v>
      </c>
      <c r="F121" s="137" t="s">
        <v>274</v>
      </c>
      <c r="G121" s="137" t="s">
        <v>275</v>
      </c>
      <c r="H121" s="139">
        <v>180000</v>
      </c>
      <c r="I121" s="139">
        <v>180000</v>
      </c>
      <c r="J121" s="139"/>
      <c r="K121" s="139"/>
      <c r="L121" s="139">
        <v>180000</v>
      </c>
      <c r="M121" s="137"/>
      <c r="N121" s="139"/>
      <c r="O121" s="139"/>
      <c r="P121" s="139"/>
      <c r="Q121" s="139"/>
      <c r="R121" s="139"/>
      <c r="S121" s="139"/>
      <c r="T121" s="139"/>
      <c r="U121" s="139"/>
      <c r="V121" s="139"/>
      <c r="W121" s="139"/>
    </row>
    <row r="122" ht="53.25" customHeight="1" outlineLevel="1" spans="1:23">
      <c r="A122" s="137" t="s">
        <v>46</v>
      </c>
      <c r="B122" s="137" t="s">
        <v>321</v>
      </c>
      <c r="C122" s="137" t="s">
        <v>322</v>
      </c>
      <c r="D122" s="137" t="s">
        <v>137</v>
      </c>
      <c r="E122" s="137" t="s">
        <v>138</v>
      </c>
      <c r="F122" s="137" t="s">
        <v>323</v>
      </c>
      <c r="G122" s="137" t="s">
        <v>324</v>
      </c>
      <c r="H122" s="139">
        <v>61056</v>
      </c>
      <c r="I122" s="139">
        <v>61056</v>
      </c>
      <c r="J122" s="139"/>
      <c r="K122" s="139"/>
      <c r="L122" s="139">
        <v>61056</v>
      </c>
      <c r="M122" s="137"/>
      <c r="N122" s="139"/>
      <c r="O122" s="139"/>
      <c r="P122" s="139"/>
      <c r="Q122" s="139"/>
      <c r="R122" s="139"/>
      <c r="S122" s="139"/>
      <c r="T122" s="139"/>
      <c r="U122" s="139"/>
      <c r="V122" s="139"/>
      <c r="W122" s="139"/>
    </row>
    <row r="123" ht="53.25" customHeight="1" outlineLevel="1" spans="1:23">
      <c r="A123" s="137" t="s">
        <v>46</v>
      </c>
      <c r="B123" s="137" t="s">
        <v>325</v>
      </c>
      <c r="C123" s="137" t="s">
        <v>326</v>
      </c>
      <c r="D123" s="137" t="s">
        <v>106</v>
      </c>
      <c r="E123" s="137" t="s">
        <v>107</v>
      </c>
      <c r="F123" s="137" t="s">
        <v>274</v>
      </c>
      <c r="G123" s="137" t="s">
        <v>275</v>
      </c>
      <c r="H123" s="139">
        <v>259200</v>
      </c>
      <c r="I123" s="139">
        <v>259200</v>
      </c>
      <c r="J123" s="139"/>
      <c r="K123" s="139"/>
      <c r="L123" s="139">
        <v>259200</v>
      </c>
      <c r="M123" s="137"/>
      <c r="N123" s="139"/>
      <c r="O123" s="139"/>
      <c r="P123" s="139"/>
      <c r="Q123" s="139"/>
      <c r="R123" s="139"/>
      <c r="S123" s="139"/>
      <c r="T123" s="139"/>
      <c r="U123" s="139"/>
      <c r="V123" s="139"/>
      <c r="W123" s="139"/>
    </row>
    <row r="124" ht="53.25" customHeight="1" outlineLevel="1" spans="1:23">
      <c r="A124" s="137" t="s">
        <v>46</v>
      </c>
      <c r="B124" s="137" t="s">
        <v>325</v>
      </c>
      <c r="C124" s="137" t="s">
        <v>326</v>
      </c>
      <c r="D124" s="137" t="s">
        <v>106</v>
      </c>
      <c r="E124" s="137" t="s">
        <v>107</v>
      </c>
      <c r="F124" s="137" t="s">
        <v>274</v>
      </c>
      <c r="G124" s="137" t="s">
        <v>275</v>
      </c>
      <c r="H124" s="139">
        <v>484800</v>
      </c>
      <c r="I124" s="139">
        <v>484800</v>
      </c>
      <c r="J124" s="139"/>
      <c r="K124" s="139"/>
      <c r="L124" s="139">
        <v>484800</v>
      </c>
      <c r="M124" s="137"/>
      <c r="N124" s="139"/>
      <c r="O124" s="139"/>
      <c r="P124" s="139"/>
      <c r="Q124" s="139"/>
      <c r="R124" s="139"/>
      <c r="S124" s="139"/>
      <c r="T124" s="139"/>
      <c r="U124" s="139"/>
      <c r="V124" s="139"/>
      <c r="W124" s="139"/>
    </row>
    <row r="125" ht="53.25" customHeight="1" outlineLevel="1" spans="1:23">
      <c r="A125" s="137" t="s">
        <v>46</v>
      </c>
      <c r="B125" s="137" t="s">
        <v>327</v>
      </c>
      <c r="C125" s="137" t="s">
        <v>328</v>
      </c>
      <c r="D125" s="137" t="s">
        <v>106</v>
      </c>
      <c r="E125" s="137" t="s">
        <v>107</v>
      </c>
      <c r="F125" s="137" t="s">
        <v>274</v>
      </c>
      <c r="G125" s="137" t="s">
        <v>275</v>
      </c>
      <c r="H125" s="139">
        <v>374400</v>
      </c>
      <c r="I125" s="139">
        <v>374400</v>
      </c>
      <c r="J125" s="139"/>
      <c r="K125" s="139"/>
      <c r="L125" s="139">
        <v>374400</v>
      </c>
      <c r="M125" s="137"/>
      <c r="N125" s="139"/>
      <c r="O125" s="139"/>
      <c r="P125" s="139"/>
      <c r="Q125" s="139"/>
      <c r="R125" s="139"/>
      <c r="S125" s="139"/>
      <c r="T125" s="139"/>
      <c r="U125" s="139"/>
      <c r="V125" s="139"/>
      <c r="W125" s="139"/>
    </row>
    <row r="126" ht="53.25" customHeight="1" outlineLevel="1" spans="1:23">
      <c r="A126" s="137" t="s">
        <v>46</v>
      </c>
      <c r="B126" s="137" t="s">
        <v>327</v>
      </c>
      <c r="C126" s="137" t="s">
        <v>328</v>
      </c>
      <c r="D126" s="137" t="s">
        <v>106</v>
      </c>
      <c r="E126" s="137" t="s">
        <v>107</v>
      </c>
      <c r="F126" s="137" t="s">
        <v>274</v>
      </c>
      <c r="G126" s="137" t="s">
        <v>275</v>
      </c>
      <c r="H126" s="139">
        <v>278400</v>
      </c>
      <c r="I126" s="139">
        <v>278400</v>
      </c>
      <c r="J126" s="139"/>
      <c r="K126" s="139"/>
      <c r="L126" s="139">
        <v>278400</v>
      </c>
      <c r="M126" s="137"/>
      <c r="N126" s="139"/>
      <c r="O126" s="139"/>
      <c r="P126" s="139"/>
      <c r="Q126" s="139"/>
      <c r="R126" s="139"/>
      <c r="S126" s="139"/>
      <c r="T126" s="139"/>
      <c r="U126" s="139"/>
      <c r="V126" s="139"/>
      <c r="W126" s="139"/>
    </row>
    <row r="127" ht="53.25" customHeight="1" outlineLevel="1" spans="1:23">
      <c r="A127" s="137" t="s">
        <v>46</v>
      </c>
      <c r="B127" s="137" t="s">
        <v>327</v>
      </c>
      <c r="C127" s="137" t="s">
        <v>328</v>
      </c>
      <c r="D127" s="137" t="s">
        <v>106</v>
      </c>
      <c r="E127" s="137" t="s">
        <v>107</v>
      </c>
      <c r="F127" s="137" t="s">
        <v>274</v>
      </c>
      <c r="G127" s="137" t="s">
        <v>275</v>
      </c>
      <c r="H127" s="139">
        <v>313200</v>
      </c>
      <c r="I127" s="139">
        <v>313200</v>
      </c>
      <c r="J127" s="139"/>
      <c r="K127" s="139"/>
      <c r="L127" s="139">
        <v>313200</v>
      </c>
      <c r="M127" s="137"/>
      <c r="N127" s="139"/>
      <c r="O127" s="139"/>
      <c r="P127" s="139"/>
      <c r="Q127" s="139"/>
      <c r="R127" s="139"/>
      <c r="S127" s="139"/>
      <c r="T127" s="139"/>
      <c r="U127" s="139"/>
      <c r="V127" s="139"/>
      <c r="W127" s="139"/>
    </row>
    <row r="128" ht="53.25" customHeight="1" outlineLevel="1" spans="1:23">
      <c r="A128" s="137" t="s">
        <v>46</v>
      </c>
      <c r="B128" s="137" t="s">
        <v>327</v>
      </c>
      <c r="C128" s="137" t="s">
        <v>328</v>
      </c>
      <c r="D128" s="137" t="s">
        <v>106</v>
      </c>
      <c r="E128" s="137" t="s">
        <v>107</v>
      </c>
      <c r="F128" s="137" t="s">
        <v>274</v>
      </c>
      <c r="G128" s="137" t="s">
        <v>275</v>
      </c>
      <c r="H128" s="139">
        <v>297600</v>
      </c>
      <c r="I128" s="139">
        <v>297600</v>
      </c>
      <c r="J128" s="139"/>
      <c r="K128" s="139"/>
      <c r="L128" s="139">
        <v>297600</v>
      </c>
      <c r="M128" s="137"/>
      <c r="N128" s="139"/>
      <c r="O128" s="139"/>
      <c r="P128" s="139"/>
      <c r="Q128" s="139"/>
      <c r="R128" s="139"/>
      <c r="S128" s="139"/>
      <c r="T128" s="139"/>
      <c r="U128" s="139"/>
      <c r="V128" s="139"/>
      <c r="W128" s="139"/>
    </row>
    <row r="129" ht="53.25" customHeight="1" outlineLevel="1" spans="1:23">
      <c r="A129" s="137" t="s">
        <v>46</v>
      </c>
      <c r="B129" s="137" t="s">
        <v>327</v>
      </c>
      <c r="C129" s="137" t="s">
        <v>328</v>
      </c>
      <c r="D129" s="137" t="s">
        <v>106</v>
      </c>
      <c r="E129" s="137" t="s">
        <v>107</v>
      </c>
      <c r="F129" s="137" t="s">
        <v>274</v>
      </c>
      <c r="G129" s="137" t="s">
        <v>275</v>
      </c>
      <c r="H129" s="139">
        <v>297600</v>
      </c>
      <c r="I129" s="139">
        <v>297600</v>
      </c>
      <c r="J129" s="139"/>
      <c r="K129" s="139"/>
      <c r="L129" s="139">
        <v>297600</v>
      </c>
      <c r="M129" s="137"/>
      <c r="N129" s="139"/>
      <c r="O129" s="139"/>
      <c r="P129" s="139"/>
      <c r="Q129" s="139"/>
      <c r="R129" s="139"/>
      <c r="S129" s="139"/>
      <c r="T129" s="139"/>
      <c r="U129" s="139"/>
      <c r="V129" s="139"/>
      <c r="W129" s="139"/>
    </row>
    <row r="130" ht="53.25" customHeight="1" outlineLevel="1" spans="1:23">
      <c r="A130" s="137" t="s">
        <v>46</v>
      </c>
      <c r="B130" s="137" t="s">
        <v>327</v>
      </c>
      <c r="C130" s="137" t="s">
        <v>328</v>
      </c>
      <c r="D130" s="137" t="s">
        <v>106</v>
      </c>
      <c r="E130" s="137" t="s">
        <v>107</v>
      </c>
      <c r="F130" s="137" t="s">
        <v>274</v>
      </c>
      <c r="G130" s="137" t="s">
        <v>275</v>
      </c>
      <c r="H130" s="139">
        <v>297600</v>
      </c>
      <c r="I130" s="139">
        <v>297600</v>
      </c>
      <c r="J130" s="139"/>
      <c r="K130" s="139"/>
      <c r="L130" s="139">
        <v>297600</v>
      </c>
      <c r="M130" s="137"/>
      <c r="N130" s="139"/>
      <c r="O130" s="139"/>
      <c r="P130" s="139"/>
      <c r="Q130" s="139"/>
      <c r="R130" s="139"/>
      <c r="S130" s="139"/>
      <c r="T130" s="139"/>
      <c r="U130" s="139"/>
      <c r="V130" s="139"/>
      <c r="W130" s="139"/>
    </row>
    <row r="131" ht="30.75" customHeight="1" spans="1:23">
      <c r="A131" s="144" t="s">
        <v>30</v>
      </c>
      <c r="B131" s="144"/>
      <c r="C131" s="144"/>
      <c r="D131" s="144"/>
      <c r="E131" s="144"/>
      <c r="F131" s="144"/>
      <c r="G131" s="144"/>
      <c r="H131" s="139">
        <v>14126483.82</v>
      </c>
      <c r="I131" s="139">
        <v>14126483.82</v>
      </c>
      <c r="J131" s="139"/>
      <c r="K131" s="139"/>
      <c r="L131" s="139">
        <v>14126483.82</v>
      </c>
      <c r="M131" s="139"/>
      <c r="N131" s="139"/>
      <c r="O131" s="139"/>
      <c r="P131" s="139"/>
      <c r="Q131" s="139"/>
      <c r="R131" s="139"/>
      <c r="S131" s="139"/>
      <c r="T131" s="139"/>
      <c r="U131" s="139"/>
      <c r="V131" s="139"/>
      <c r="W131" s="139"/>
    </row>
  </sheetData>
  <mergeCells count="32">
    <mergeCell ref="T1:W1"/>
    <mergeCell ref="A2:W2"/>
    <mergeCell ref="A3:G3"/>
    <mergeCell ref="T3:W3"/>
    <mergeCell ref="H4:W4"/>
    <mergeCell ref="I5:M5"/>
    <mergeCell ref="N5:P5"/>
    <mergeCell ref="R5:W5"/>
    <mergeCell ref="A131:G13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workbookViewId="0">
      <selection activeCell="G33" sqref="G33"/>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7.27777777777778"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33" t="s">
        <v>329</v>
      </c>
      <c r="B1" s="133"/>
      <c r="C1" s="133"/>
      <c r="D1" s="133"/>
      <c r="E1" s="133"/>
      <c r="F1" s="133"/>
      <c r="G1" s="133"/>
      <c r="H1" s="133"/>
      <c r="I1" s="133"/>
      <c r="J1" s="133"/>
      <c r="K1" s="133"/>
      <c r="L1" s="133"/>
      <c r="M1" s="133"/>
      <c r="N1" s="133"/>
      <c r="O1" s="133"/>
      <c r="P1" s="133"/>
      <c r="Q1" s="133"/>
      <c r="R1" s="133"/>
      <c r="S1" s="133"/>
      <c r="T1" s="133"/>
      <c r="U1" s="133"/>
      <c r="V1" s="133"/>
      <c r="W1" s="133"/>
    </row>
    <row r="2" ht="26.25" customHeight="1" spans="1:23">
      <c r="A2" s="129" t="str">
        <f>"2026"&amp;"年部门项目支出预算表"</f>
        <v>2026年部门项目支出预算表</v>
      </c>
      <c r="B2" s="129"/>
      <c r="C2" s="129" t="s">
        <v>59</v>
      </c>
      <c r="D2" s="129"/>
      <c r="E2" s="129"/>
      <c r="F2" s="129"/>
      <c r="G2" s="129"/>
      <c r="H2" s="129"/>
      <c r="I2" s="129"/>
      <c r="J2" s="129"/>
      <c r="K2" s="129"/>
      <c r="L2" s="129"/>
      <c r="M2" s="129"/>
      <c r="N2" s="129"/>
      <c r="O2" s="129"/>
      <c r="P2" s="129"/>
      <c r="Q2" s="129"/>
      <c r="R2" s="129"/>
      <c r="S2" s="129"/>
      <c r="T2" s="129"/>
      <c r="U2" s="129"/>
      <c r="V2" s="129"/>
      <c r="W2" s="129"/>
    </row>
    <row r="3" ht="18.75" customHeight="1" spans="1:23">
      <c r="A3" s="134" t="str">
        <f>"单位名称："&amp;"盈江县盏西镇人民政府"</f>
        <v>单位名称：盈江县盏西镇人民政府</v>
      </c>
      <c r="B3" s="134"/>
      <c r="C3" s="134"/>
      <c r="D3" s="134"/>
      <c r="E3" s="134"/>
      <c r="F3" s="134"/>
      <c r="G3" s="134"/>
      <c r="H3" s="135"/>
      <c r="I3" s="135"/>
      <c r="J3" s="135"/>
      <c r="K3" s="135"/>
      <c r="L3" s="135"/>
      <c r="M3" s="135"/>
      <c r="N3" s="135"/>
      <c r="O3" s="135"/>
      <c r="P3" s="135"/>
      <c r="Q3" s="135"/>
      <c r="R3" s="135"/>
      <c r="S3" s="135"/>
      <c r="T3" s="135"/>
      <c r="U3" s="135"/>
      <c r="V3" s="133" t="s">
        <v>27</v>
      </c>
      <c r="W3" s="133"/>
    </row>
    <row r="4" ht="26.25" customHeight="1" spans="1:23">
      <c r="A4" s="136" t="s">
        <v>330</v>
      </c>
      <c r="B4" s="136" t="s">
        <v>220</v>
      </c>
      <c r="C4" s="136" t="s">
        <v>221</v>
      </c>
      <c r="D4" s="136" t="s">
        <v>331</v>
      </c>
      <c r="E4" s="136" t="s">
        <v>222</v>
      </c>
      <c r="F4" s="136" t="s">
        <v>223</v>
      </c>
      <c r="G4" s="136" t="s">
        <v>332</v>
      </c>
      <c r="H4" s="136" t="s">
        <v>333</v>
      </c>
      <c r="I4" s="136" t="s">
        <v>30</v>
      </c>
      <c r="J4" s="136" t="s">
        <v>334</v>
      </c>
      <c r="K4" s="136"/>
      <c r="L4" s="136"/>
      <c r="M4" s="136"/>
      <c r="N4" s="136" t="s">
        <v>232</v>
      </c>
      <c r="O4" s="136"/>
      <c r="P4" s="136"/>
      <c r="Q4" s="136" t="s">
        <v>37</v>
      </c>
      <c r="R4" s="136" t="s">
        <v>51</v>
      </c>
      <c r="S4" s="136"/>
      <c r="T4" s="136"/>
      <c r="U4" s="136"/>
      <c r="V4" s="136"/>
      <c r="W4" s="136"/>
    </row>
    <row r="5" ht="26.25" customHeight="1" spans="1:23">
      <c r="A5" s="136"/>
      <c r="B5" s="136"/>
      <c r="C5" s="136"/>
      <c r="D5" s="136"/>
      <c r="E5" s="136"/>
      <c r="F5" s="136"/>
      <c r="G5" s="136"/>
      <c r="H5" s="136"/>
      <c r="I5" s="136"/>
      <c r="J5" s="136" t="s">
        <v>34</v>
      </c>
      <c r="K5" s="136"/>
      <c r="L5" s="136" t="s">
        <v>35</v>
      </c>
      <c r="M5" s="136" t="s">
        <v>36</v>
      </c>
      <c r="N5" s="136" t="s">
        <v>34</v>
      </c>
      <c r="O5" s="136" t="s">
        <v>35</v>
      </c>
      <c r="P5" s="136" t="s">
        <v>36</v>
      </c>
      <c r="Q5" s="136"/>
      <c r="R5" s="136" t="s">
        <v>33</v>
      </c>
      <c r="S5" s="136" t="s">
        <v>40</v>
      </c>
      <c r="T5" s="136" t="s">
        <v>41</v>
      </c>
      <c r="U5" s="136" t="s">
        <v>42</v>
      </c>
      <c r="V5" s="136" t="s">
        <v>43</v>
      </c>
      <c r="W5" s="136" t="s">
        <v>44</v>
      </c>
    </row>
    <row r="6" ht="30" customHeight="1" spans="1:23">
      <c r="A6" s="136"/>
      <c r="B6" s="136"/>
      <c r="C6" s="136"/>
      <c r="D6" s="136"/>
      <c r="E6" s="136"/>
      <c r="F6" s="136"/>
      <c r="G6" s="136"/>
      <c r="H6" s="136"/>
      <c r="I6" s="136"/>
      <c r="J6" s="136" t="s">
        <v>33</v>
      </c>
      <c r="K6" s="136" t="s">
        <v>335</v>
      </c>
      <c r="L6" s="136"/>
      <c r="M6" s="136"/>
      <c r="N6" s="136"/>
      <c r="O6" s="136"/>
      <c r="P6" s="136"/>
      <c r="Q6" s="136"/>
      <c r="R6" s="136"/>
      <c r="S6" s="136"/>
      <c r="T6" s="136"/>
      <c r="U6" s="136"/>
      <c r="V6" s="136"/>
      <c r="W6" s="136"/>
    </row>
    <row r="7" ht="18.75" customHeight="1" spans="1:23">
      <c r="A7" s="136" t="s">
        <v>59</v>
      </c>
      <c r="B7" s="136" t="s">
        <v>60</v>
      </c>
      <c r="C7" s="136" t="s">
        <v>61</v>
      </c>
      <c r="D7" s="136" t="s">
        <v>62</v>
      </c>
      <c r="E7" s="136" t="s">
        <v>63</v>
      </c>
      <c r="F7" s="136" t="s">
        <v>64</v>
      </c>
      <c r="G7" s="136" t="s">
        <v>65</v>
      </c>
      <c r="H7" s="136" t="s">
        <v>66</v>
      </c>
      <c r="I7" s="136" t="s">
        <v>67</v>
      </c>
      <c r="J7" s="136" t="s">
        <v>68</v>
      </c>
      <c r="K7" s="136" t="s">
        <v>69</v>
      </c>
      <c r="L7" s="136" t="s">
        <v>70</v>
      </c>
      <c r="M7" s="136" t="s">
        <v>71</v>
      </c>
      <c r="N7" s="136" t="s">
        <v>72</v>
      </c>
      <c r="O7" s="136" t="s">
        <v>73</v>
      </c>
      <c r="P7" s="136" t="s">
        <v>234</v>
      </c>
      <c r="Q7" s="136" t="s">
        <v>235</v>
      </c>
      <c r="R7" s="136" t="s">
        <v>236</v>
      </c>
      <c r="S7" s="136" t="s">
        <v>237</v>
      </c>
      <c r="T7" s="136" t="s">
        <v>238</v>
      </c>
      <c r="U7" s="136" t="s">
        <v>239</v>
      </c>
      <c r="V7" s="136" t="s">
        <v>240</v>
      </c>
      <c r="W7" s="136" t="s">
        <v>241</v>
      </c>
    </row>
    <row r="8" ht="52.5" customHeight="1" spans="1:23">
      <c r="A8" s="137"/>
      <c r="B8" s="137"/>
      <c r="C8" s="137" t="s">
        <v>336</v>
      </c>
      <c r="D8" s="137"/>
      <c r="E8" s="137"/>
      <c r="F8" s="137"/>
      <c r="G8" s="137"/>
      <c r="H8" s="137"/>
      <c r="I8" s="139">
        <v>162000</v>
      </c>
      <c r="J8" s="139">
        <v>162000</v>
      </c>
      <c r="K8" s="139">
        <v>162000</v>
      </c>
      <c r="L8" s="139"/>
      <c r="M8" s="139"/>
      <c r="N8" s="139"/>
      <c r="O8" s="139"/>
      <c r="P8" s="139"/>
      <c r="Q8" s="139"/>
      <c r="R8" s="139"/>
      <c r="S8" s="139"/>
      <c r="T8" s="139"/>
      <c r="U8" s="139"/>
      <c r="V8" s="139"/>
      <c r="W8" s="139"/>
    </row>
    <row r="9" ht="52.5" customHeight="1" outlineLevel="1" spans="1:23">
      <c r="A9" s="137" t="s">
        <v>337</v>
      </c>
      <c r="B9" s="137" t="s">
        <v>338</v>
      </c>
      <c r="C9" s="137" t="s">
        <v>336</v>
      </c>
      <c r="D9" s="137" t="s">
        <v>46</v>
      </c>
      <c r="E9" s="137" t="s">
        <v>106</v>
      </c>
      <c r="F9" s="137" t="s">
        <v>107</v>
      </c>
      <c r="G9" s="137" t="s">
        <v>278</v>
      </c>
      <c r="H9" s="137" t="s">
        <v>279</v>
      </c>
      <c r="I9" s="139">
        <v>162000</v>
      </c>
      <c r="J9" s="139">
        <v>162000</v>
      </c>
      <c r="K9" s="139">
        <v>162000</v>
      </c>
      <c r="L9" s="139"/>
      <c r="M9" s="139"/>
      <c r="N9" s="139"/>
      <c r="O9" s="139"/>
      <c r="P9" s="139"/>
      <c r="Q9" s="139"/>
      <c r="R9" s="139"/>
      <c r="S9" s="139"/>
      <c r="T9" s="139"/>
      <c r="U9" s="139"/>
      <c r="V9" s="139"/>
      <c r="W9" s="139"/>
    </row>
    <row r="10" ht="52.5" customHeight="1" spans="1:23">
      <c r="A10" s="137"/>
      <c r="B10" s="137"/>
      <c r="C10" s="137" t="s">
        <v>339</v>
      </c>
      <c r="D10" s="137"/>
      <c r="E10" s="137"/>
      <c r="F10" s="137"/>
      <c r="G10" s="137"/>
      <c r="H10" s="137"/>
      <c r="I10" s="139">
        <v>240000</v>
      </c>
      <c r="J10" s="139">
        <v>240000</v>
      </c>
      <c r="K10" s="139">
        <v>240000</v>
      </c>
      <c r="L10" s="139"/>
      <c r="M10" s="139"/>
      <c r="N10" s="137"/>
      <c r="O10" s="137"/>
      <c r="P10" s="137"/>
      <c r="Q10" s="139"/>
      <c r="R10" s="139"/>
      <c r="S10" s="139"/>
      <c r="T10" s="139"/>
      <c r="U10" s="139"/>
      <c r="V10" s="139"/>
      <c r="W10" s="139"/>
    </row>
    <row r="11" ht="52.5" customHeight="1" outlineLevel="1" spans="1:23">
      <c r="A11" s="137" t="s">
        <v>337</v>
      </c>
      <c r="B11" s="137" t="s">
        <v>340</v>
      </c>
      <c r="C11" s="137" t="s">
        <v>339</v>
      </c>
      <c r="D11" s="137" t="s">
        <v>46</v>
      </c>
      <c r="E11" s="137" t="s">
        <v>106</v>
      </c>
      <c r="F11" s="137" t="s">
        <v>107</v>
      </c>
      <c r="G11" s="137" t="s">
        <v>278</v>
      </c>
      <c r="H11" s="137" t="s">
        <v>279</v>
      </c>
      <c r="I11" s="139">
        <v>165000</v>
      </c>
      <c r="J11" s="139">
        <v>165000</v>
      </c>
      <c r="K11" s="139">
        <v>165000</v>
      </c>
      <c r="L11" s="139"/>
      <c r="M11" s="139"/>
      <c r="N11" s="137"/>
      <c r="O11" s="137"/>
      <c r="P11" s="137"/>
      <c r="Q11" s="139"/>
      <c r="R11" s="139"/>
      <c r="S11" s="139"/>
      <c r="T11" s="139"/>
      <c r="U11" s="139"/>
      <c r="V11" s="139"/>
      <c r="W11" s="139"/>
    </row>
    <row r="12" ht="52.5" customHeight="1" outlineLevel="1" spans="1:23">
      <c r="A12" s="137" t="s">
        <v>337</v>
      </c>
      <c r="B12" s="137" t="s">
        <v>340</v>
      </c>
      <c r="C12" s="137" t="s">
        <v>339</v>
      </c>
      <c r="D12" s="137" t="s">
        <v>46</v>
      </c>
      <c r="E12" s="137" t="s">
        <v>106</v>
      </c>
      <c r="F12" s="137" t="s">
        <v>107</v>
      </c>
      <c r="G12" s="137" t="s">
        <v>341</v>
      </c>
      <c r="H12" s="137" t="s">
        <v>342</v>
      </c>
      <c r="I12" s="139">
        <v>75000</v>
      </c>
      <c r="J12" s="139">
        <v>75000</v>
      </c>
      <c r="K12" s="139">
        <v>75000</v>
      </c>
      <c r="L12" s="139"/>
      <c r="M12" s="139"/>
      <c r="N12" s="137"/>
      <c r="O12" s="137"/>
      <c r="P12" s="137"/>
      <c r="Q12" s="139"/>
      <c r="R12" s="139"/>
      <c r="S12" s="139"/>
      <c r="T12" s="139"/>
      <c r="U12" s="139"/>
      <c r="V12" s="139"/>
      <c r="W12" s="139"/>
    </row>
    <row r="13" ht="52.5" customHeight="1" spans="1:23">
      <c r="A13" s="137"/>
      <c r="B13" s="137"/>
      <c r="C13" s="137" t="s">
        <v>343</v>
      </c>
      <c r="D13" s="137"/>
      <c r="E13" s="137"/>
      <c r="F13" s="137"/>
      <c r="G13" s="137"/>
      <c r="H13" s="137"/>
      <c r="I13" s="139">
        <v>3000000</v>
      </c>
      <c r="J13" s="139"/>
      <c r="K13" s="139"/>
      <c r="L13" s="139"/>
      <c r="M13" s="139"/>
      <c r="N13" s="137"/>
      <c r="O13" s="137"/>
      <c r="P13" s="137"/>
      <c r="Q13" s="139"/>
      <c r="R13" s="139">
        <v>3000000</v>
      </c>
      <c r="S13" s="139"/>
      <c r="T13" s="139"/>
      <c r="U13" s="139"/>
      <c r="V13" s="139"/>
      <c r="W13" s="139">
        <v>3000000</v>
      </c>
    </row>
    <row r="14" ht="52.5" customHeight="1" outlineLevel="1" spans="1:23">
      <c r="A14" s="137" t="s">
        <v>344</v>
      </c>
      <c r="B14" s="137" t="s">
        <v>345</v>
      </c>
      <c r="C14" s="137" t="s">
        <v>343</v>
      </c>
      <c r="D14" s="137" t="s">
        <v>46</v>
      </c>
      <c r="E14" s="137" t="s">
        <v>86</v>
      </c>
      <c r="F14" s="137" t="s">
        <v>79</v>
      </c>
      <c r="G14" s="137" t="s">
        <v>278</v>
      </c>
      <c r="H14" s="137" t="s">
        <v>279</v>
      </c>
      <c r="I14" s="139">
        <v>5602.2</v>
      </c>
      <c r="J14" s="139"/>
      <c r="K14" s="139"/>
      <c r="L14" s="139"/>
      <c r="M14" s="139"/>
      <c r="N14" s="137"/>
      <c r="O14" s="137"/>
      <c r="P14" s="137"/>
      <c r="Q14" s="139"/>
      <c r="R14" s="139">
        <v>5602.2</v>
      </c>
      <c r="S14" s="139"/>
      <c r="T14" s="139"/>
      <c r="U14" s="139"/>
      <c r="V14" s="139"/>
      <c r="W14" s="139">
        <v>5602.2</v>
      </c>
    </row>
    <row r="15" ht="52.5" customHeight="1" outlineLevel="1" spans="1:23">
      <c r="A15" s="137" t="s">
        <v>344</v>
      </c>
      <c r="B15" s="137" t="s">
        <v>345</v>
      </c>
      <c r="C15" s="137" t="s">
        <v>343</v>
      </c>
      <c r="D15" s="137" t="s">
        <v>46</v>
      </c>
      <c r="E15" s="137" t="s">
        <v>86</v>
      </c>
      <c r="F15" s="137" t="s">
        <v>79</v>
      </c>
      <c r="G15" s="137" t="s">
        <v>278</v>
      </c>
      <c r="H15" s="137" t="s">
        <v>279</v>
      </c>
      <c r="I15" s="139">
        <v>8604</v>
      </c>
      <c r="J15" s="139"/>
      <c r="K15" s="139"/>
      <c r="L15" s="139"/>
      <c r="M15" s="139"/>
      <c r="N15" s="137"/>
      <c r="O15" s="137"/>
      <c r="P15" s="137"/>
      <c r="Q15" s="139"/>
      <c r="R15" s="139">
        <v>8604</v>
      </c>
      <c r="S15" s="139"/>
      <c r="T15" s="139"/>
      <c r="U15" s="139"/>
      <c r="V15" s="139"/>
      <c r="W15" s="139">
        <v>8604</v>
      </c>
    </row>
    <row r="16" ht="52.5" customHeight="1" outlineLevel="1" spans="1:23">
      <c r="A16" s="137" t="s">
        <v>344</v>
      </c>
      <c r="B16" s="137" t="s">
        <v>345</v>
      </c>
      <c r="C16" s="137" t="s">
        <v>343</v>
      </c>
      <c r="D16" s="137" t="s">
        <v>46</v>
      </c>
      <c r="E16" s="137" t="s">
        <v>86</v>
      </c>
      <c r="F16" s="137" t="s">
        <v>79</v>
      </c>
      <c r="G16" s="137" t="s">
        <v>278</v>
      </c>
      <c r="H16" s="137" t="s">
        <v>279</v>
      </c>
      <c r="I16" s="139">
        <v>1307.14</v>
      </c>
      <c r="J16" s="139"/>
      <c r="K16" s="139"/>
      <c r="L16" s="139"/>
      <c r="M16" s="139"/>
      <c r="N16" s="137"/>
      <c r="O16" s="137"/>
      <c r="P16" s="137"/>
      <c r="Q16" s="139"/>
      <c r="R16" s="139">
        <v>1307.14</v>
      </c>
      <c r="S16" s="139"/>
      <c r="T16" s="139"/>
      <c r="U16" s="139"/>
      <c r="V16" s="139"/>
      <c r="W16" s="139">
        <v>1307.14</v>
      </c>
    </row>
    <row r="17" ht="52.5" customHeight="1" outlineLevel="1" spans="1:23">
      <c r="A17" s="137" t="s">
        <v>344</v>
      </c>
      <c r="B17" s="137" t="s">
        <v>345</v>
      </c>
      <c r="C17" s="137" t="s">
        <v>343</v>
      </c>
      <c r="D17" s="137" t="s">
        <v>46</v>
      </c>
      <c r="E17" s="137" t="s">
        <v>86</v>
      </c>
      <c r="F17" s="137" t="s">
        <v>79</v>
      </c>
      <c r="G17" s="137" t="s">
        <v>278</v>
      </c>
      <c r="H17" s="137" t="s">
        <v>279</v>
      </c>
      <c r="I17" s="139">
        <v>900000</v>
      </c>
      <c r="J17" s="139"/>
      <c r="K17" s="139"/>
      <c r="L17" s="139"/>
      <c r="M17" s="139"/>
      <c r="N17" s="137"/>
      <c r="O17" s="137"/>
      <c r="P17" s="137"/>
      <c r="Q17" s="139"/>
      <c r="R17" s="139">
        <v>900000</v>
      </c>
      <c r="S17" s="139"/>
      <c r="T17" s="139"/>
      <c r="U17" s="139"/>
      <c r="V17" s="139"/>
      <c r="W17" s="139">
        <v>900000</v>
      </c>
    </row>
    <row r="18" ht="52.5" customHeight="1" outlineLevel="1" spans="1:23">
      <c r="A18" s="137" t="s">
        <v>344</v>
      </c>
      <c r="B18" s="137" t="s">
        <v>345</v>
      </c>
      <c r="C18" s="137" t="s">
        <v>343</v>
      </c>
      <c r="D18" s="137" t="s">
        <v>46</v>
      </c>
      <c r="E18" s="137" t="s">
        <v>86</v>
      </c>
      <c r="F18" s="137" t="s">
        <v>79</v>
      </c>
      <c r="G18" s="137" t="s">
        <v>278</v>
      </c>
      <c r="H18" s="137" t="s">
        <v>279</v>
      </c>
      <c r="I18" s="139">
        <v>20000</v>
      </c>
      <c r="J18" s="139"/>
      <c r="K18" s="139"/>
      <c r="L18" s="139"/>
      <c r="M18" s="139"/>
      <c r="N18" s="137"/>
      <c r="O18" s="137"/>
      <c r="P18" s="137"/>
      <c r="Q18" s="139"/>
      <c r="R18" s="139">
        <v>20000</v>
      </c>
      <c r="S18" s="139"/>
      <c r="T18" s="139"/>
      <c r="U18" s="139"/>
      <c r="V18" s="139"/>
      <c r="W18" s="139">
        <v>20000</v>
      </c>
    </row>
    <row r="19" ht="52.5" customHeight="1" outlineLevel="1" spans="1:23">
      <c r="A19" s="137" t="s">
        <v>344</v>
      </c>
      <c r="B19" s="137" t="s">
        <v>345</v>
      </c>
      <c r="C19" s="137" t="s">
        <v>343</v>
      </c>
      <c r="D19" s="137" t="s">
        <v>46</v>
      </c>
      <c r="E19" s="137" t="s">
        <v>86</v>
      </c>
      <c r="F19" s="137" t="s">
        <v>79</v>
      </c>
      <c r="G19" s="137" t="s">
        <v>278</v>
      </c>
      <c r="H19" s="137" t="s">
        <v>279</v>
      </c>
      <c r="I19" s="139">
        <v>1280.25</v>
      </c>
      <c r="J19" s="139"/>
      <c r="K19" s="139"/>
      <c r="L19" s="139"/>
      <c r="M19" s="139"/>
      <c r="N19" s="137"/>
      <c r="O19" s="137"/>
      <c r="P19" s="137"/>
      <c r="Q19" s="139"/>
      <c r="R19" s="139">
        <v>1280.25</v>
      </c>
      <c r="S19" s="139"/>
      <c r="T19" s="139"/>
      <c r="U19" s="139"/>
      <c r="V19" s="139"/>
      <c r="W19" s="139">
        <v>1280.25</v>
      </c>
    </row>
    <row r="20" ht="52.5" customHeight="1" outlineLevel="1" spans="1:23">
      <c r="A20" s="137" t="s">
        <v>344</v>
      </c>
      <c r="B20" s="137" t="s">
        <v>345</v>
      </c>
      <c r="C20" s="137" t="s">
        <v>343</v>
      </c>
      <c r="D20" s="137" t="s">
        <v>46</v>
      </c>
      <c r="E20" s="137" t="s">
        <v>86</v>
      </c>
      <c r="F20" s="137" t="s">
        <v>79</v>
      </c>
      <c r="G20" s="137" t="s">
        <v>346</v>
      </c>
      <c r="H20" s="137" t="s">
        <v>347</v>
      </c>
      <c r="I20" s="139">
        <v>2063206.41</v>
      </c>
      <c r="J20" s="139"/>
      <c r="K20" s="139"/>
      <c r="L20" s="139"/>
      <c r="M20" s="139"/>
      <c r="N20" s="137"/>
      <c r="O20" s="137"/>
      <c r="P20" s="137"/>
      <c r="Q20" s="139"/>
      <c r="R20" s="139">
        <v>2063206.41</v>
      </c>
      <c r="S20" s="139"/>
      <c r="T20" s="139"/>
      <c r="U20" s="139"/>
      <c r="V20" s="139"/>
      <c r="W20" s="139">
        <v>2063206.41</v>
      </c>
    </row>
    <row r="21" ht="52.5" customHeight="1" spans="1:23">
      <c r="A21" s="137"/>
      <c r="B21" s="137"/>
      <c r="C21" s="137" t="s">
        <v>348</v>
      </c>
      <c r="D21" s="137"/>
      <c r="E21" s="137"/>
      <c r="F21" s="137"/>
      <c r="G21" s="137"/>
      <c r="H21" s="137"/>
      <c r="I21" s="139">
        <v>10000</v>
      </c>
      <c r="J21" s="139">
        <v>10000</v>
      </c>
      <c r="K21" s="139">
        <v>10000</v>
      </c>
      <c r="L21" s="139"/>
      <c r="M21" s="139"/>
      <c r="N21" s="137"/>
      <c r="O21" s="137"/>
      <c r="P21" s="137"/>
      <c r="Q21" s="139"/>
      <c r="R21" s="139"/>
      <c r="S21" s="139"/>
      <c r="T21" s="139"/>
      <c r="U21" s="139"/>
      <c r="V21" s="139"/>
      <c r="W21" s="139"/>
    </row>
    <row r="22" ht="52.5" customHeight="1" outlineLevel="1" spans="1:23">
      <c r="A22" s="137" t="s">
        <v>349</v>
      </c>
      <c r="B22" s="137" t="s">
        <v>350</v>
      </c>
      <c r="C22" s="137" t="s">
        <v>348</v>
      </c>
      <c r="D22" s="137" t="s">
        <v>46</v>
      </c>
      <c r="E22" s="137" t="s">
        <v>92</v>
      </c>
      <c r="F22" s="137" t="s">
        <v>93</v>
      </c>
      <c r="G22" s="137" t="s">
        <v>278</v>
      </c>
      <c r="H22" s="137" t="s">
        <v>279</v>
      </c>
      <c r="I22" s="139">
        <v>10000</v>
      </c>
      <c r="J22" s="139">
        <v>10000</v>
      </c>
      <c r="K22" s="139">
        <v>10000</v>
      </c>
      <c r="L22" s="139"/>
      <c r="M22" s="139"/>
      <c r="N22" s="137"/>
      <c r="O22" s="137"/>
      <c r="P22" s="137"/>
      <c r="Q22" s="139"/>
      <c r="R22" s="139"/>
      <c r="S22" s="139"/>
      <c r="T22" s="139"/>
      <c r="U22" s="139"/>
      <c r="V22" s="139"/>
      <c r="W22" s="139"/>
    </row>
    <row r="23" ht="52.5" customHeight="1" spans="1:23">
      <c r="A23" s="137"/>
      <c r="B23" s="137"/>
      <c r="C23" s="137" t="s">
        <v>351</v>
      </c>
      <c r="D23" s="137"/>
      <c r="E23" s="137"/>
      <c r="F23" s="137"/>
      <c r="G23" s="137"/>
      <c r="H23" s="137"/>
      <c r="I23" s="139">
        <v>26000</v>
      </c>
      <c r="J23" s="139">
        <v>26000</v>
      </c>
      <c r="K23" s="139">
        <v>26000</v>
      </c>
      <c r="L23" s="139"/>
      <c r="M23" s="139"/>
      <c r="N23" s="137"/>
      <c r="O23" s="137"/>
      <c r="P23" s="137"/>
      <c r="Q23" s="139"/>
      <c r="R23" s="139"/>
      <c r="S23" s="139"/>
      <c r="T23" s="139"/>
      <c r="U23" s="139"/>
      <c r="V23" s="139"/>
      <c r="W23" s="139"/>
    </row>
    <row r="24" ht="52.5" customHeight="1" outlineLevel="1" spans="1:23">
      <c r="A24" s="137" t="s">
        <v>349</v>
      </c>
      <c r="B24" s="137" t="s">
        <v>352</v>
      </c>
      <c r="C24" s="137" t="s">
        <v>351</v>
      </c>
      <c r="D24" s="137" t="s">
        <v>46</v>
      </c>
      <c r="E24" s="137" t="s">
        <v>92</v>
      </c>
      <c r="F24" s="137" t="s">
        <v>93</v>
      </c>
      <c r="G24" s="137" t="s">
        <v>278</v>
      </c>
      <c r="H24" s="137" t="s">
        <v>279</v>
      </c>
      <c r="I24" s="139">
        <v>26000</v>
      </c>
      <c r="J24" s="139">
        <v>26000</v>
      </c>
      <c r="K24" s="139">
        <v>26000</v>
      </c>
      <c r="L24" s="139"/>
      <c r="M24" s="139"/>
      <c r="N24" s="137"/>
      <c r="O24" s="137"/>
      <c r="P24" s="137"/>
      <c r="Q24" s="139"/>
      <c r="R24" s="139"/>
      <c r="S24" s="139"/>
      <c r="T24" s="139"/>
      <c r="U24" s="139"/>
      <c r="V24" s="139"/>
      <c r="W24" s="139"/>
    </row>
    <row r="25" ht="52.5" customHeight="1" spans="1:23">
      <c r="A25" s="137"/>
      <c r="B25" s="137"/>
      <c r="C25" s="137" t="s">
        <v>353</v>
      </c>
      <c r="D25" s="137"/>
      <c r="E25" s="137"/>
      <c r="F25" s="137"/>
      <c r="G25" s="137"/>
      <c r="H25" s="137"/>
      <c r="I25" s="139">
        <v>20000</v>
      </c>
      <c r="J25" s="139">
        <v>20000</v>
      </c>
      <c r="K25" s="139">
        <v>20000</v>
      </c>
      <c r="L25" s="139"/>
      <c r="M25" s="139"/>
      <c r="N25" s="137"/>
      <c r="O25" s="137"/>
      <c r="P25" s="137"/>
      <c r="Q25" s="139"/>
      <c r="R25" s="139"/>
      <c r="S25" s="139"/>
      <c r="T25" s="139"/>
      <c r="U25" s="139"/>
      <c r="V25" s="139"/>
      <c r="W25" s="139"/>
    </row>
    <row r="26" ht="52.5" customHeight="1" outlineLevel="1" spans="1:23">
      <c r="A26" s="137" t="s">
        <v>344</v>
      </c>
      <c r="B26" s="137" t="s">
        <v>354</v>
      </c>
      <c r="C26" s="137" t="s">
        <v>353</v>
      </c>
      <c r="D26" s="137" t="s">
        <v>46</v>
      </c>
      <c r="E26" s="137" t="s">
        <v>112</v>
      </c>
      <c r="F26" s="137" t="s">
        <v>113</v>
      </c>
      <c r="G26" s="137" t="s">
        <v>278</v>
      </c>
      <c r="H26" s="137" t="s">
        <v>279</v>
      </c>
      <c r="I26" s="139">
        <v>20000</v>
      </c>
      <c r="J26" s="139">
        <v>20000</v>
      </c>
      <c r="K26" s="139">
        <v>20000</v>
      </c>
      <c r="L26" s="139"/>
      <c r="M26" s="139"/>
      <c r="N26" s="137"/>
      <c r="O26" s="137"/>
      <c r="P26" s="137"/>
      <c r="Q26" s="139"/>
      <c r="R26" s="139"/>
      <c r="S26" s="139"/>
      <c r="T26" s="139"/>
      <c r="U26" s="139"/>
      <c r="V26" s="139"/>
      <c r="W26" s="139"/>
    </row>
    <row r="27" ht="52.5" customHeight="1" spans="1:23">
      <c r="A27" s="137"/>
      <c r="B27" s="137"/>
      <c r="C27" s="137" t="s">
        <v>355</v>
      </c>
      <c r="D27" s="137"/>
      <c r="E27" s="137"/>
      <c r="F27" s="137"/>
      <c r="G27" s="137"/>
      <c r="H27" s="137"/>
      <c r="I27" s="139">
        <v>11600</v>
      </c>
      <c r="J27" s="139">
        <v>11600</v>
      </c>
      <c r="K27" s="139">
        <v>11600</v>
      </c>
      <c r="L27" s="139"/>
      <c r="M27" s="139"/>
      <c r="N27" s="137"/>
      <c r="O27" s="137"/>
      <c r="P27" s="137"/>
      <c r="Q27" s="139"/>
      <c r="R27" s="139"/>
      <c r="S27" s="139"/>
      <c r="T27" s="139"/>
      <c r="U27" s="139"/>
      <c r="V27" s="139"/>
      <c r="W27" s="139"/>
    </row>
    <row r="28" ht="52.5" customHeight="1" outlineLevel="1" spans="1:23">
      <c r="A28" s="137" t="s">
        <v>344</v>
      </c>
      <c r="B28" s="137" t="s">
        <v>356</v>
      </c>
      <c r="C28" s="137" t="s">
        <v>355</v>
      </c>
      <c r="D28" s="137" t="s">
        <v>46</v>
      </c>
      <c r="E28" s="137" t="s">
        <v>103</v>
      </c>
      <c r="F28" s="137" t="s">
        <v>101</v>
      </c>
      <c r="G28" s="137" t="s">
        <v>278</v>
      </c>
      <c r="H28" s="137" t="s">
        <v>279</v>
      </c>
      <c r="I28" s="139">
        <v>11600</v>
      </c>
      <c r="J28" s="139">
        <v>11600</v>
      </c>
      <c r="K28" s="139">
        <v>11600</v>
      </c>
      <c r="L28" s="139"/>
      <c r="M28" s="139"/>
      <c r="N28" s="137"/>
      <c r="O28" s="137"/>
      <c r="P28" s="137"/>
      <c r="Q28" s="139"/>
      <c r="R28" s="139"/>
      <c r="S28" s="139"/>
      <c r="T28" s="139"/>
      <c r="U28" s="139"/>
      <c r="V28" s="139"/>
      <c r="W28" s="139"/>
    </row>
    <row r="29" ht="52.5" customHeight="1" spans="1:23">
      <c r="A29" s="137"/>
      <c r="B29" s="137"/>
      <c r="C29" s="137" t="s">
        <v>357</v>
      </c>
      <c r="D29" s="137"/>
      <c r="E29" s="137"/>
      <c r="F29" s="137"/>
      <c r="G29" s="137"/>
      <c r="H29" s="137"/>
      <c r="I29" s="139">
        <v>3000</v>
      </c>
      <c r="J29" s="139">
        <v>3000</v>
      </c>
      <c r="K29" s="139">
        <v>3000</v>
      </c>
      <c r="L29" s="139"/>
      <c r="M29" s="139"/>
      <c r="N29" s="137"/>
      <c r="O29" s="137"/>
      <c r="P29" s="137"/>
      <c r="Q29" s="139"/>
      <c r="R29" s="139"/>
      <c r="S29" s="139"/>
      <c r="T29" s="139"/>
      <c r="U29" s="139"/>
      <c r="V29" s="139"/>
      <c r="W29" s="139"/>
    </row>
    <row r="30" ht="52.5" customHeight="1" outlineLevel="1" spans="1:23">
      <c r="A30" s="137" t="s">
        <v>344</v>
      </c>
      <c r="B30" s="137" t="s">
        <v>358</v>
      </c>
      <c r="C30" s="137" t="s">
        <v>357</v>
      </c>
      <c r="D30" s="137" t="s">
        <v>46</v>
      </c>
      <c r="E30" s="137" t="s">
        <v>103</v>
      </c>
      <c r="F30" s="137" t="s">
        <v>101</v>
      </c>
      <c r="G30" s="137" t="s">
        <v>278</v>
      </c>
      <c r="H30" s="137" t="s">
        <v>279</v>
      </c>
      <c r="I30" s="139">
        <v>3000</v>
      </c>
      <c r="J30" s="139">
        <v>3000</v>
      </c>
      <c r="K30" s="139">
        <v>3000</v>
      </c>
      <c r="L30" s="139"/>
      <c r="M30" s="139"/>
      <c r="N30" s="137"/>
      <c r="O30" s="137"/>
      <c r="P30" s="137"/>
      <c r="Q30" s="139"/>
      <c r="R30" s="139"/>
      <c r="S30" s="139"/>
      <c r="T30" s="139"/>
      <c r="U30" s="139"/>
      <c r="V30" s="139"/>
      <c r="W30" s="139"/>
    </row>
    <row r="31" ht="52.5" customHeight="1" spans="1:23">
      <c r="A31" s="137"/>
      <c r="B31" s="137"/>
      <c r="C31" s="137" t="s">
        <v>359</v>
      </c>
      <c r="D31" s="137"/>
      <c r="E31" s="137"/>
      <c r="F31" s="137"/>
      <c r="G31" s="137"/>
      <c r="H31" s="137"/>
      <c r="I31" s="139">
        <v>60000</v>
      </c>
      <c r="J31" s="139">
        <v>60000</v>
      </c>
      <c r="K31" s="139">
        <v>60000</v>
      </c>
      <c r="L31" s="139"/>
      <c r="M31" s="139"/>
      <c r="N31" s="137"/>
      <c r="O31" s="137"/>
      <c r="P31" s="137"/>
      <c r="Q31" s="139"/>
      <c r="R31" s="139"/>
      <c r="S31" s="139"/>
      <c r="T31" s="139"/>
      <c r="U31" s="139"/>
      <c r="V31" s="139"/>
      <c r="W31" s="139"/>
    </row>
    <row r="32" ht="52.5" customHeight="1" outlineLevel="1" spans="1:23">
      <c r="A32" s="137" t="s">
        <v>349</v>
      </c>
      <c r="B32" s="137" t="s">
        <v>360</v>
      </c>
      <c r="C32" s="137" t="s">
        <v>359</v>
      </c>
      <c r="D32" s="137" t="s">
        <v>46</v>
      </c>
      <c r="E32" s="137" t="s">
        <v>80</v>
      </c>
      <c r="F32" s="137" t="s">
        <v>81</v>
      </c>
      <c r="G32" s="137" t="s">
        <v>361</v>
      </c>
      <c r="H32" s="137" t="s">
        <v>362</v>
      </c>
      <c r="I32" s="139">
        <v>60000</v>
      </c>
      <c r="J32" s="139">
        <v>60000</v>
      </c>
      <c r="K32" s="139">
        <v>60000</v>
      </c>
      <c r="L32" s="139"/>
      <c r="M32" s="139"/>
      <c r="N32" s="137"/>
      <c r="O32" s="137"/>
      <c r="P32" s="137"/>
      <c r="Q32" s="139"/>
      <c r="R32" s="139"/>
      <c r="S32" s="139"/>
      <c r="T32" s="139"/>
      <c r="U32" s="139"/>
      <c r="V32" s="139"/>
      <c r="W32" s="139"/>
    </row>
    <row r="33" ht="52.5" customHeight="1" spans="1:23">
      <c r="A33" s="137"/>
      <c r="B33" s="137"/>
      <c r="C33" s="137" t="s">
        <v>363</v>
      </c>
      <c r="D33" s="137"/>
      <c r="E33" s="137"/>
      <c r="F33" s="137"/>
      <c r="G33" s="137"/>
      <c r="H33" s="137"/>
      <c r="I33" s="139">
        <v>280474.4</v>
      </c>
      <c r="J33" s="139">
        <v>280474.4</v>
      </c>
      <c r="K33" s="139">
        <v>280474.4</v>
      </c>
      <c r="L33" s="139"/>
      <c r="M33" s="139"/>
      <c r="N33" s="137"/>
      <c r="O33" s="137"/>
      <c r="P33" s="137"/>
      <c r="Q33" s="139"/>
      <c r="R33" s="139"/>
      <c r="S33" s="139"/>
      <c r="T33" s="139"/>
      <c r="U33" s="139"/>
      <c r="V33" s="139"/>
      <c r="W33" s="139"/>
    </row>
    <row r="34" ht="52.5" customHeight="1" outlineLevel="1" spans="1:23">
      <c r="A34" s="137" t="s">
        <v>344</v>
      </c>
      <c r="B34" s="137" t="s">
        <v>364</v>
      </c>
      <c r="C34" s="137" t="s">
        <v>363</v>
      </c>
      <c r="D34" s="137" t="s">
        <v>46</v>
      </c>
      <c r="E34" s="137" t="s">
        <v>181</v>
      </c>
      <c r="F34" s="137" t="s">
        <v>182</v>
      </c>
      <c r="G34" s="137" t="s">
        <v>341</v>
      </c>
      <c r="H34" s="137" t="s">
        <v>342</v>
      </c>
      <c r="I34" s="139">
        <v>280474.4</v>
      </c>
      <c r="J34" s="139">
        <v>280474.4</v>
      </c>
      <c r="K34" s="139">
        <v>280474.4</v>
      </c>
      <c r="L34" s="139"/>
      <c r="M34" s="139"/>
      <c r="N34" s="137"/>
      <c r="O34" s="137"/>
      <c r="P34" s="137"/>
      <c r="Q34" s="139"/>
      <c r="R34" s="139"/>
      <c r="S34" s="139"/>
      <c r="T34" s="139"/>
      <c r="U34" s="139"/>
      <c r="V34" s="139"/>
      <c r="W34" s="139"/>
    </row>
    <row r="35" ht="52.5" customHeight="1" spans="1:23">
      <c r="A35" s="137"/>
      <c r="B35" s="137"/>
      <c r="C35" s="137" t="s">
        <v>365</v>
      </c>
      <c r="D35" s="137"/>
      <c r="E35" s="137"/>
      <c r="F35" s="137"/>
      <c r="G35" s="137"/>
      <c r="H35" s="137"/>
      <c r="I35" s="139">
        <v>5000</v>
      </c>
      <c r="J35" s="139">
        <v>5000</v>
      </c>
      <c r="K35" s="139">
        <v>5000</v>
      </c>
      <c r="L35" s="139"/>
      <c r="M35" s="139"/>
      <c r="N35" s="137"/>
      <c r="O35" s="137"/>
      <c r="P35" s="137"/>
      <c r="Q35" s="139"/>
      <c r="R35" s="139"/>
      <c r="S35" s="139"/>
      <c r="T35" s="139"/>
      <c r="U35" s="139"/>
      <c r="V35" s="139"/>
      <c r="W35" s="139"/>
    </row>
    <row r="36" ht="52.5" customHeight="1" outlineLevel="1" spans="1:23">
      <c r="A36" s="137" t="s">
        <v>349</v>
      </c>
      <c r="B36" s="137" t="s">
        <v>366</v>
      </c>
      <c r="C36" s="137" t="s">
        <v>365</v>
      </c>
      <c r="D36" s="137" t="s">
        <v>46</v>
      </c>
      <c r="E36" s="137" t="s">
        <v>86</v>
      </c>
      <c r="F36" s="137" t="s">
        <v>79</v>
      </c>
      <c r="G36" s="137" t="s">
        <v>278</v>
      </c>
      <c r="H36" s="137" t="s">
        <v>279</v>
      </c>
      <c r="I36" s="139">
        <v>5000</v>
      </c>
      <c r="J36" s="139">
        <v>5000</v>
      </c>
      <c r="K36" s="139">
        <v>5000</v>
      </c>
      <c r="L36" s="139"/>
      <c r="M36" s="139"/>
      <c r="N36" s="137"/>
      <c r="O36" s="137"/>
      <c r="P36" s="137"/>
      <c r="Q36" s="139"/>
      <c r="R36" s="139"/>
      <c r="S36" s="139"/>
      <c r="T36" s="139"/>
      <c r="U36" s="139"/>
      <c r="V36" s="139"/>
      <c r="W36" s="139"/>
    </row>
    <row r="37" ht="52.5" customHeight="1" spans="1:23">
      <c r="A37" s="137"/>
      <c r="B37" s="137"/>
      <c r="C37" s="137" t="s">
        <v>367</v>
      </c>
      <c r="D37" s="137"/>
      <c r="E37" s="137"/>
      <c r="F37" s="137"/>
      <c r="G37" s="137"/>
      <c r="H37" s="137"/>
      <c r="I37" s="139">
        <v>50000</v>
      </c>
      <c r="J37" s="139">
        <v>50000</v>
      </c>
      <c r="K37" s="139">
        <v>50000</v>
      </c>
      <c r="L37" s="139"/>
      <c r="M37" s="139"/>
      <c r="N37" s="137"/>
      <c r="O37" s="137"/>
      <c r="P37" s="137"/>
      <c r="Q37" s="139"/>
      <c r="R37" s="139"/>
      <c r="S37" s="139"/>
      <c r="T37" s="139"/>
      <c r="U37" s="139"/>
      <c r="V37" s="139"/>
      <c r="W37" s="139"/>
    </row>
    <row r="38" ht="52.5" customHeight="1" outlineLevel="1" spans="1:23">
      <c r="A38" s="137" t="s">
        <v>349</v>
      </c>
      <c r="B38" s="137" t="s">
        <v>368</v>
      </c>
      <c r="C38" s="137" t="s">
        <v>367</v>
      </c>
      <c r="D38" s="137" t="s">
        <v>46</v>
      </c>
      <c r="E38" s="137" t="s">
        <v>82</v>
      </c>
      <c r="F38" s="137" t="s">
        <v>83</v>
      </c>
      <c r="G38" s="137" t="s">
        <v>278</v>
      </c>
      <c r="H38" s="137" t="s">
        <v>279</v>
      </c>
      <c r="I38" s="139">
        <v>50000</v>
      </c>
      <c r="J38" s="139">
        <v>50000</v>
      </c>
      <c r="K38" s="139">
        <v>50000</v>
      </c>
      <c r="L38" s="139"/>
      <c r="M38" s="139"/>
      <c r="N38" s="137"/>
      <c r="O38" s="137"/>
      <c r="P38" s="137"/>
      <c r="Q38" s="139"/>
      <c r="R38" s="139"/>
      <c r="S38" s="139"/>
      <c r="T38" s="139"/>
      <c r="U38" s="139"/>
      <c r="V38" s="139"/>
      <c r="W38" s="139"/>
    </row>
    <row r="39" ht="52.5" customHeight="1" spans="1:23">
      <c r="A39" s="137"/>
      <c r="B39" s="137"/>
      <c r="C39" s="137" t="s">
        <v>369</v>
      </c>
      <c r="D39" s="137"/>
      <c r="E39" s="137"/>
      <c r="F39" s="137"/>
      <c r="G39" s="137"/>
      <c r="H39" s="137"/>
      <c r="I39" s="139">
        <v>1430000</v>
      </c>
      <c r="J39" s="139">
        <v>1430000</v>
      </c>
      <c r="K39" s="139">
        <v>1430000</v>
      </c>
      <c r="L39" s="139"/>
      <c r="M39" s="139"/>
      <c r="N39" s="137"/>
      <c r="O39" s="137"/>
      <c r="P39" s="137"/>
      <c r="Q39" s="139"/>
      <c r="R39" s="139"/>
      <c r="S39" s="139"/>
      <c r="T39" s="139"/>
      <c r="U39" s="139"/>
      <c r="V39" s="139"/>
      <c r="W39" s="139"/>
    </row>
    <row r="40" ht="52.5" customHeight="1" outlineLevel="1" spans="1:23">
      <c r="A40" s="137" t="s">
        <v>344</v>
      </c>
      <c r="B40" s="137" t="s">
        <v>370</v>
      </c>
      <c r="C40" s="137" t="s">
        <v>369</v>
      </c>
      <c r="D40" s="137" t="s">
        <v>46</v>
      </c>
      <c r="E40" s="137" t="s">
        <v>160</v>
      </c>
      <c r="F40" s="137" t="s">
        <v>161</v>
      </c>
      <c r="G40" s="137" t="s">
        <v>371</v>
      </c>
      <c r="H40" s="137" t="s">
        <v>372</v>
      </c>
      <c r="I40" s="139">
        <v>1430000</v>
      </c>
      <c r="J40" s="139">
        <v>1430000</v>
      </c>
      <c r="K40" s="139">
        <v>1430000</v>
      </c>
      <c r="L40" s="139"/>
      <c r="M40" s="139"/>
      <c r="N40" s="137"/>
      <c r="O40" s="137"/>
      <c r="P40" s="137"/>
      <c r="Q40" s="139"/>
      <c r="R40" s="139"/>
      <c r="S40" s="139"/>
      <c r="T40" s="139"/>
      <c r="U40" s="139"/>
      <c r="V40" s="139"/>
      <c r="W40" s="139"/>
    </row>
    <row r="41" ht="52.5" customHeight="1" spans="1:23">
      <c r="A41" s="137"/>
      <c r="B41" s="137"/>
      <c r="C41" s="137" t="s">
        <v>373</v>
      </c>
      <c r="D41" s="137"/>
      <c r="E41" s="137"/>
      <c r="F41" s="137"/>
      <c r="G41" s="137"/>
      <c r="H41" s="137"/>
      <c r="I41" s="139">
        <v>5000</v>
      </c>
      <c r="J41" s="139">
        <v>5000</v>
      </c>
      <c r="K41" s="139">
        <v>5000</v>
      </c>
      <c r="L41" s="139"/>
      <c r="M41" s="139"/>
      <c r="N41" s="137"/>
      <c r="O41" s="137"/>
      <c r="P41" s="137"/>
      <c r="Q41" s="139"/>
      <c r="R41" s="139"/>
      <c r="S41" s="139"/>
      <c r="T41" s="139"/>
      <c r="U41" s="139"/>
      <c r="V41" s="139"/>
      <c r="W41" s="139"/>
    </row>
    <row r="42" ht="52.5" customHeight="1" outlineLevel="1" spans="1:23">
      <c r="A42" s="137" t="s">
        <v>349</v>
      </c>
      <c r="B42" s="137" t="s">
        <v>374</v>
      </c>
      <c r="C42" s="137" t="s">
        <v>373</v>
      </c>
      <c r="D42" s="137" t="s">
        <v>46</v>
      </c>
      <c r="E42" s="137" t="s">
        <v>92</v>
      </c>
      <c r="F42" s="137" t="s">
        <v>93</v>
      </c>
      <c r="G42" s="137" t="s">
        <v>278</v>
      </c>
      <c r="H42" s="137" t="s">
        <v>279</v>
      </c>
      <c r="I42" s="139">
        <v>5000</v>
      </c>
      <c r="J42" s="139">
        <v>5000</v>
      </c>
      <c r="K42" s="139">
        <v>5000</v>
      </c>
      <c r="L42" s="139"/>
      <c r="M42" s="139"/>
      <c r="N42" s="137"/>
      <c r="O42" s="137"/>
      <c r="P42" s="137"/>
      <c r="Q42" s="139"/>
      <c r="R42" s="139"/>
      <c r="S42" s="139"/>
      <c r="T42" s="139"/>
      <c r="U42" s="139"/>
      <c r="V42" s="139"/>
      <c r="W42" s="139"/>
    </row>
    <row r="43" ht="52.5" customHeight="1" spans="1:23">
      <c r="A43" s="137"/>
      <c r="B43" s="137"/>
      <c r="C43" s="137" t="s">
        <v>375</v>
      </c>
      <c r="D43" s="137"/>
      <c r="E43" s="137"/>
      <c r="F43" s="137"/>
      <c r="G43" s="137"/>
      <c r="H43" s="137"/>
      <c r="I43" s="139">
        <v>240000</v>
      </c>
      <c r="J43" s="139">
        <v>240000</v>
      </c>
      <c r="K43" s="139">
        <v>240000</v>
      </c>
      <c r="L43" s="139"/>
      <c r="M43" s="139"/>
      <c r="N43" s="137"/>
      <c r="O43" s="137"/>
      <c r="P43" s="137"/>
      <c r="Q43" s="139"/>
      <c r="R43" s="139"/>
      <c r="S43" s="139"/>
      <c r="T43" s="139"/>
      <c r="U43" s="139"/>
      <c r="V43" s="139"/>
      <c r="W43" s="139"/>
    </row>
    <row r="44" ht="52.5" customHeight="1" outlineLevel="1" spans="1:23">
      <c r="A44" s="137" t="s">
        <v>344</v>
      </c>
      <c r="B44" s="137" t="s">
        <v>376</v>
      </c>
      <c r="C44" s="137" t="s">
        <v>375</v>
      </c>
      <c r="D44" s="137" t="s">
        <v>46</v>
      </c>
      <c r="E44" s="137" t="s">
        <v>103</v>
      </c>
      <c r="F44" s="137" t="s">
        <v>101</v>
      </c>
      <c r="G44" s="137" t="s">
        <v>278</v>
      </c>
      <c r="H44" s="137" t="s">
        <v>279</v>
      </c>
      <c r="I44" s="139">
        <v>120000</v>
      </c>
      <c r="J44" s="139">
        <v>120000</v>
      </c>
      <c r="K44" s="139">
        <v>120000</v>
      </c>
      <c r="L44" s="139"/>
      <c r="M44" s="139"/>
      <c r="N44" s="137"/>
      <c r="O44" s="137"/>
      <c r="P44" s="137"/>
      <c r="Q44" s="139"/>
      <c r="R44" s="139"/>
      <c r="S44" s="139"/>
      <c r="T44" s="139"/>
      <c r="U44" s="139"/>
      <c r="V44" s="139"/>
      <c r="W44" s="139"/>
    </row>
    <row r="45" ht="52.5" customHeight="1" outlineLevel="1" spans="1:23">
      <c r="A45" s="137" t="s">
        <v>344</v>
      </c>
      <c r="B45" s="137" t="s">
        <v>376</v>
      </c>
      <c r="C45" s="137" t="s">
        <v>375</v>
      </c>
      <c r="D45" s="137" t="s">
        <v>46</v>
      </c>
      <c r="E45" s="137" t="s">
        <v>103</v>
      </c>
      <c r="F45" s="137" t="s">
        <v>101</v>
      </c>
      <c r="G45" s="137" t="s">
        <v>377</v>
      </c>
      <c r="H45" s="137" t="s">
        <v>378</v>
      </c>
      <c r="I45" s="139">
        <v>120000</v>
      </c>
      <c r="J45" s="139">
        <v>120000</v>
      </c>
      <c r="K45" s="139">
        <v>120000</v>
      </c>
      <c r="L45" s="139"/>
      <c r="M45" s="139"/>
      <c r="N45" s="137"/>
      <c r="O45" s="137"/>
      <c r="P45" s="137"/>
      <c r="Q45" s="139"/>
      <c r="R45" s="139"/>
      <c r="S45" s="139"/>
      <c r="T45" s="139"/>
      <c r="U45" s="139"/>
      <c r="V45" s="139"/>
      <c r="W45" s="139"/>
    </row>
    <row r="46" ht="52.5" customHeight="1" spans="1:23">
      <c r="A46" s="137"/>
      <c r="B46" s="137"/>
      <c r="C46" s="137" t="s">
        <v>379</v>
      </c>
      <c r="D46" s="137"/>
      <c r="E46" s="137"/>
      <c r="F46" s="137"/>
      <c r="G46" s="137"/>
      <c r="H46" s="137"/>
      <c r="I46" s="139">
        <v>50000</v>
      </c>
      <c r="J46" s="139">
        <v>50000</v>
      </c>
      <c r="K46" s="139">
        <v>50000</v>
      </c>
      <c r="L46" s="139"/>
      <c r="M46" s="139"/>
      <c r="N46" s="137"/>
      <c r="O46" s="137"/>
      <c r="P46" s="137"/>
      <c r="Q46" s="139"/>
      <c r="R46" s="139"/>
      <c r="S46" s="139"/>
      <c r="T46" s="139"/>
      <c r="U46" s="139"/>
      <c r="V46" s="139"/>
      <c r="W46" s="139"/>
    </row>
    <row r="47" ht="52.5" customHeight="1" outlineLevel="1" spans="1:23">
      <c r="A47" s="137" t="s">
        <v>344</v>
      </c>
      <c r="B47" s="137" t="s">
        <v>380</v>
      </c>
      <c r="C47" s="137" t="s">
        <v>379</v>
      </c>
      <c r="D47" s="137" t="s">
        <v>46</v>
      </c>
      <c r="E47" s="137" t="s">
        <v>103</v>
      </c>
      <c r="F47" s="137" t="s">
        <v>101</v>
      </c>
      <c r="G47" s="137" t="s">
        <v>278</v>
      </c>
      <c r="H47" s="137" t="s">
        <v>279</v>
      </c>
      <c r="I47" s="139">
        <v>50000</v>
      </c>
      <c r="J47" s="139">
        <v>50000</v>
      </c>
      <c r="K47" s="139">
        <v>50000</v>
      </c>
      <c r="L47" s="139"/>
      <c r="M47" s="139"/>
      <c r="N47" s="137"/>
      <c r="O47" s="137"/>
      <c r="P47" s="137"/>
      <c r="Q47" s="139"/>
      <c r="R47" s="139"/>
      <c r="S47" s="139"/>
      <c r="T47" s="139"/>
      <c r="U47" s="139"/>
      <c r="V47" s="139"/>
      <c r="W47" s="139"/>
    </row>
    <row r="48" ht="52.5" customHeight="1" spans="1:23">
      <c r="A48" s="137"/>
      <c r="B48" s="137"/>
      <c r="C48" s="137" t="s">
        <v>381</v>
      </c>
      <c r="D48" s="137"/>
      <c r="E48" s="137"/>
      <c r="F48" s="137"/>
      <c r="G48" s="137"/>
      <c r="H48" s="137"/>
      <c r="I48" s="139">
        <v>100000</v>
      </c>
      <c r="J48" s="139">
        <v>100000</v>
      </c>
      <c r="K48" s="139">
        <v>100000</v>
      </c>
      <c r="L48" s="139"/>
      <c r="M48" s="139"/>
      <c r="N48" s="137"/>
      <c r="O48" s="137"/>
      <c r="P48" s="137"/>
      <c r="Q48" s="139"/>
      <c r="R48" s="139"/>
      <c r="S48" s="139"/>
      <c r="T48" s="139"/>
      <c r="U48" s="139"/>
      <c r="V48" s="139"/>
      <c r="W48" s="139"/>
    </row>
    <row r="49" ht="52.5" customHeight="1" outlineLevel="1" spans="1:23">
      <c r="A49" s="137" t="s">
        <v>349</v>
      </c>
      <c r="B49" s="137" t="s">
        <v>382</v>
      </c>
      <c r="C49" s="137" t="s">
        <v>381</v>
      </c>
      <c r="D49" s="137" t="s">
        <v>46</v>
      </c>
      <c r="E49" s="137" t="s">
        <v>92</v>
      </c>
      <c r="F49" s="137" t="s">
        <v>93</v>
      </c>
      <c r="G49" s="137" t="s">
        <v>278</v>
      </c>
      <c r="H49" s="137" t="s">
        <v>279</v>
      </c>
      <c r="I49" s="139">
        <v>100000</v>
      </c>
      <c r="J49" s="139">
        <v>100000</v>
      </c>
      <c r="K49" s="139">
        <v>100000</v>
      </c>
      <c r="L49" s="139"/>
      <c r="M49" s="139"/>
      <c r="N49" s="137"/>
      <c r="O49" s="137"/>
      <c r="P49" s="137"/>
      <c r="Q49" s="139"/>
      <c r="R49" s="139"/>
      <c r="S49" s="139"/>
      <c r="T49" s="139"/>
      <c r="U49" s="139"/>
      <c r="V49" s="139"/>
      <c r="W49" s="139"/>
    </row>
    <row r="50" ht="30" customHeight="1" spans="1:23">
      <c r="A50" s="138" t="s">
        <v>30</v>
      </c>
      <c r="B50" s="138"/>
      <c r="C50" s="138"/>
      <c r="D50" s="138"/>
      <c r="E50" s="138"/>
      <c r="F50" s="138"/>
      <c r="G50" s="138"/>
      <c r="H50" s="138"/>
      <c r="I50" s="139">
        <v>5693074.4</v>
      </c>
      <c r="J50" s="139">
        <v>2693074.4</v>
      </c>
      <c r="K50" s="139">
        <v>2693074.4</v>
      </c>
      <c r="L50" s="139"/>
      <c r="M50" s="139"/>
      <c r="N50" s="139"/>
      <c r="O50" s="139"/>
      <c r="P50" s="139"/>
      <c r="Q50" s="139"/>
      <c r="R50" s="139">
        <v>3000000</v>
      </c>
      <c r="S50" s="139"/>
      <c r="T50" s="139"/>
      <c r="U50" s="139"/>
      <c r="V50" s="139"/>
      <c r="W50" s="139">
        <v>3000000</v>
      </c>
    </row>
  </sheetData>
  <mergeCells count="30">
    <mergeCell ref="A1:W1"/>
    <mergeCell ref="A2:W2"/>
    <mergeCell ref="A3:G3"/>
    <mergeCell ref="V3:W3"/>
    <mergeCell ref="J4:M4"/>
    <mergeCell ref="N4:P4"/>
    <mergeCell ref="R4:W4"/>
    <mergeCell ref="J5:K5"/>
    <mergeCell ref="A50:H5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3"/>
  <sheetViews>
    <sheetView showZeros="0" workbookViewId="0">
      <selection activeCell="B112" sqref="B112:B118"/>
    </sheetView>
  </sheetViews>
  <sheetFormatPr defaultColWidth="10.2777777777778" defaultRowHeight="15" customHeight="1"/>
  <cols>
    <col min="1" max="9" width="14.2777777777778" customWidth="1"/>
    <col min="10" max="10" width="34.2777777777778" customWidth="1"/>
  </cols>
  <sheetData>
    <row r="1" ht="18.75" customHeight="1" spans="1:10">
      <c r="A1" s="128"/>
      <c r="B1" s="128"/>
      <c r="C1" s="128"/>
      <c r="D1" s="128"/>
      <c r="E1" s="128"/>
      <c r="F1" s="128"/>
      <c r="G1" s="128"/>
      <c r="H1" s="128"/>
      <c r="I1" s="128"/>
      <c r="J1" s="132" t="s">
        <v>383</v>
      </c>
    </row>
    <row r="2" ht="34.5" customHeight="1" spans="1:10">
      <c r="A2" s="129" t="str">
        <f>"2026"&amp;"年部门项目支出绩效目标表"</f>
        <v>2026年部门项目支出绩效目标表</v>
      </c>
      <c r="B2" s="129"/>
      <c r="C2" s="129"/>
      <c r="D2" s="129"/>
      <c r="E2" s="129"/>
      <c r="F2" s="129"/>
      <c r="G2" s="129"/>
      <c r="H2" s="129"/>
      <c r="I2" s="129"/>
      <c r="J2" s="129"/>
    </row>
    <row r="3" ht="18.75" customHeight="1" spans="1:10">
      <c r="A3" s="128" t="str">
        <f>"单位名称："&amp;"盈江县盏西镇人民政府"</f>
        <v>单位名称：盈江县盏西镇人民政府</v>
      </c>
      <c r="B3" s="128"/>
      <c r="C3" s="128"/>
      <c r="D3" s="128"/>
      <c r="E3" s="128"/>
      <c r="F3" s="128"/>
      <c r="G3" s="128"/>
      <c r="H3" s="128"/>
      <c r="I3" s="128"/>
      <c r="J3" s="128"/>
    </row>
    <row r="4" ht="27" customHeight="1" spans="1:10">
      <c r="A4" s="130" t="s">
        <v>384</v>
      </c>
      <c r="B4" s="130" t="s">
        <v>385</v>
      </c>
      <c r="C4" s="130" t="s">
        <v>386</v>
      </c>
      <c r="D4" s="130" t="s">
        <v>387</v>
      </c>
      <c r="E4" s="130" t="s">
        <v>388</v>
      </c>
      <c r="F4" s="130" t="s">
        <v>389</v>
      </c>
      <c r="G4" s="130" t="s">
        <v>390</v>
      </c>
      <c r="H4" s="130" t="s">
        <v>391</v>
      </c>
      <c r="I4" s="130" t="s">
        <v>392</v>
      </c>
      <c r="J4" s="130" t="s">
        <v>393</v>
      </c>
    </row>
    <row r="5" ht="22.5" customHeight="1" spans="1:10">
      <c r="A5" s="130" t="s">
        <v>59</v>
      </c>
      <c r="B5" s="130" t="s">
        <v>60</v>
      </c>
      <c r="C5" s="130" t="s">
        <v>61</v>
      </c>
      <c r="D5" s="130" t="s">
        <v>62</v>
      </c>
      <c r="E5" s="130" t="s">
        <v>63</v>
      </c>
      <c r="F5" s="130" t="s">
        <v>64</v>
      </c>
      <c r="G5" s="130" t="s">
        <v>65</v>
      </c>
      <c r="H5" s="130" t="s">
        <v>66</v>
      </c>
      <c r="I5" s="130" t="s">
        <v>67</v>
      </c>
      <c r="J5" s="130" t="s">
        <v>68</v>
      </c>
    </row>
    <row r="6" ht="52.5" customHeight="1" spans="1:10">
      <c r="A6" s="130" t="s">
        <v>46</v>
      </c>
      <c r="B6" s="130"/>
      <c r="C6" s="130"/>
      <c r="D6" s="130"/>
      <c r="E6" s="130"/>
      <c r="F6" s="130"/>
      <c r="G6" s="130"/>
      <c r="H6" s="130"/>
      <c r="I6" s="130"/>
      <c r="J6" s="130"/>
    </row>
    <row r="7" ht="52.5" customHeight="1" outlineLevel="1" spans="1:10">
      <c r="A7" s="131" t="s">
        <v>359</v>
      </c>
      <c r="B7" s="131" t="s">
        <v>394</v>
      </c>
      <c r="C7" s="131" t="s">
        <v>395</v>
      </c>
      <c r="D7" s="131" t="s">
        <v>396</v>
      </c>
      <c r="E7" s="131" t="s">
        <v>397</v>
      </c>
      <c r="F7" s="131" t="s">
        <v>398</v>
      </c>
      <c r="G7" s="130" t="s">
        <v>60</v>
      </c>
      <c r="H7" s="130" t="s">
        <v>399</v>
      </c>
      <c r="I7" s="131" t="s">
        <v>400</v>
      </c>
      <c r="J7" s="131" t="s">
        <v>401</v>
      </c>
    </row>
    <row r="8" ht="52.5" customHeight="1" outlineLevel="1" spans="1:10">
      <c r="A8" s="131" t="s">
        <v>359</v>
      </c>
      <c r="B8" s="131" t="s">
        <v>394</v>
      </c>
      <c r="C8" s="131" t="s">
        <v>395</v>
      </c>
      <c r="D8" s="131" t="s">
        <v>396</v>
      </c>
      <c r="E8" s="131" t="s">
        <v>402</v>
      </c>
      <c r="F8" s="131" t="s">
        <v>398</v>
      </c>
      <c r="G8" s="130" t="s">
        <v>403</v>
      </c>
      <c r="H8" s="130" t="s">
        <v>404</v>
      </c>
      <c r="I8" s="131" t="s">
        <v>400</v>
      </c>
      <c r="J8" s="131" t="s">
        <v>405</v>
      </c>
    </row>
    <row r="9" ht="52.5" customHeight="1" outlineLevel="1" spans="1:10">
      <c r="A9" s="131" t="s">
        <v>359</v>
      </c>
      <c r="B9" s="131" t="s">
        <v>394</v>
      </c>
      <c r="C9" s="131" t="s">
        <v>395</v>
      </c>
      <c r="D9" s="131" t="s">
        <v>406</v>
      </c>
      <c r="E9" s="131" t="s">
        <v>407</v>
      </c>
      <c r="F9" s="131" t="s">
        <v>408</v>
      </c>
      <c r="G9" s="130" t="s">
        <v>409</v>
      </c>
      <c r="H9" s="130" t="s">
        <v>410</v>
      </c>
      <c r="I9" s="131" t="s">
        <v>400</v>
      </c>
      <c r="J9" s="131" t="s">
        <v>411</v>
      </c>
    </row>
    <row r="10" ht="52.5" customHeight="1" outlineLevel="1" spans="1:10">
      <c r="A10" s="131" t="s">
        <v>359</v>
      </c>
      <c r="B10" s="131" t="s">
        <v>394</v>
      </c>
      <c r="C10" s="131" t="s">
        <v>395</v>
      </c>
      <c r="D10" s="131" t="s">
        <v>406</v>
      </c>
      <c r="E10" s="131" t="s">
        <v>412</v>
      </c>
      <c r="F10" s="131" t="s">
        <v>398</v>
      </c>
      <c r="G10" s="130" t="s">
        <v>413</v>
      </c>
      <c r="H10" s="130" t="s">
        <v>410</v>
      </c>
      <c r="I10" s="131" t="s">
        <v>400</v>
      </c>
      <c r="J10" s="131" t="s">
        <v>414</v>
      </c>
    </row>
    <row r="11" ht="52.5" customHeight="1" outlineLevel="1" spans="1:10">
      <c r="A11" s="131" t="s">
        <v>359</v>
      </c>
      <c r="B11" s="131" t="s">
        <v>394</v>
      </c>
      <c r="C11" s="131" t="s">
        <v>395</v>
      </c>
      <c r="D11" s="131" t="s">
        <v>406</v>
      </c>
      <c r="E11" s="131" t="s">
        <v>415</v>
      </c>
      <c r="F11" s="131" t="s">
        <v>398</v>
      </c>
      <c r="G11" s="130" t="s">
        <v>413</v>
      </c>
      <c r="H11" s="130" t="s">
        <v>410</v>
      </c>
      <c r="I11" s="131" t="s">
        <v>400</v>
      </c>
      <c r="J11" s="131" t="s">
        <v>416</v>
      </c>
    </row>
    <row r="12" ht="52.5" customHeight="1" outlineLevel="1" spans="1:10">
      <c r="A12" s="131" t="s">
        <v>359</v>
      </c>
      <c r="B12" s="131" t="s">
        <v>394</v>
      </c>
      <c r="C12" s="131" t="s">
        <v>417</v>
      </c>
      <c r="D12" s="131" t="s">
        <v>418</v>
      </c>
      <c r="E12" s="131" t="s">
        <v>419</v>
      </c>
      <c r="F12" s="131" t="s">
        <v>408</v>
      </c>
      <c r="G12" s="130" t="s">
        <v>409</v>
      </c>
      <c r="H12" s="130" t="s">
        <v>410</v>
      </c>
      <c r="I12" s="131" t="s">
        <v>400</v>
      </c>
      <c r="J12" s="131" t="s">
        <v>420</v>
      </c>
    </row>
    <row r="13" ht="52.5" customHeight="1" outlineLevel="1" spans="1:10">
      <c r="A13" s="131" t="s">
        <v>359</v>
      </c>
      <c r="B13" s="131" t="s">
        <v>394</v>
      </c>
      <c r="C13" s="131" t="s">
        <v>417</v>
      </c>
      <c r="D13" s="131" t="s">
        <v>418</v>
      </c>
      <c r="E13" s="131" t="s">
        <v>421</v>
      </c>
      <c r="F13" s="131" t="s">
        <v>408</v>
      </c>
      <c r="G13" s="130" t="s">
        <v>409</v>
      </c>
      <c r="H13" s="130" t="s">
        <v>410</v>
      </c>
      <c r="I13" s="131" t="s">
        <v>400</v>
      </c>
      <c r="J13" s="131" t="s">
        <v>422</v>
      </c>
    </row>
    <row r="14" ht="52.5" customHeight="1" outlineLevel="1" spans="1:10">
      <c r="A14" s="131" t="s">
        <v>359</v>
      </c>
      <c r="B14" s="131" t="s">
        <v>394</v>
      </c>
      <c r="C14" s="131" t="s">
        <v>417</v>
      </c>
      <c r="D14" s="131" t="s">
        <v>418</v>
      </c>
      <c r="E14" s="131" t="s">
        <v>423</v>
      </c>
      <c r="F14" s="131" t="s">
        <v>408</v>
      </c>
      <c r="G14" s="130" t="s">
        <v>424</v>
      </c>
      <c r="H14" s="130"/>
      <c r="I14" s="131" t="s">
        <v>425</v>
      </c>
      <c r="J14" s="131" t="s">
        <v>426</v>
      </c>
    </row>
    <row r="15" ht="52.5" customHeight="1" outlineLevel="1" spans="1:10">
      <c r="A15" s="131" t="s">
        <v>359</v>
      </c>
      <c r="B15" s="131" t="s">
        <v>394</v>
      </c>
      <c r="C15" s="131" t="s">
        <v>427</v>
      </c>
      <c r="D15" s="131" t="s">
        <v>428</v>
      </c>
      <c r="E15" s="131" t="s">
        <v>429</v>
      </c>
      <c r="F15" s="131" t="s">
        <v>398</v>
      </c>
      <c r="G15" s="130" t="s">
        <v>430</v>
      </c>
      <c r="H15" s="130" t="s">
        <v>410</v>
      </c>
      <c r="I15" s="131" t="s">
        <v>400</v>
      </c>
      <c r="J15" s="131" t="s">
        <v>431</v>
      </c>
    </row>
    <row r="16" ht="52.5" customHeight="1" outlineLevel="1" spans="1:10">
      <c r="A16" s="131" t="s">
        <v>359</v>
      </c>
      <c r="B16" s="131" t="s">
        <v>394</v>
      </c>
      <c r="C16" s="131" t="s">
        <v>432</v>
      </c>
      <c r="D16" s="131" t="s">
        <v>433</v>
      </c>
      <c r="E16" s="131" t="s">
        <v>434</v>
      </c>
      <c r="F16" s="131" t="s">
        <v>435</v>
      </c>
      <c r="G16" s="130" t="s">
        <v>68</v>
      </c>
      <c r="H16" s="130" t="s">
        <v>410</v>
      </c>
      <c r="I16" s="131" t="s">
        <v>400</v>
      </c>
      <c r="J16" s="131" t="s">
        <v>436</v>
      </c>
    </row>
    <row r="17" ht="52.5" customHeight="1" outlineLevel="1" spans="1:10">
      <c r="A17" s="131" t="s">
        <v>359</v>
      </c>
      <c r="B17" s="131" t="s">
        <v>394</v>
      </c>
      <c r="C17" s="131" t="s">
        <v>432</v>
      </c>
      <c r="D17" s="131" t="s">
        <v>433</v>
      </c>
      <c r="E17" s="131" t="s">
        <v>437</v>
      </c>
      <c r="F17" s="131" t="s">
        <v>435</v>
      </c>
      <c r="G17" s="130" t="s">
        <v>403</v>
      </c>
      <c r="H17" s="130" t="s">
        <v>438</v>
      </c>
      <c r="I17" s="131" t="s">
        <v>400</v>
      </c>
      <c r="J17" s="131" t="s">
        <v>439</v>
      </c>
    </row>
    <row r="18" ht="64" customHeight="1" outlineLevel="1" spans="1:10">
      <c r="A18" s="131" t="s">
        <v>375</v>
      </c>
      <c r="B18" s="131" t="s">
        <v>440</v>
      </c>
      <c r="C18" s="131" t="s">
        <v>395</v>
      </c>
      <c r="D18" s="131" t="s">
        <v>396</v>
      </c>
      <c r="E18" s="131" t="s">
        <v>441</v>
      </c>
      <c r="F18" s="131" t="s">
        <v>408</v>
      </c>
      <c r="G18" s="130" t="s">
        <v>67</v>
      </c>
      <c r="H18" s="130" t="s">
        <v>442</v>
      </c>
      <c r="I18" s="131" t="s">
        <v>400</v>
      </c>
      <c r="J18" s="131" t="s">
        <v>443</v>
      </c>
    </row>
    <row r="19" ht="64" customHeight="1" outlineLevel="1" spans="1:10">
      <c r="A19" s="131" t="s">
        <v>375</v>
      </c>
      <c r="B19" s="131" t="s">
        <v>440</v>
      </c>
      <c r="C19" s="131" t="s">
        <v>395</v>
      </c>
      <c r="D19" s="131" t="s">
        <v>406</v>
      </c>
      <c r="E19" s="131" t="s">
        <v>444</v>
      </c>
      <c r="F19" s="131" t="s">
        <v>398</v>
      </c>
      <c r="G19" s="130" t="s">
        <v>430</v>
      </c>
      <c r="H19" s="130" t="s">
        <v>410</v>
      </c>
      <c r="I19" s="131" t="s">
        <v>400</v>
      </c>
      <c r="J19" s="131" t="s">
        <v>445</v>
      </c>
    </row>
    <row r="20" ht="64" customHeight="1" outlineLevel="1" spans="1:10">
      <c r="A20" s="131" t="s">
        <v>375</v>
      </c>
      <c r="B20" s="131" t="s">
        <v>440</v>
      </c>
      <c r="C20" s="131" t="s">
        <v>395</v>
      </c>
      <c r="D20" s="131" t="s">
        <v>446</v>
      </c>
      <c r="E20" s="131" t="s">
        <v>447</v>
      </c>
      <c r="F20" s="131" t="s">
        <v>398</v>
      </c>
      <c r="G20" s="130" t="s">
        <v>430</v>
      </c>
      <c r="H20" s="130" t="s">
        <v>410</v>
      </c>
      <c r="I20" s="131" t="s">
        <v>400</v>
      </c>
      <c r="J20" s="131" t="s">
        <v>448</v>
      </c>
    </row>
    <row r="21" ht="64" customHeight="1" outlineLevel="1" spans="1:10">
      <c r="A21" s="131" t="s">
        <v>375</v>
      </c>
      <c r="B21" s="131" t="s">
        <v>440</v>
      </c>
      <c r="C21" s="131" t="s">
        <v>417</v>
      </c>
      <c r="D21" s="131" t="s">
        <v>418</v>
      </c>
      <c r="E21" s="131" t="s">
        <v>449</v>
      </c>
      <c r="F21" s="131" t="s">
        <v>408</v>
      </c>
      <c r="G21" s="130" t="s">
        <v>424</v>
      </c>
      <c r="H21" s="130"/>
      <c r="I21" s="131" t="s">
        <v>425</v>
      </c>
      <c r="J21" s="131" t="s">
        <v>450</v>
      </c>
    </row>
    <row r="22" ht="64" customHeight="1" outlineLevel="1" spans="1:10">
      <c r="A22" s="131" t="s">
        <v>375</v>
      </c>
      <c r="B22" s="131" t="s">
        <v>440</v>
      </c>
      <c r="C22" s="131" t="s">
        <v>427</v>
      </c>
      <c r="D22" s="131" t="s">
        <v>428</v>
      </c>
      <c r="E22" s="131" t="s">
        <v>451</v>
      </c>
      <c r="F22" s="131" t="s">
        <v>398</v>
      </c>
      <c r="G22" s="130" t="s">
        <v>430</v>
      </c>
      <c r="H22" s="130" t="s">
        <v>410</v>
      </c>
      <c r="I22" s="131" t="s">
        <v>400</v>
      </c>
      <c r="J22" s="131" t="s">
        <v>452</v>
      </c>
    </row>
    <row r="23" ht="52.5" customHeight="1" outlineLevel="1" spans="1:10">
      <c r="A23" s="131" t="s">
        <v>357</v>
      </c>
      <c r="B23" s="131" t="s">
        <v>357</v>
      </c>
      <c r="C23" s="131" t="s">
        <v>395</v>
      </c>
      <c r="D23" s="131" t="s">
        <v>396</v>
      </c>
      <c r="E23" s="131" t="s">
        <v>453</v>
      </c>
      <c r="F23" s="131" t="s">
        <v>398</v>
      </c>
      <c r="G23" s="130" t="s">
        <v>63</v>
      </c>
      <c r="H23" s="130" t="s">
        <v>399</v>
      </c>
      <c r="I23" s="131" t="s">
        <v>400</v>
      </c>
      <c r="J23" s="131" t="s">
        <v>454</v>
      </c>
    </row>
    <row r="24" ht="52.5" customHeight="1" outlineLevel="1" spans="1:10">
      <c r="A24" s="131" t="s">
        <v>357</v>
      </c>
      <c r="B24" s="131" t="s">
        <v>357</v>
      </c>
      <c r="C24" s="131" t="s">
        <v>395</v>
      </c>
      <c r="D24" s="131" t="s">
        <v>396</v>
      </c>
      <c r="E24" s="131" t="s">
        <v>455</v>
      </c>
      <c r="F24" s="131" t="s">
        <v>398</v>
      </c>
      <c r="G24" s="130" t="s">
        <v>413</v>
      </c>
      <c r="H24" s="130" t="s">
        <v>410</v>
      </c>
      <c r="I24" s="131" t="s">
        <v>400</v>
      </c>
      <c r="J24" s="131" t="s">
        <v>456</v>
      </c>
    </row>
    <row r="25" ht="52.5" customHeight="1" outlineLevel="1" spans="1:10">
      <c r="A25" s="131" t="s">
        <v>357</v>
      </c>
      <c r="B25" s="131" t="s">
        <v>357</v>
      </c>
      <c r="C25" s="131" t="s">
        <v>395</v>
      </c>
      <c r="D25" s="131" t="s">
        <v>406</v>
      </c>
      <c r="E25" s="131" t="s">
        <v>457</v>
      </c>
      <c r="F25" s="131" t="s">
        <v>408</v>
      </c>
      <c r="G25" s="130" t="s">
        <v>424</v>
      </c>
      <c r="H25" s="130"/>
      <c r="I25" s="131" t="s">
        <v>425</v>
      </c>
      <c r="J25" s="131" t="s">
        <v>458</v>
      </c>
    </row>
    <row r="26" ht="52.5" customHeight="1" outlineLevel="1" spans="1:10">
      <c r="A26" s="131" t="s">
        <v>357</v>
      </c>
      <c r="B26" s="131" t="s">
        <v>357</v>
      </c>
      <c r="C26" s="131" t="s">
        <v>417</v>
      </c>
      <c r="D26" s="131" t="s">
        <v>418</v>
      </c>
      <c r="E26" s="131" t="s">
        <v>459</v>
      </c>
      <c r="F26" s="131" t="s">
        <v>408</v>
      </c>
      <c r="G26" s="130" t="s">
        <v>460</v>
      </c>
      <c r="H26" s="130"/>
      <c r="I26" s="131" t="s">
        <v>425</v>
      </c>
      <c r="J26" s="131" t="s">
        <v>461</v>
      </c>
    </row>
    <row r="27" ht="52.5" customHeight="1" outlineLevel="1" spans="1:10">
      <c r="A27" s="131" t="s">
        <v>357</v>
      </c>
      <c r="B27" s="131" t="s">
        <v>357</v>
      </c>
      <c r="C27" s="131" t="s">
        <v>417</v>
      </c>
      <c r="D27" s="131" t="s">
        <v>462</v>
      </c>
      <c r="E27" s="131" t="s">
        <v>463</v>
      </c>
      <c r="F27" s="131" t="s">
        <v>408</v>
      </c>
      <c r="G27" s="130" t="s">
        <v>464</v>
      </c>
      <c r="H27" s="130"/>
      <c r="I27" s="131" t="s">
        <v>425</v>
      </c>
      <c r="J27" s="131" t="s">
        <v>465</v>
      </c>
    </row>
    <row r="28" ht="52.5" customHeight="1" outlineLevel="1" spans="1:10">
      <c r="A28" s="131" t="s">
        <v>357</v>
      </c>
      <c r="B28" s="131" t="s">
        <v>357</v>
      </c>
      <c r="C28" s="131" t="s">
        <v>427</v>
      </c>
      <c r="D28" s="131" t="s">
        <v>428</v>
      </c>
      <c r="E28" s="131" t="s">
        <v>451</v>
      </c>
      <c r="F28" s="131" t="s">
        <v>398</v>
      </c>
      <c r="G28" s="130" t="s">
        <v>430</v>
      </c>
      <c r="H28" s="130" t="s">
        <v>410</v>
      </c>
      <c r="I28" s="131" t="s">
        <v>400</v>
      </c>
      <c r="J28" s="131" t="s">
        <v>466</v>
      </c>
    </row>
    <row r="29" ht="52.5" customHeight="1" outlineLevel="1" spans="1:10">
      <c r="A29" s="131" t="s">
        <v>351</v>
      </c>
      <c r="B29" s="131" t="s">
        <v>467</v>
      </c>
      <c r="C29" s="131" t="s">
        <v>395</v>
      </c>
      <c r="D29" s="131" t="s">
        <v>396</v>
      </c>
      <c r="E29" s="131" t="s">
        <v>468</v>
      </c>
      <c r="F29" s="131" t="s">
        <v>398</v>
      </c>
      <c r="G29" s="130" t="s">
        <v>60</v>
      </c>
      <c r="H29" s="130" t="s">
        <v>399</v>
      </c>
      <c r="I29" s="131" t="s">
        <v>400</v>
      </c>
      <c r="J29" s="131" t="s">
        <v>469</v>
      </c>
    </row>
    <row r="30" ht="52.5" customHeight="1" outlineLevel="1" spans="1:10">
      <c r="A30" s="131" t="s">
        <v>351</v>
      </c>
      <c r="B30" s="131" t="s">
        <v>467</v>
      </c>
      <c r="C30" s="131" t="s">
        <v>395</v>
      </c>
      <c r="D30" s="131" t="s">
        <v>396</v>
      </c>
      <c r="E30" s="131" t="s">
        <v>470</v>
      </c>
      <c r="F30" s="131" t="s">
        <v>398</v>
      </c>
      <c r="G30" s="130" t="s">
        <v>60</v>
      </c>
      <c r="H30" s="130" t="s">
        <v>471</v>
      </c>
      <c r="I30" s="131" t="s">
        <v>400</v>
      </c>
      <c r="J30" s="131" t="s">
        <v>472</v>
      </c>
    </row>
    <row r="31" ht="52.5" customHeight="1" outlineLevel="1" spans="1:10">
      <c r="A31" s="131" t="s">
        <v>351</v>
      </c>
      <c r="B31" s="131" t="s">
        <v>467</v>
      </c>
      <c r="C31" s="131" t="s">
        <v>395</v>
      </c>
      <c r="D31" s="131" t="s">
        <v>396</v>
      </c>
      <c r="E31" s="131" t="s">
        <v>473</v>
      </c>
      <c r="F31" s="131" t="s">
        <v>398</v>
      </c>
      <c r="G31" s="130" t="s">
        <v>474</v>
      </c>
      <c r="H31" s="130" t="s">
        <v>475</v>
      </c>
      <c r="I31" s="131" t="s">
        <v>400</v>
      </c>
      <c r="J31" s="131" t="s">
        <v>476</v>
      </c>
    </row>
    <row r="32" ht="52.5" customHeight="1" outlineLevel="1" spans="1:10">
      <c r="A32" s="131" t="s">
        <v>351</v>
      </c>
      <c r="B32" s="131" t="s">
        <v>467</v>
      </c>
      <c r="C32" s="131" t="s">
        <v>395</v>
      </c>
      <c r="D32" s="131" t="s">
        <v>406</v>
      </c>
      <c r="E32" s="131" t="s">
        <v>477</v>
      </c>
      <c r="F32" s="131" t="s">
        <v>408</v>
      </c>
      <c r="G32" s="130" t="s">
        <v>409</v>
      </c>
      <c r="H32" s="130" t="s">
        <v>410</v>
      </c>
      <c r="I32" s="131" t="s">
        <v>400</v>
      </c>
      <c r="J32" s="131" t="s">
        <v>478</v>
      </c>
    </row>
    <row r="33" ht="52.5" customHeight="1" outlineLevel="1" spans="1:10">
      <c r="A33" s="131" t="s">
        <v>351</v>
      </c>
      <c r="B33" s="131" t="s">
        <v>467</v>
      </c>
      <c r="C33" s="131" t="s">
        <v>395</v>
      </c>
      <c r="D33" s="131" t="s">
        <v>406</v>
      </c>
      <c r="E33" s="131" t="s">
        <v>407</v>
      </c>
      <c r="F33" s="131" t="s">
        <v>408</v>
      </c>
      <c r="G33" s="130" t="s">
        <v>409</v>
      </c>
      <c r="H33" s="130" t="s">
        <v>410</v>
      </c>
      <c r="I33" s="131" t="s">
        <v>400</v>
      </c>
      <c r="J33" s="131" t="s">
        <v>479</v>
      </c>
    </row>
    <row r="34" ht="52.5" customHeight="1" outlineLevel="1" spans="1:10">
      <c r="A34" s="131" t="s">
        <v>351</v>
      </c>
      <c r="B34" s="131" t="s">
        <v>467</v>
      </c>
      <c r="C34" s="131" t="s">
        <v>417</v>
      </c>
      <c r="D34" s="131" t="s">
        <v>418</v>
      </c>
      <c r="E34" s="131" t="s">
        <v>480</v>
      </c>
      <c r="F34" s="131" t="s">
        <v>408</v>
      </c>
      <c r="G34" s="130" t="s">
        <v>481</v>
      </c>
      <c r="H34" s="130"/>
      <c r="I34" s="131" t="s">
        <v>425</v>
      </c>
      <c r="J34" s="131" t="s">
        <v>482</v>
      </c>
    </row>
    <row r="35" ht="52.5" customHeight="1" outlineLevel="1" spans="1:10">
      <c r="A35" s="131" t="s">
        <v>351</v>
      </c>
      <c r="B35" s="131" t="s">
        <v>467</v>
      </c>
      <c r="C35" s="131" t="s">
        <v>427</v>
      </c>
      <c r="D35" s="131" t="s">
        <v>428</v>
      </c>
      <c r="E35" s="131" t="s">
        <v>451</v>
      </c>
      <c r="F35" s="131" t="s">
        <v>398</v>
      </c>
      <c r="G35" s="130" t="s">
        <v>430</v>
      </c>
      <c r="H35" s="130" t="s">
        <v>410</v>
      </c>
      <c r="I35" s="131" t="s">
        <v>400</v>
      </c>
      <c r="J35" s="131" t="s">
        <v>483</v>
      </c>
    </row>
    <row r="36" ht="52.5" customHeight="1" outlineLevel="1" spans="1:10">
      <c r="A36" s="131" t="s">
        <v>379</v>
      </c>
      <c r="B36" s="131" t="s">
        <v>484</v>
      </c>
      <c r="C36" s="131" t="s">
        <v>395</v>
      </c>
      <c r="D36" s="131" t="s">
        <v>396</v>
      </c>
      <c r="E36" s="131" t="s">
        <v>485</v>
      </c>
      <c r="F36" s="131" t="s">
        <v>398</v>
      </c>
      <c r="G36" s="130" t="s">
        <v>486</v>
      </c>
      <c r="H36" s="130" t="s">
        <v>404</v>
      </c>
      <c r="I36" s="131" t="s">
        <v>400</v>
      </c>
      <c r="J36" s="131" t="s">
        <v>487</v>
      </c>
    </row>
    <row r="37" ht="52.5" customHeight="1" outlineLevel="1" spans="1:10">
      <c r="A37" s="131" t="s">
        <v>379</v>
      </c>
      <c r="B37" s="131" t="s">
        <v>484</v>
      </c>
      <c r="C37" s="131" t="s">
        <v>395</v>
      </c>
      <c r="D37" s="131" t="s">
        <v>406</v>
      </c>
      <c r="E37" s="131" t="s">
        <v>488</v>
      </c>
      <c r="F37" s="131" t="s">
        <v>398</v>
      </c>
      <c r="G37" s="130" t="s">
        <v>413</v>
      </c>
      <c r="H37" s="130" t="s">
        <v>410</v>
      </c>
      <c r="I37" s="131" t="s">
        <v>400</v>
      </c>
      <c r="J37" s="131" t="s">
        <v>489</v>
      </c>
    </row>
    <row r="38" ht="52.5" customHeight="1" outlineLevel="1" spans="1:10">
      <c r="A38" s="131" t="s">
        <v>379</v>
      </c>
      <c r="B38" s="131" t="s">
        <v>484</v>
      </c>
      <c r="C38" s="131" t="s">
        <v>417</v>
      </c>
      <c r="D38" s="131" t="s">
        <v>418</v>
      </c>
      <c r="E38" s="131" t="s">
        <v>490</v>
      </c>
      <c r="F38" s="131" t="s">
        <v>408</v>
      </c>
      <c r="G38" s="130" t="s">
        <v>424</v>
      </c>
      <c r="H38" s="130"/>
      <c r="I38" s="131" t="s">
        <v>425</v>
      </c>
      <c r="J38" s="131" t="s">
        <v>491</v>
      </c>
    </row>
    <row r="39" ht="52.5" customHeight="1" outlineLevel="1" spans="1:10">
      <c r="A39" s="131" t="s">
        <v>379</v>
      </c>
      <c r="B39" s="131" t="s">
        <v>484</v>
      </c>
      <c r="C39" s="131" t="s">
        <v>417</v>
      </c>
      <c r="D39" s="131" t="s">
        <v>462</v>
      </c>
      <c r="E39" s="131" t="s">
        <v>492</v>
      </c>
      <c r="F39" s="131" t="s">
        <v>408</v>
      </c>
      <c r="G39" s="130" t="s">
        <v>493</v>
      </c>
      <c r="H39" s="130"/>
      <c r="I39" s="131" t="s">
        <v>425</v>
      </c>
      <c r="J39" s="131" t="s">
        <v>494</v>
      </c>
    </row>
    <row r="40" ht="52.5" customHeight="1" outlineLevel="1" spans="1:10">
      <c r="A40" s="131" t="s">
        <v>379</v>
      </c>
      <c r="B40" s="131" t="s">
        <v>484</v>
      </c>
      <c r="C40" s="131" t="s">
        <v>427</v>
      </c>
      <c r="D40" s="131" t="s">
        <v>428</v>
      </c>
      <c r="E40" s="131" t="s">
        <v>451</v>
      </c>
      <c r="F40" s="131" t="s">
        <v>398</v>
      </c>
      <c r="G40" s="130" t="s">
        <v>430</v>
      </c>
      <c r="H40" s="130" t="s">
        <v>410</v>
      </c>
      <c r="I40" s="131" t="s">
        <v>400</v>
      </c>
      <c r="J40" s="131" t="s">
        <v>495</v>
      </c>
    </row>
    <row r="41" ht="52.5" customHeight="1" outlineLevel="1" spans="1:10">
      <c r="A41" s="131" t="s">
        <v>381</v>
      </c>
      <c r="B41" s="131" t="s">
        <v>496</v>
      </c>
      <c r="C41" s="131" t="s">
        <v>395</v>
      </c>
      <c r="D41" s="131" t="s">
        <v>396</v>
      </c>
      <c r="E41" s="131" t="s">
        <v>497</v>
      </c>
      <c r="F41" s="131" t="s">
        <v>398</v>
      </c>
      <c r="G41" s="130" t="s">
        <v>66</v>
      </c>
      <c r="H41" s="130" t="s">
        <v>442</v>
      </c>
      <c r="I41" s="131" t="s">
        <v>400</v>
      </c>
      <c r="J41" s="131" t="s">
        <v>498</v>
      </c>
    </row>
    <row r="42" ht="52.5" customHeight="1" outlineLevel="1" spans="1:10">
      <c r="A42" s="131" t="s">
        <v>381</v>
      </c>
      <c r="B42" s="131" t="s">
        <v>496</v>
      </c>
      <c r="C42" s="131" t="s">
        <v>395</v>
      </c>
      <c r="D42" s="131" t="s">
        <v>406</v>
      </c>
      <c r="E42" s="131" t="s">
        <v>499</v>
      </c>
      <c r="F42" s="131" t="s">
        <v>408</v>
      </c>
      <c r="G42" s="130" t="s">
        <v>409</v>
      </c>
      <c r="H42" s="130" t="s">
        <v>410</v>
      </c>
      <c r="I42" s="131" t="s">
        <v>400</v>
      </c>
      <c r="J42" s="131" t="s">
        <v>500</v>
      </c>
    </row>
    <row r="43" ht="52.5" customHeight="1" outlineLevel="1" spans="1:10">
      <c r="A43" s="131" t="s">
        <v>381</v>
      </c>
      <c r="B43" s="131" t="s">
        <v>496</v>
      </c>
      <c r="C43" s="131" t="s">
        <v>395</v>
      </c>
      <c r="D43" s="131" t="s">
        <v>446</v>
      </c>
      <c r="E43" s="131" t="s">
        <v>501</v>
      </c>
      <c r="F43" s="131" t="s">
        <v>408</v>
      </c>
      <c r="G43" s="130" t="s">
        <v>409</v>
      </c>
      <c r="H43" s="130" t="s">
        <v>410</v>
      </c>
      <c r="I43" s="131" t="s">
        <v>400</v>
      </c>
      <c r="J43" s="131" t="s">
        <v>502</v>
      </c>
    </row>
    <row r="44" ht="52.5" customHeight="1" outlineLevel="1" spans="1:10">
      <c r="A44" s="131" t="s">
        <v>381</v>
      </c>
      <c r="B44" s="131" t="s">
        <v>496</v>
      </c>
      <c r="C44" s="131" t="s">
        <v>417</v>
      </c>
      <c r="D44" s="131" t="s">
        <v>418</v>
      </c>
      <c r="E44" s="131" t="s">
        <v>503</v>
      </c>
      <c r="F44" s="131" t="s">
        <v>408</v>
      </c>
      <c r="G44" s="130" t="s">
        <v>424</v>
      </c>
      <c r="H44" s="130"/>
      <c r="I44" s="131" t="s">
        <v>425</v>
      </c>
      <c r="J44" s="131" t="s">
        <v>504</v>
      </c>
    </row>
    <row r="45" ht="52.5" customHeight="1" outlineLevel="1" spans="1:10">
      <c r="A45" s="131" t="s">
        <v>381</v>
      </c>
      <c r="B45" s="131" t="s">
        <v>496</v>
      </c>
      <c r="C45" s="131" t="s">
        <v>427</v>
      </c>
      <c r="D45" s="131" t="s">
        <v>428</v>
      </c>
      <c r="E45" s="131" t="s">
        <v>505</v>
      </c>
      <c r="F45" s="131" t="s">
        <v>398</v>
      </c>
      <c r="G45" s="130" t="s">
        <v>430</v>
      </c>
      <c r="H45" s="130" t="s">
        <v>410</v>
      </c>
      <c r="I45" s="131" t="s">
        <v>400</v>
      </c>
      <c r="J45" s="131" t="s">
        <v>506</v>
      </c>
    </row>
    <row r="46" ht="52.5" customHeight="1" outlineLevel="1" spans="1:10">
      <c r="A46" s="131" t="s">
        <v>381</v>
      </c>
      <c r="B46" s="131" t="s">
        <v>496</v>
      </c>
      <c r="C46" s="131" t="s">
        <v>432</v>
      </c>
      <c r="D46" s="131" t="s">
        <v>507</v>
      </c>
      <c r="E46" s="131" t="s">
        <v>508</v>
      </c>
      <c r="F46" s="131" t="s">
        <v>435</v>
      </c>
      <c r="G46" s="130" t="s">
        <v>63</v>
      </c>
      <c r="H46" s="130" t="s">
        <v>410</v>
      </c>
      <c r="I46" s="131" t="s">
        <v>400</v>
      </c>
      <c r="J46" s="131" t="s">
        <v>509</v>
      </c>
    </row>
    <row r="47" ht="52.5" customHeight="1" outlineLevel="1" spans="1:10">
      <c r="A47" s="131" t="s">
        <v>363</v>
      </c>
      <c r="B47" s="131" t="s">
        <v>510</v>
      </c>
      <c r="C47" s="131" t="s">
        <v>395</v>
      </c>
      <c r="D47" s="131" t="s">
        <v>396</v>
      </c>
      <c r="E47" s="131" t="s">
        <v>511</v>
      </c>
      <c r="F47" s="131" t="s">
        <v>398</v>
      </c>
      <c r="G47" s="130" t="s">
        <v>512</v>
      </c>
      <c r="H47" s="130" t="s">
        <v>513</v>
      </c>
      <c r="I47" s="131" t="s">
        <v>400</v>
      </c>
      <c r="J47" s="131" t="s">
        <v>514</v>
      </c>
    </row>
    <row r="48" ht="52.5" customHeight="1" outlineLevel="1" spans="1:10">
      <c r="A48" s="131" t="s">
        <v>363</v>
      </c>
      <c r="B48" s="131" t="s">
        <v>510</v>
      </c>
      <c r="C48" s="131" t="s">
        <v>395</v>
      </c>
      <c r="D48" s="131" t="s">
        <v>406</v>
      </c>
      <c r="E48" s="131" t="s">
        <v>515</v>
      </c>
      <c r="F48" s="131" t="s">
        <v>398</v>
      </c>
      <c r="G48" s="130" t="s">
        <v>413</v>
      </c>
      <c r="H48" s="130" t="s">
        <v>410</v>
      </c>
      <c r="I48" s="131" t="s">
        <v>400</v>
      </c>
      <c r="J48" s="131" t="s">
        <v>516</v>
      </c>
    </row>
    <row r="49" ht="52.5" customHeight="1" outlineLevel="1" spans="1:10">
      <c r="A49" s="131" t="s">
        <v>363</v>
      </c>
      <c r="B49" s="131" t="s">
        <v>510</v>
      </c>
      <c r="C49" s="131" t="s">
        <v>395</v>
      </c>
      <c r="D49" s="131" t="s">
        <v>446</v>
      </c>
      <c r="E49" s="131" t="s">
        <v>517</v>
      </c>
      <c r="F49" s="131" t="s">
        <v>408</v>
      </c>
      <c r="G49" s="130" t="s">
        <v>409</v>
      </c>
      <c r="H49" s="130" t="s">
        <v>410</v>
      </c>
      <c r="I49" s="131" t="s">
        <v>400</v>
      </c>
      <c r="J49" s="131" t="s">
        <v>518</v>
      </c>
    </row>
    <row r="50" ht="52.5" customHeight="1" outlineLevel="1" spans="1:10">
      <c r="A50" s="131" t="s">
        <v>363</v>
      </c>
      <c r="B50" s="131" t="s">
        <v>510</v>
      </c>
      <c r="C50" s="131" t="s">
        <v>417</v>
      </c>
      <c r="D50" s="131" t="s">
        <v>418</v>
      </c>
      <c r="E50" s="131" t="s">
        <v>519</v>
      </c>
      <c r="F50" s="131" t="s">
        <v>408</v>
      </c>
      <c r="G50" s="130" t="s">
        <v>520</v>
      </c>
      <c r="H50" s="130"/>
      <c r="I50" s="131" t="s">
        <v>425</v>
      </c>
      <c r="J50" s="131" t="s">
        <v>521</v>
      </c>
    </row>
    <row r="51" ht="52.5" customHeight="1" outlineLevel="1" spans="1:10">
      <c r="A51" s="131" t="s">
        <v>363</v>
      </c>
      <c r="B51" s="131" t="s">
        <v>510</v>
      </c>
      <c r="C51" s="131" t="s">
        <v>427</v>
      </c>
      <c r="D51" s="131" t="s">
        <v>428</v>
      </c>
      <c r="E51" s="131" t="s">
        <v>451</v>
      </c>
      <c r="F51" s="131" t="s">
        <v>398</v>
      </c>
      <c r="G51" s="130" t="s">
        <v>430</v>
      </c>
      <c r="H51" s="130" t="s">
        <v>410</v>
      </c>
      <c r="I51" s="131" t="s">
        <v>400</v>
      </c>
      <c r="J51" s="131" t="s">
        <v>452</v>
      </c>
    </row>
    <row r="52" ht="52.5" customHeight="1" outlineLevel="1" spans="1:10">
      <c r="A52" s="131" t="s">
        <v>339</v>
      </c>
      <c r="B52" s="131" t="s">
        <v>522</v>
      </c>
      <c r="C52" s="131" t="s">
        <v>395</v>
      </c>
      <c r="D52" s="131" t="s">
        <v>396</v>
      </c>
      <c r="E52" s="131" t="s">
        <v>523</v>
      </c>
      <c r="F52" s="131" t="s">
        <v>408</v>
      </c>
      <c r="G52" s="130" t="s">
        <v>66</v>
      </c>
      <c r="H52" s="130" t="s">
        <v>442</v>
      </c>
      <c r="I52" s="131" t="s">
        <v>400</v>
      </c>
      <c r="J52" s="131" t="s">
        <v>524</v>
      </c>
    </row>
    <row r="53" ht="52.5" customHeight="1" outlineLevel="1" spans="1:10">
      <c r="A53" s="131" t="s">
        <v>339</v>
      </c>
      <c r="B53" s="131" t="s">
        <v>522</v>
      </c>
      <c r="C53" s="131" t="s">
        <v>395</v>
      </c>
      <c r="D53" s="131" t="s">
        <v>406</v>
      </c>
      <c r="E53" s="131" t="s">
        <v>525</v>
      </c>
      <c r="F53" s="131" t="s">
        <v>408</v>
      </c>
      <c r="G53" s="130" t="s">
        <v>409</v>
      </c>
      <c r="H53" s="130" t="s">
        <v>410</v>
      </c>
      <c r="I53" s="131" t="s">
        <v>400</v>
      </c>
      <c r="J53" s="131" t="s">
        <v>526</v>
      </c>
    </row>
    <row r="54" ht="52.5" customHeight="1" outlineLevel="1" spans="1:10">
      <c r="A54" s="131" t="s">
        <v>339</v>
      </c>
      <c r="B54" s="131" t="s">
        <v>522</v>
      </c>
      <c r="C54" s="131" t="s">
        <v>417</v>
      </c>
      <c r="D54" s="131" t="s">
        <v>418</v>
      </c>
      <c r="E54" s="131" t="s">
        <v>527</v>
      </c>
      <c r="F54" s="131" t="s">
        <v>408</v>
      </c>
      <c r="G54" s="130" t="s">
        <v>424</v>
      </c>
      <c r="H54" s="130"/>
      <c r="I54" s="131" t="s">
        <v>425</v>
      </c>
      <c r="J54" s="131" t="s">
        <v>528</v>
      </c>
    </row>
    <row r="55" ht="52.5" customHeight="1" outlineLevel="1" spans="1:10">
      <c r="A55" s="131" t="s">
        <v>339</v>
      </c>
      <c r="B55" s="131" t="s">
        <v>522</v>
      </c>
      <c r="C55" s="131" t="s">
        <v>417</v>
      </c>
      <c r="D55" s="131" t="s">
        <v>418</v>
      </c>
      <c r="E55" s="131" t="s">
        <v>529</v>
      </c>
      <c r="F55" s="131" t="s">
        <v>408</v>
      </c>
      <c r="G55" s="130" t="s">
        <v>424</v>
      </c>
      <c r="H55" s="130"/>
      <c r="I55" s="131" t="s">
        <v>425</v>
      </c>
      <c r="J55" s="131" t="s">
        <v>530</v>
      </c>
    </row>
    <row r="56" ht="52.5" customHeight="1" outlineLevel="1" spans="1:10">
      <c r="A56" s="131" t="s">
        <v>339</v>
      </c>
      <c r="B56" s="131" t="s">
        <v>522</v>
      </c>
      <c r="C56" s="131" t="s">
        <v>427</v>
      </c>
      <c r="D56" s="131" t="s">
        <v>428</v>
      </c>
      <c r="E56" s="131" t="s">
        <v>531</v>
      </c>
      <c r="F56" s="131" t="s">
        <v>398</v>
      </c>
      <c r="G56" s="130" t="s">
        <v>430</v>
      </c>
      <c r="H56" s="130" t="s">
        <v>410</v>
      </c>
      <c r="I56" s="131" t="s">
        <v>400</v>
      </c>
      <c r="J56" s="131" t="s">
        <v>532</v>
      </c>
    </row>
    <row r="57" ht="52.5" customHeight="1" outlineLevel="1" spans="1:10">
      <c r="A57" s="131" t="s">
        <v>339</v>
      </c>
      <c r="B57" s="131" t="s">
        <v>522</v>
      </c>
      <c r="C57" s="131" t="s">
        <v>432</v>
      </c>
      <c r="D57" s="131" t="s">
        <v>433</v>
      </c>
      <c r="E57" s="131" t="s">
        <v>533</v>
      </c>
      <c r="F57" s="131" t="s">
        <v>435</v>
      </c>
      <c r="G57" s="130" t="s">
        <v>534</v>
      </c>
      <c r="H57" s="130" t="s">
        <v>410</v>
      </c>
      <c r="I57" s="131" t="s">
        <v>400</v>
      </c>
      <c r="J57" s="131" t="s">
        <v>535</v>
      </c>
    </row>
    <row r="58" ht="52.5" customHeight="1" outlineLevel="1" spans="1:10">
      <c r="A58" s="131" t="s">
        <v>367</v>
      </c>
      <c r="B58" s="131" t="s">
        <v>536</v>
      </c>
      <c r="C58" s="131" t="s">
        <v>395</v>
      </c>
      <c r="D58" s="131" t="s">
        <v>396</v>
      </c>
      <c r="E58" s="131" t="s">
        <v>537</v>
      </c>
      <c r="F58" s="131" t="s">
        <v>398</v>
      </c>
      <c r="G58" s="130" t="s">
        <v>60</v>
      </c>
      <c r="H58" s="130" t="s">
        <v>399</v>
      </c>
      <c r="I58" s="131" t="s">
        <v>400</v>
      </c>
      <c r="J58" s="131" t="s">
        <v>538</v>
      </c>
    </row>
    <row r="59" ht="52.5" customHeight="1" outlineLevel="1" spans="1:10">
      <c r="A59" s="131" t="s">
        <v>367</v>
      </c>
      <c r="B59" s="131" t="s">
        <v>536</v>
      </c>
      <c r="C59" s="131" t="s">
        <v>395</v>
      </c>
      <c r="D59" s="131" t="s">
        <v>396</v>
      </c>
      <c r="E59" s="131" t="s">
        <v>539</v>
      </c>
      <c r="F59" s="131" t="s">
        <v>398</v>
      </c>
      <c r="G59" s="130" t="s">
        <v>63</v>
      </c>
      <c r="H59" s="130" t="s">
        <v>442</v>
      </c>
      <c r="I59" s="131" t="s">
        <v>400</v>
      </c>
      <c r="J59" s="131" t="s">
        <v>540</v>
      </c>
    </row>
    <row r="60" ht="52.5" customHeight="1" outlineLevel="1" spans="1:10">
      <c r="A60" s="131" t="s">
        <v>367</v>
      </c>
      <c r="B60" s="131" t="s">
        <v>536</v>
      </c>
      <c r="C60" s="131" t="s">
        <v>395</v>
      </c>
      <c r="D60" s="131" t="s">
        <v>396</v>
      </c>
      <c r="E60" s="131" t="s">
        <v>541</v>
      </c>
      <c r="F60" s="131" t="s">
        <v>398</v>
      </c>
      <c r="G60" s="130" t="s">
        <v>238</v>
      </c>
      <c r="H60" s="130" t="s">
        <v>542</v>
      </c>
      <c r="I60" s="131" t="s">
        <v>400</v>
      </c>
      <c r="J60" s="131" t="s">
        <v>543</v>
      </c>
    </row>
    <row r="61" ht="52.5" customHeight="1" outlineLevel="1" spans="1:10">
      <c r="A61" s="131" t="s">
        <v>367</v>
      </c>
      <c r="B61" s="131" t="s">
        <v>536</v>
      </c>
      <c r="C61" s="131" t="s">
        <v>395</v>
      </c>
      <c r="D61" s="131" t="s">
        <v>406</v>
      </c>
      <c r="E61" s="131" t="s">
        <v>544</v>
      </c>
      <c r="F61" s="131" t="s">
        <v>398</v>
      </c>
      <c r="G61" s="130" t="s">
        <v>430</v>
      </c>
      <c r="H61" s="130" t="s">
        <v>410</v>
      </c>
      <c r="I61" s="131" t="s">
        <v>400</v>
      </c>
      <c r="J61" s="131" t="s">
        <v>545</v>
      </c>
    </row>
    <row r="62" ht="52.5" customHeight="1" outlineLevel="1" spans="1:10">
      <c r="A62" s="131" t="s">
        <v>367</v>
      </c>
      <c r="B62" s="131" t="s">
        <v>536</v>
      </c>
      <c r="C62" s="131" t="s">
        <v>395</v>
      </c>
      <c r="D62" s="131" t="s">
        <v>406</v>
      </c>
      <c r="E62" s="131" t="s">
        <v>546</v>
      </c>
      <c r="F62" s="131" t="s">
        <v>398</v>
      </c>
      <c r="G62" s="130" t="s">
        <v>430</v>
      </c>
      <c r="H62" s="130" t="s">
        <v>410</v>
      </c>
      <c r="I62" s="131" t="s">
        <v>400</v>
      </c>
      <c r="J62" s="131" t="s">
        <v>547</v>
      </c>
    </row>
    <row r="63" ht="52.5" customHeight="1" outlineLevel="1" spans="1:10">
      <c r="A63" s="131" t="s">
        <v>367</v>
      </c>
      <c r="B63" s="131" t="s">
        <v>536</v>
      </c>
      <c r="C63" s="131" t="s">
        <v>417</v>
      </c>
      <c r="D63" s="131" t="s">
        <v>418</v>
      </c>
      <c r="E63" s="131" t="s">
        <v>548</v>
      </c>
      <c r="F63" s="131" t="s">
        <v>408</v>
      </c>
      <c r="G63" s="130" t="s">
        <v>549</v>
      </c>
      <c r="H63" s="130"/>
      <c r="I63" s="131" t="s">
        <v>425</v>
      </c>
      <c r="J63" s="131" t="s">
        <v>550</v>
      </c>
    </row>
    <row r="64" ht="52.5" customHeight="1" outlineLevel="1" spans="1:10">
      <c r="A64" s="131" t="s">
        <v>367</v>
      </c>
      <c r="B64" s="131" t="s">
        <v>536</v>
      </c>
      <c r="C64" s="131" t="s">
        <v>427</v>
      </c>
      <c r="D64" s="131" t="s">
        <v>428</v>
      </c>
      <c r="E64" s="131" t="s">
        <v>429</v>
      </c>
      <c r="F64" s="131" t="s">
        <v>398</v>
      </c>
      <c r="G64" s="130" t="s">
        <v>430</v>
      </c>
      <c r="H64" s="130" t="s">
        <v>410</v>
      </c>
      <c r="I64" s="131" t="s">
        <v>400</v>
      </c>
      <c r="J64" s="131" t="s">
        <v>550</v>
      </c>
    </row>
    <row r="65" ht="52.5" customHeight="1" outlineLevel="1" spans="1:10">
      <c r="A65" s="131" t="s">
        <v>353</v>
      </c>
      <c r="B65" s="131" t="s">
        <v>551</v>
      </c>
      <c r="C65" s="131" t="s">
        <v>395</v>
      </c>
      <c r="D65" s="131" t="s">
        <v>396</v>
      </c>
      <c r="E65" s="131" t="s">
        <v>552</v>
      </c>
      <c r="F65" s="131" t="s">
        <v>398</v>
      </c>
      <c r="G65" s="130" t="s">
        <v>60</v>
      </c>
      <c r="H65" s="130" t="s">
        <v>399</v>
      </c>
      <c r="I65" s="131" t="s">
        <v>400</v>
      </c>
      <c r="J65" s="131" t="s">
        <v>553</v>
      </c>
    </row>
    <row r="66" ht="52.5" customHeight="1" outlineLevel="1" spans="1:10">
      <c r="A66" s="131" t="s">
        <v>353</v>
      </c>
      <c r="B66" s="131" t="s">
        <v>551</v>
      </c>
      <c r="C66" s="131" t="s">
        <v>395</v>
      </c>
      <c r="D66" s="131" t="s">
        <v>396</v>
      </c>
      <c r="E66" s="131" t="s">
        <v>554</v>
      </c>
      <c r="F66" s="131" t="s">
        <v>398</v>
      </c>
      <c r="G66" s="130" t="s">
        <v>430</v>
      </c>
      <c r="H66" s="130" t="s">
        <v>410</v>
      </c>
      <c r="I66" s="131" t="s">
        <v>400</v>
      </c>
      <c r="J66" s="131" t="s">
        <v>555</v>
      </c>
    </row>
    <row r="67" ht="52.5" customHeight="1" outlineLevel="1" spans="1:10">
      <c r="A67" s="131" t="s">
        <v>353</v>
      </c>
      <c r="B67" s="131" t="s">
        <v>551</v>
      </c>
      <c r="C67" s="131" t="s">
        <v>395</v>
      </c>
      <c r="D67" s="131" t="s">
        <v>406</v>
      </c>
      <c r="E67" s="131" t="s">
        <v>556</v>
      </c>
      <c r="F67" s="131" t="s">
        <v>398</v>
      </c>
      <c r="G67" s="130" t="s">
        <v>413</v>
      </c>
      <c r="H67" s="130" t="s">
        <v>410</v>
      </c>
      <c r="I67" s="131" t="s">
        <v>400</v>
      </c>
      <c r="J67" s="131" t="s">
        <v>557</v>
      </c>
    </row>
    <row r="68" ht="52.5" customHeight="1" outlineLevel="1" spans="1:10">
      <c r="A68" s="131" t="s">
        <v>353</v>
      </c>
      <c r="B68" s="131" t="s">
        <v>551</v>
      </c>
      <c r="C68" s="131" t="s">
        <v>395</v>
      </c>
      <c r="D68" s="131" t="s">
        <v>406</v>
      </c>
      <c r="E68" s="131" t="s">
        <v>558</v>
      </c>
      <c r="F68" s="131" t="s">
        <v>398</v>
      </c>
      <c r="G68" s="130" t="s">
        <v>430</v>
      </c>
      <c r="H68" s="130" t="s">
        <v>410</v>
      </c>
      <c r="I68" s="131" t="s">
        <v>400</v>
      </c>
      <c r="J68" s="131" t="s">
        <v>559</v>
      </c>
    </row>
    <row r="69" ht="52.5" customHeight="1" outlineLevel="1" spans="1:10">
      <c r="A69" s="131" t="s">
        <v>353</v>
      </c>
      <c r="B69" s="131" t="s">
        <v>551</v>
      </c>
      <c r="C69" s="131" t="s">
        <v>417</v>
      </c>
      <c r="D69" s="131" t="s">
        <v>418</v>
      </c>
      <c r="E69" s="131" t="s">
        <v>560</v>
      </c>
      <c r="F69" s="131" t="s">
        <v>408</v>
      </c>
      <c r="G69" s="130" t="s">
        <v>561</v>
      </c>
      <c r="H69" s="130"/>
      <c r="I69" s="131" t="s">
        <v>425</v>
      </c>
      <c r="J69" s="131" t="s">
        <v>562</v>
      </c>
    </row>
    <row r="70" ht="52.5" customHeight="1" outlineLevel="1" spans="1:10">
      <c r="A70" s="131" t="s">
        <v>353</v>
      </c>
      <c r="B70" s="131" t="s">
        <v>551</v>
      </c>
      <c r="C70" s="131" t="s">
        <v>417</v>
      </c>
      <c r="D70" s="131" t="s">
        <v>418</v>
      </c>
      <c r="E70" s="131" t="s">
        <v>563</v>
      </c>
      <c r="F70" s="131" t="s">
        <v>408</v>
      </c>
      <c r="G70" s="130" t="s">
        <v>561</v>
      </c>
      <c r="H70" s="130"/>
      <c r="I70" s="131" t="s">
        <v>425</v>
      </c>
      <c r="J70" s="131" t="s">
        <v>564</v>
      </c>
    </row>
    <row r="71" ht="52.5" customHeight="1" outlineLevel="1" spans="1:10">
      <c r="A71" s="131" t="s">
        <v>353</v>
      </c>
      <c r="B71" s="131" t="s">
        <v>551</v>
      </c>
      <c r="C71" s="131" t="s">
        <v>427</v>
      </c>
      <c r="D71" s="131" t="s">
        <v>428</v>
      </c>
      <c r="E71" s="131" t="s">
        <v>429</v>
      </c>
      <c r="F71" s="131" t="s">
        <v>398</v>
      </c>
      <c r="G71" s="130" t="s">
        <v>430</v>
      </c>
      <c r="H71" s="130" t="s">
        <v>410</v>
      </c>
      <c r="I71" s="131" t="s">
        <v>400</v>
      </c>
      <c r="J71" s="131" t="s">
        <v>565</v>
      </c>
    </row>
    <row r="72" ht="52.5" customHeight="1" outlineLevel="1" spans="1:10">
      <c r="A72" s="131" t="s">
        <v>373</v>
      </c>
      <c r="B72" s="131" t="s">
        <v>566</v>
      </c>
      <c r="C72" s="131" t="s">
        <v>395</v>
      </c>
      <c r="D72" s="131" t="s">
        <v>396</v>
      </c>
      <c r="E72" s="131" t="s">
        <v>567</v>
      </c>
      <c r="F72" s="131" t="s">
        <v>398</v>
      </c>
      <c r="G72" s="130" t="s">
        <v>63</v>
      </c>
      <c r="H72" s="130" t="s">
        <v>568</v>
      </c>
      <c r="I72" s="131" t="s">
        <v>400</v>
      </c>
      <c r="J72" s="131" t="s">
        <v>569</v>
      </c>
    </row>
    <row r="73" ht="52.5" customHeight="1" outlineLevel="1" spans="1:10">
      <c r="A73" s="131" t="s">
        <v>373</v>
      </c>
      <c r="B73" s="131" t="s">
        <v>566</v>
      </c>
      <c r="C73" s="131" t="s">
        <v>395</v>
      </c>
      <c r="D73" s="131" t="s">
        <v>396</v>
      </c>
      <c r="E73" s="131" t="s">
        <v>570</v>
      </c>
      <c r="F73" s="131" t="s">
        <v>398</v>
      </c>
      <c r="G73" s="130" t="s">
        <v>63</v>
      </c>
      <c r="H73" s="130" t="s">
        <v>471</v>
      </c>
      <c r="I73" s="131" t="s">
        <v>400</v>
      </c>
      <c r="J73" s="131" t="s">
        <v>571</v>
      </c>
    </row>
    <row r="74" ht="52.5" customHeight="1" outlineLevel="1" spans="1:10">
      <c r="A74" s="131" t="s">
        <v>373</v>
      </c>
      <c r="B74" s="131" t="s">
        <v>566</v>
      </c>
      <c r="C74" s="131" t="s">
        <v>395</v>
      </c>
      <c r="D74" s="131" t="s">
        <v>396</v>
      </c>
      <c r="E74" s="131" t="s">
        <v>572</v>
      </c>
      <c r="F74" s="131" t="s">
        <v>398</v>
      </c>
      <c r="G74" s="130" t="s">
        <v>409</v>
      </c>
      <c r="H74" s="130" t="s">
        <v>404</v>
      </c>
      <c r="I74" s="131" t="s">
        <v>400</v>
      </c>
      <c r="J74" s="131" t="s">
        <v>573</v>
      </c>
    </row>
    <row r="75" ht="52.5" customHeight="1" outlineLevel="1" spans="1:10">
      <c r="A75" s="131" t="s">
        <v>373</v>
      </c>
      <c r="B75" s="131" t="s">
        <v>566</v>
      </c>
      <c r="C75" s="131" t="s">
        <v>395</v>
      </c>
      <c r="D75" s="131" t="s">
        <v>406</v>
      </c>
      <c r="E75" s="131" t="s">
        <v>574</v>
      </c>
      <c r="F75" s="131" t="s">
        <v>398</v>
      </c>
      <c r="G75" s="130" t="s">
        <v>413</v>
      </c>
      <c r="H75" s="130" t="s">
        <v>410</v>
      </c>
      <c r="I75" s="131" t="s">
        <v>400</v>
      </c>
      <c r="J75" s="131" t="s">
        <v>575</v>
      </c>
    </row>
    <row r="76" ht="52.5" customHeight="1" outlineLevel="1" spans="1:10">
      <c r="A76" s="131" t="s">
        <v>373</v>
      </c>
      <c r="B76" s="131" t="s">
        <v>566</v>
      </c>
      <c r="C76" s="131" t="s">
        <v>417</v>
      </c>
      <c r="D76" s="131" t="s">
        <v>418</v>
      </c>
      <c r="E76" s="131" t="s">
        <v>576</v>
      </c>
      <c r="F76" s="131" t="s">
        <v>408</v>
      </c>
      <c r="G76" s="130" t="s">
        <v>577</v>
      </c>
      <c r="H76" s="130"/>
      <c r="I76" s="131" t="s">
        <v>425</v>
      </c>
      <c r="J76" s="131" t="s">
        <v>578</v>
      </c>
    </row>
    <row r="77" ht="52.5" customHeight="1" outlineLevel="1" spans="1:10">
      <c r="A77" s="131" t="s">
        <v>373</v>
      </c>
      <c r="B77" s="131" t="s">
        <v>566</v>
      </c>
      <c r="C77" s="131" t="s">
        <v>427</v>
      </c>
      <c r="D77" s="131" t="s">
        <v>428</v>
      </c>
      <c r="E77" s="131" t="s">
        <v>579</v>
      </c>
      <c r="F77" s="131" t="s">
        <v>398</v>
      </c>
      <c r="G77" s="130" t="s">
        <v>430</v>
      </c>
      <c r="H77" s="130" t="s">
        <v>410</v>
      </c>
      <c r="I77" s="131" t="s">
        <v>400</v>
      </c>
      <c r="J77" s="131" t="s">
        <v>580</v>
      </c>
    </row>
    <row r="78" ht="52.5" customHeight="1" outlineLevel="1" spans="1:10">
      <c r="A78" s="131" t="s">
        <v>369</v>
      </c>
      <c r="B78" s="131" t="s">
        <v>581</v>
      </c>
      <c r="C78" s="131" t="s">
        <v>395</v>
      </c>
      <c r="D78" s="131" t="s">
        <v>396</v>
      </c>
      <c r="E78" s="131" t="s">
        <v>582</v>
      </c>
      <c r="F78" s="131" t="s">
        <v>398</v>
      </c>
      <c r="G78" s="130" t="s">
        <v>409</v>
      </c>
      <c r="H78" s="130" t="s">
        <v>583</v>
      </c>
      <c r="I78" s="131" t="s">
        <v>400</v>
      </c>
      <c r="J78" s="131" t="s">
        <v>584</v>
      </c>
    </row>
    <row r="79" ht="52.5" customHeight="1" outlineLevel="1" spans="1:10">
      <c r="A79" s="131" t="s">
        <v>369</v>
      </c>
      <c r="B79" s="131" t="s">
        <v>581</v>
      </c>
      <c r="C79" s="131" t="s">
        <v>395</v>
      </c>
      <c r="D79" s="131" t="s">
        <v>396</v>
      </c>
      <c r="E79" s="131" t="s">
        <v>585</v>
      </c>
      <c r="F79" s="131" t="s">
        <v>408</v>
      </c>
      <c r="G79" s="130" t="s">
        <v>66</v>
      </c>
      <c r="H79" s="130" t="s">
        <v>442</v>
      </c>
      <c r="I79" s="131" t="s">
        <v>400</v>
      </c>
      <c r="J79" s="131" t="s">
        <v>586</v>
      </c>
    </row>
    <row r="80" ht="52.5" customHeight="1" outlineLevel="1" spans="1:10">
      <c r="A80" s="131" t="s">
        <v>369</v>
      </c>
      <c r="B80" s="131" t="s">
        <v>581</v>
      </c>
      <c r="C80" s="131" t="s">
        <v>395</v>
      </c>
      <c r="D80" s="131" t="s">
        <v>406</v>
      </c>
      <c r="E80" s="131" t="s">
        <v>587</v>
      </c>
      <c r="F80" s="131" t="s">
        <v>398</v>
      </c>
      <c r="G80" s="130" t="s">
        <v>413</v>
      </c>
      <c r="H80" s="130" t="s">
        <v>410</v>
      </c>
      <c r="I80" s="131" t="s">
        <v>400</v>
      </c>
      <c r="J80" s="131" t="s">
        <v>588</v>
      </c>
    </row>
    <row r="81" ht="52.5" customHeight="1" outlineLevel="1" spans="1:10">
      <c r="A81" s="131" t="s">
        <v>369</v>
      </c>
      <c r="B81" s="131" t="s">
        <v>581</v>
      </c>
      <c r="C81" s="131" t="s">
        <v>395</v>
      </c>
      <c r="D81" s="131" t="s">
        <v>446</v>
      </c>
      <c r="E81" s="131" t="s">
        <v>589</v>
      </c>
      <c r="F81" s="131" t="s">
        <v>398</v>
      </c>
      <c r="G81" s="130" t="s">
        <v>430</v>
      </c>
      <c r="H81" s="130" t="s">
        <v>410</v>
      </c>
      <c r="I81" s="131" t="s">
        <v>400</v>
      </c>
      <c r="J81" s="131" t="s">
        <v>590</v>
      </c>
    </row>
    <row r="82" ht="52.5" customHeight="1" outlineLevel="1" spans="1:10">
      <c r="A82" s="131" t="s">
        <v>369</v>
      </c>
      <c r="B82" s="131" t="s">
        <v>581</v>
      </c>
      <c r="C82" s="131" t="s">
        <v>417</v>
      </c>
      <c r="D82" s="131" t="s">
        <v>418</v>
      </c>
      <c r="E82" s="131" t="s">
        <v>591</v>
      </c>
      <c r="F82" s="131" t="s">
        <v>408</v>
      </c>
      <c r="G82" s="130" t="s">
        <v>592</v>
      </c>
      <c r="H82" s="130"/>
      <c r="I82" s="131" t="s">
        <v>425</v>
      </c>
      <c r="J82" s="131" t="s">
        <v>593</v>
      </c>
    </row>
    <row r="83" ht="52.5" customHeight="1" outlineLevel="1" spans="1:10">
      <c r="A83" s="131" t="s">
        <v>369</v>
      </c>
      <c r="B83" s="131" t="s">
        <v>581</v>
      </c>
      <c r="C83" s="131" t="s">
        <v>417</v>
      </c>
      <c r="D83" s="131" t="s">
        <v>418</v>
      </c>
      <c r="E83" s="131" t="s">
        <v>594</v>
      </c>
      <c r="F83" s="131" t="s">
        <v>408</v>
      </c>
      <c r="G83" s="130" t="s">
        <v>424</v>
      </c>
      <c r="H83" s="130"/>
      <c r="I83" s="131" t="s">
        <v>425</v>
      </c>
      <c r="J83" s="131" t="s">
        <v>595</v>
      </c>
    </row>
    <row r="84" ht="52.5" customHeight="1" outlineLevel="1" spans="1:10">
      <c r="A84" s="131" t="s">
        <v>369</v>
      </c>
      <c r="B84" s="131" t="s">
        <v>581</v>
      </c>
      <c r="C84" s="131" t="s">
        <v>417</v>
      </c>
      <c r="D84" s="131" t="s">
        <v>596</v>
      </c>
      <c r="E84" s="131" t="s">
        <v>597</v>
      </c>
      <c r="F84" s="131" t="s">
        <v>408</v>
      </c>
      <c r="G84" s="130" t="s">
        <v>598</v>
      </c>
      <c r="H84" s="130"/>
      <c r="I84" s="131" t="s">
        <v>425</v>
      </c>
      <c r="J84" s="131" t="s">
        <v>599</v>
      </c>
    </row>
    <row r="85" ht="52.5" customHeight="1" outlineLevel="1" spans="1:10">
      <c r="A85" s="131" t="s">
        <v>369</v>
      </c>
      <c r="B85" s="131" t="s">
        <v>581</v>
      </c>
      <c r="C85" s="131" t="s">
        <v>417</v>
      </c>
      <c r="D85" s="131" t="s">
        <v>462</v>
      </c>
      <c r="E85" s="131" t="s">
        <v>600</v>
      </c>
      <c r="F85" s="131" t="s">
        <v>398</v>
      </c>
      <c r="G85" s="130" t="s">
        <v>430</v>
      </c>
      <c r="H85" s="130" t="s">
        <v>410</v>
      </c>
      <c r="I85" s="131" t="s">
        <v>400</v>
      </c>
      <c r="J85" s="131" t="s">
        <v>601</v>
      </c>
    </row>
    <row r="86" ht="52.5" customHeight="1" outlineLevel="1" spans="1:10">
      <c r="A86" s="131" t="s">
        <v>369</v>
      </c>
      <c r="B86" s="131" t="s">
        <v>581</v>
      </c>
      <c r="C86" s="131" t="s">
        <v>427</v>
      </c>
      <c r="D86" s="131" t="s">
        <v>428</v>
      </c>
      <c r="E86" s="131" t="s">
        <v>429</v>
      </c>
      <c r="F86" s="131" t="s">
        <v>398</v>
      </c>
      <c r="G86" s="130" t="s">
        <v>430</v>
      </c>
      <c r="H86" s="130" t="s">
        <v>410</v>
      </c>
      <c r="I86" s="131" t="s">
        <v>400</v>
      </c>
      <c r="J86" s="131" t="s">
        <v>602</v>
      </c>
    </row>
    <row r="87" ht="52.5" customHeight="1" outlineLevel="1" spans="1:10">
      <c r="A87" s="131" t="s">
        <v>343</v>
      </c>
      <c r="B87" s="131" t="s">
        <v>603</v>
      </c>
      <c r="C87" s="131" t="s">
        <v>395</v>
      </c>
      <c r="D87" s="131" t="s">
        <v>396</v>
      </c>
      <c r="E87" s="131" t="s">
        <v>604</v>
      </c>
      <c r="F87" s="131" t="s">
        <v>398</v>
      </c>
      <c r="G87" s="130" t="s">
        <v>60</v>
      </c>
      <c r="H87" s="130" t="s">
        <v>442</v>
      </c>
      <c r="I87" s="131" t="s">
        <v>400</v>
      </c>
      <c r="J87" s="131" t="s">
        <v>605</v>
      </c>
    </row>
    <row r="88" ht="52.5" customHeight="1" outlineLevel="1" spans="1:10">
      <c r="A88" s="131" t="s">
        <v>343</v>
      </c>
      <c r="B88" s="131" t="s">
        <v>603</v>
      </c>
      <c r="C88" s="131" t="s">
        <v>395</v>
      </c>
      <c r="D88" s="131" t="s">
        <v>406</v>
      </c>
      <c r="E88" s="131" t="s">
        <v>606</v>
      </c>
      <c r="F88" s="131" t="s">
        <v>408</v>
      </c>
      <c r="G88" s="130" t="s">
        <v>409</v>
      </c>
      <c r="H88" s="130" t="s">
        <v>410</v>
      </c>
      <c r="I88" s="131" t="s">
        <v>400</v>
      </c>
      <c r="J88" s="131" t="s">
        <v>606</v>
      </c>
    </row>
    <row r="89" ht="52.5" customHeight="1" outlineLevel="1" spans="1:10">
      <c r="A89" s="131" t="s">
        <v>343</v>
      </c>
      <c r="B89" s="131" t="s">
        <v>603</v>
      </c>
      <c r="C89" s="131" t="s">
        <v>417</v>
      </c>
      <c r="D89" s="131" t="s">
        <v>418</v>
      </c>
      <c r="E89" s="131" t="s">
        <v>607</v>
      </c>
      <c r="F89" s="131" t="s">
        <v>408</v>
      </c>
      <c r="G89" s="130" t="s">
        <v>608</v>
      </c>
      <c r="H89" s="130"/>
      <c r="I89" s="131" t="s">
        <v>425</v>
      </c>
      <c r="J89" s="131" t="s">
        <v>607</v>
      </c>
    </row>
    <row r="90" ht="52.5" customHeight="1" outlineLevel="1" spans="1:10">
      <c r="A90" s="131" t="s">
        <v>343</v>
      </c>
      <c r="B90" s="131" t="s">
        <v>603</v>
      </c>
      <c r="C90" s="131" t="s">
        <v>427</v>
      </c>
      <c r="D90" s="131" t="s">
        <v>428</v>
      </c>
      <c r="E90" s="131" t="s">
        <v>429</v>
      </c>
      <c r="F90" s="131" t="s">
        <v>398</v>
      </c>
      <c r="G90" s="130" t="s">
        <v>430</v>
      </c>
      <c r="H90" s="130" t="s">
        <v>410</v>
      </c>
      <c r="I90" s="131" t="s">
        <v>400</v>
      </c>
      <c r="J90" s="131" t="s">
        <v>602</v>
      </c>
    </row>
    <row r="91" ht="52.5" customHeight="1" outlineLevel="1" spans="1:10">
      <c r="A91" s="131" t="s">
        <v>348</v>
      </c>
      <c r="B91" s="131" t="s">
        <v>609</v>
      </c>
      <c r="C91" s="131" t="s">
        <v>395</v>
      </c>
      <c r="D91" s="131" t="s">
        <v>396</v>
      </c>
      <c r="E91" s="131" t="s">
        <v>397</v>
      </c>
      <c r="F91" s="131" t="s">
        <v>398</v>
      </c>
      <c r="G91" s="130" t="s">
        <v>60</v>
      </c>
      <c r="H91" s="130" t="s">
        <v>399</v>
      </c>
      <c r="I91" s="131" t="s">
        <v>400</v>
      </c>
      <c r="J91" s="131" t="s">
        <v>610</v>
      </c>
    </row>
    <row r="92" ht="52.5" customHeight="1" outlineLevel="1" spans="1:10">
      <c r="A92" s="131" t="s">
        <v>348</v>
      </c>
      <c r="B92" s="131" t="s">
        <v>609</v>
      </c>
      <c r="C92" s="131" t="s">
        <v>395</v>
      </c>
      <c r="D92" s="131" t="s">
        <v>396</v>
      </c>
      <c r="E92" s="131" t="s">
        <v>470</v>
      </c>
      <c r="F92" s="131" t="s">
        <v>398</v>
      </c>
      <c r="G92" s="130" t="s">
        <v>68</v>
      </c>
      <c r="H92" s="130" t="s">
        <v>471</v>
      </c>
      <c r="I92" s="131" t="s">
        <v>400</v>
      </c>
      <c r="J92" s="131" t="s">
        <v>611</v>
      </c>
    </row>
    <row r="93" ht="52.5" customHeight="1" outlineLevel="1" spans="1:10">
      <c r="A93" s="131" t="s">
        <v>348</v>
      </c>
      <c r="B93" s="131" t="s">
        <v>609</v>
      </c>
      <c r="C93" s="131" t="s">
        <v>395</v>
      </c>
      <c r="D93" s="131" t="s">
        <v>396</v>
      </c>
      <c r="E93" s="131" t="s">
        <v>612</v>
      </c>
      <c r="F93" s="131" t="s">
        <v>398</v>
      </c>
      <c r="G93" s="130" t="s">
        <v>613</v>
      </c>
      <c r="H93" s="130" t="s">
        <v>475</v>
      </c>
      <c r="I93" s="131" t="s">
        <v>400</v>
      </c>
      <c r="J93" s="131" t="s">
        <v>614</v>
      </c>
    </row>
    <row r="94" ht="52.5" customHeight="1" outlineLevel="1" spans="1:10">
      <c r="A94" s="131" t="s">
        <v>348</v>
      </c>
      <c r="B94" s="131" t="s">
        <v>609</v>
      </c>
      <c r="C94" s="131" t="s">
        <v>395</v>
      </c>
      <c r="D94" s="131" t="s">
        <v>396</v>
      </c>
      <c r="E94" s="131" t="s">
        <v>615</v>
      </c>
      <c r="F94" s="131" t="s">
        <v>398</v>
      </c>
      <c r="G94" s="130" t="s">
        <v>238</v>
      </c>
      <c r="H94" s="130" t="s">
        <v>399</v>
      </c>
      <c r="I94" s="131" t="s">
        <v>400</v>
      </c>
      <c r="J94" s="131" t="s">
        <v>616</v>
      </c>
    </row>
    <row r="95" ht="52.5" customHeight="1" outlineLevel="1" spans="1:10">
      <c r="A95" s="131" t="s">
        <v>348</v>
      </c>
      <c r="B95" s="131" t="s">
        <v>609</v>
      </c>
      <c r="C95" s="131" t="s">
        <v>395</v>
      </c>
      <c r="D95" s="131" t="s">
        <v>396</v>
      </c>
      <c r="E95" s="131" t="s">
        <v>617</v>
      </c>
      <c r="F95" s="131" t="s">
        <v>398</v>
      </c>
      <c r="G95" s="130" t="s">
        <v>66</v>
      </c>
      <c r="H95" s="130" t="s">
        <v>399</v>
      </c>
      <c r="I95" s="131" t="s">
        <v>400</v>
      </c>
      <c r="J95" s="131" t="s">
        <v>618</v>
      </c>
    </row>
    <row r="96" ht="52.5" customHeight="1" outlineLevel="1" spans="1:10">
      <c r="A96" s="131" t="s">
        <v>348</v>
      </c>
      <c r="B96" s="131" t="s">
        <v>609</v>
      </c>
      <c r="C96" s="131" t="s">
        <v>395</v>
      </c>
      <c r="D96" s="131" t="s">
        <v>396</v>
      </c>
      <c r="E96" s="131" t="s">
        <v>619</v>
      </c>
      <c r="F96" s="131" t="s">
        <v>398</v>
      </c>
      <c r="G96" s="130" t="s">
        <v>67</v>
      </c>
      <c r="H96" s="130" t="s">
        <v>442</v>
      </c>
      <c r="I96" s="131" t="s">
        <v>400</v>
      </c>
      <c r="J96" s="131" t="s">
        <v>620</v>
      </c>
    </row>
    <row r="97" ht="52.5" customHeight="1" outlineLevel="1" spans="1:10">
      <c r="A97" s="131" t="s">
        <v>348</v>
      </c>
      <c r="B97" s="131" t="s">
        <v>609</v>
      </c>
      <c r="C97" s="131" t="s">
        <v>395</v>
      </c>
      <c r="D97" s="131" t="s">
        <v>396</v>
      </c>
      <c r="E97" s="131" t="s">
        <v>621</v>
      </c>
      <c r="F97" s="131" t="s">
        <v>398</v>
      </c>
      <c r="G97" s="130" t="s">
        <v>238</v>
      </c>
      <c r="H97" s="130" t="s">
        <v>399</v>
      </c>
      <c r="I97" s="131" t="s">
        <v>400</v>
      </c>
      <c r="J97" s="131" t="s">
        <v>622</v>
      </c>
    </row>
    <row r="98" ht="52.5" customHeight="1" outlineLevel="1" spans="1:10">
      <c r="A98" s="131" t="s">
        <v>348</v>
      </c>
      <c r="B98" s="131" t="s">
        <v>609</v>
      </c>
      <c r="C98" s="131" t="s">
        <v>395</v>
      </c>
      <c r="D98" s="131" t="s">
        <v>396</v>
      </c>
      <c r="E98" s="131" t="s">
        <v>623</v>
      </c>
      <c r="F98" s="131" t="s">
        <v>398</v>
      </c>
      <c r="G98" s="130" t="s">
        <v>613</v>
      </c>
      <c r="H98" s="130" t="s">
        <v>475</v>
      </c>
      <c r="I98" s="131" t="s">
        <v>400</v>
      </c>
      <c r="J98" s="131" t="s">
        <v>624</v>
      </c>
    </row>
    <row r="99" ht="52.5" customHeight="1" outlineLevel="1" spans="1:10">
      <c r="A99" s="131" t="s">
        <v>348</v>
      </c>
      <c r="B99" s="131" t="s">
        <v>609</v>
      </c>
      <c r="C99" s="131" t="s">
        <v>395</v>
      </c>
      <c r="D99" s="131" t="s">
        <v>406</v>
      </c>
      <c r="E99" s="131" t="s">
        <v>625</v>
      </c>
      <c r="F99" s="131" t="s">
        <v>408</v>
      </c>
      <c r="G99" s="130" t="s">
        <v>409</v>
      </c>
      <c r="H99" s="130" t="s">
        <v>410</v>
      </c>
      <c r="I99" s="131" t="s">
        <v>400</v>
      </c>
      <c r="J99" s="131" t="s">
        <v>626</v>
      </c>
    </row>
    <row r="100" ht="52.5" customHeight="1" outlineLevel="1" spans="1:10">
      <c r="A100" s="131" t="s">
        <v>348</v>
      </c>
      <c r="B100" s="131" t="s">
        <v>609</v>
      </c>
      <c r="C100" s="131" t="s">
        <v>395</v>
      </c>
      <c r="D100" s="131" t="s">
        <v>406</v>
      </c>
      <c r="E100" s="131" t="s">
        <v>574</v>
      </c>
      <c r="F100" s="131" t="s">
        <v>398</v>
      </c>
      <c r="G100" s="130" t="s">
        <v>430</v>
      </c>
      <c r="H100" s="130" t="s">
        <v>410</v>
      </c>
      <c r="I100" s="131" t="s">
        <v>400</v>
      </c>
      <c r="J100" s="131" t="s">
        <v>627</v>
      </c>
    </row>
    <row r="101" ht="52.5" customHeight="1" outlineLevel="1" spans="1:10">
      <c r="A101" s="131" t="s">
        <v>348</v>
      </c>
      <c r="B101" s="131" t="s">
        <v>609</v>
      </c>
      <c r="C101" s="131" t="s">
        <v>395</v>
      </c>
      <c r="D101" s="131" t="s">
        <v>406</v>
      </c>
      <c r="E101" s="131" t="s">
        <v>628</v>
      </c>
      <c r="F101" s="131" t="s">
        <v>398</v>
      </c>
      <c r="G101" s="130" t="s">
        <v>413</v>
      </c>
      <c r="H101" s="130" t="s">
        <v>410</v>
      </c>
      <c r="I101" s="131" t="s">
        <v>400</v>
      </c>
      <c r="J101" s="131" t="s">
        <v>629</v>
      </c>
    </row>
    <row r="102" ht="52.5" customHeight="1" outlineLevel="1" spans="1:10">
      <c r="A102" s="131" t="s">
        <v>348</v>
      </c>
      <c r="B102" s="131" t="s">
        <v>609</v>
      </c>
      <c r="C102" s="131" t="s">
        <v>417</v>
      </c>
      <c r="D102" s="131" t="s">
        <v>418</v>
      </c>
      <c r="E102" s="131" t="s">
        <v>630</v>
      </c>
      <c r="F102" s="131" t="s">
        <v>408</v>
      </c>
      <c r="G102" s="130" t="s">
        <v>577</v>
      </c>
      <c r="H102" s="130"/>
      <c r="I102" s="131" t="s">
        <v>425</v>
      </c>
      <c r="J102" s="131" t="s">
        <v>631</v>
      </c>
    </row>
    <row r="103" ht="52.5" customHeight="1" outlineLevel="1" spans="1:10">
      <c r="A103" s="131" t="s">
        <v>348</v>
      </c>
      <c r="B103" s="131" t="s">
        <v>609</v>
      </c>
      <c r="C103" s="131" t="s">
        <v>417</v>
      </c>
      <c r="D103" s="131" t="s">
        <v>418</v>
      </c>
      <c r="E103" s="131" t="s">
        <v>632</v>
      </c>
      <c r="F103" s="131" t="s">
        <v>408</v>
      </c>
      <c r="G103" s="130" t="s">
        <v>561</v>
      </c>
      <c r="H103" s="130"/>
      <c r="I103" s="131" t="s">
        <v>425</v>
      </c>
      <c r="J103" s="131" t="s">
        <v>633</v>
      </c>
    </row>
    <row r="104" ht="52.5" customHeight="1" outlineLevel="1" spans="1:10">
      <c r="A104" s="131" t="s">
        <v>348</v>
      </c>
      <c r="B104" s="131" t="s">
        <v>609</v>
      </c>
      <c r="C104" s="131" t="s">
        <v>427</v>
      </c>
      <c r="D104" s="131" t="s">
        <v>428</v>
      </c>
      <c r="E104" s="131" t="s">
        <v>451</v>
      </c>
      <c r="F104" s="131" t="s">
        <v>398</v>
      </c>
      <c r="G104" s="130" t="s">
        <v>430</v>
      </c>
      <c r="H104" s="130" t="s">
        <v>410</v>
      </c>
      <c r="I104" s="131" t="s">
        <v>400</v>
      </c>
      <c r="J104" s="131" t="s">
        <v>634</v>
      </c>
    </row>
    <row r="105" ht="52.5" customHeight="1" outlineLevel="1" spans="1:10">
      <c r="A105" s="131" t="s">
        <v>365</v>
      </c>
      <c r="B105" s="131" t="s">
        <v>635</v>
      </c>
      <c r="C105" s="131" t="s">
        <v>395</v>
      </c>
      <c r="D105" s="131" t="s">
        <v>396</v>
      </c>
      <c r="E105" s="131" t="s">
        <v>636</v>
      </c>
      <c r="F105" s="131" t="s">
        <v>398</v>
      </c>
      <c r="G105" s="130" t="s">
        <v>60</v>
      </c>
      <c r="H105" s="130" t="s">
        <v>399</v>
      </c>
      <c r="I105" s="131" t="s">
        <v>400</v>
      </c>
      <c r="J105" s="131" t="s">
        <v>637</v>
      </c>
    </row>
    <row r="106" ht="52.5" customHeight="1" outlineLevel="1" spans="1:10">
      <c r="A106" s="131" t="s">
        <v>365</v>
      </c>
      <c r="B106" s="131" t="s">
        <v>635</v>
      </c>
      <c r="C106" s="131" t="s">
        <v>395</v>
      </c>
      <c r="D106" s="131" t="s">
        <v>396</v>
      </c>
      <c r="E106" s="131" t="s">
        <v>638</v>
      </c>
      <c r="F106" s="131" t="s">
        <v>398</v>
      </c>
      <c r="G106" s="130" t="s">
        <v>639</v>
      </c>
      <c r="H106" s="130" t="s">
        <v>442</v>
      </c>
      <c r="I106" s="131" t="s">
        <v>400</v>
      </c>
      <c r="J106" s="131" t="s">
        <v>640</v>
      </c>
    </row>
    <row r="107" ht="52.5" customHeight="1" outlineLevel="1" spans="1:10">
      <c r="A107" s="131" t="s">
        <v>365</v>
      </c>
      <c r="B107" s="131" t="s">
        <v>635</v>
      </c>
      <c r="C107" s="131" t="s">
        <v>395</v>
      </c>
      <c r="D107" s="131" t="s">
        <v>406</v>
      </c>
      <c r="E107" s="131" t="s">
        <v>641</v>
      </c>
      <c r="F107" s="131" t="s">
        <v>408</v>
      </c>
      <c r="G107" s="130" t="s">
        <v>409</v>
      </c>
      <c r="H107" s="130" t="s">
        <v>410</v>
      </c>
      <c r="I107" s="131" t="s">
        <v>400</v>
      </c>
      <c r="J107" s="131" t="s">
        <v>642</v>
      </c>
    </row>
    <row r="108" ht="52.5" customHeight="1" outlineLevel="1" spans="1:10">
      <c r="A108" s="131" t="s">
        <v>365</v>
      </c>
      <c r="B108" s="131" t="s">
        <v>635</v>
      </c>
      <c r="C108" s="131" t="s">
        <v>395</v>
      </c>
      <c r="D108" s="131" t="s">
        <v>406</v>
      </c>
      <c r="E108" s="131" t="s">
        <v>628</v>
      </c>
      <c r="F108" s="131" t="s">
        <v>398</v>
      </c>
      <c r="G108" s="130" t="s">
        <v>413</v>
      </c>
      <c r="H108" s="130" t="s">
        <v>410</v>
      </c>
      <c r="I108" s="131" t="s">
        <v>400</v>
      </c>
      <c r="J108" s="131" t="s">
        <v>643</v>
      </c>
    </row>
    <row r="109" ht="52.5" customHeight="1" outlineLevel="1" spans="1:10">
      <c r="A109" s="131" t="s">
        <v>365</v>
      </c>
      <c r="B109" s="131" t="s">
        <v>635</v>
      </c>
      <c r="C109" s="131" t="s">
        <v>417</v>
      </c>
      <c r="D109" s="131" t="s">
        <v>418</v>
      </c>
      <c r="E109" s="131" t="s">
        <v>644</v>
      </c>
      <c r="F109" s="131" t="s">
        <v>408</v>
      </c>
      <c r="G109" s="130" t="s">
        <v>645</v>
      </c>
      <c r="H109" s="130"/>
      <c r="I109" s="131" t="s">
        <v>425</v>
      </c>
      <c r="J109" s="131" t="s">
        <v>646</v>
      </c>
    </row>
    <row r="110" ht="52.5" customHeight="1" outlineLevel="1" spans="1:10">
      <c r="A110" s="131" t="s">
        <v>365</v>
      </c>
      <c r="B110" s="131" t="s">
        <v>635</v>
      </c>
      <c r="C110" s="131" t="s">
        <v>417</v>
      </c>
      <c r="D110" s="131" t="s">
        <v>418</v>
      </c>
      <c r="E110" s="131" t="s">
        <v>647</v>
      </c>
      <c r="F110" s="131" t="s">
        <v>398</v>
      </c>
      <c r="G110" s="130" t="s">
        <v>424</v>
      </c>
      <c r="H110" s="130"/>
      <c r="I110" s="131" t="s">
        <v>425</v>
      </c>
      <c r="J110" s="131" t="s">
        <v>648</v>
      </c>
    </row>
    <row r="111" ht="52.5" customHeight="1" outlineLevel="1" spans="1:10">
      <c r="A111" s="131" t="s">
        <v>365</v>
      </c>
      <c r="B111" s="131" t="s">
        <v>635</v>
      </c>
      <c r="C111" s="131" t="s">
        <v>427</v>
      </c>
      <c r="D111" s="131" t="s">
        <v>428</v>
      </c>
      <c r="E111" s="131" t="s">
        <v>451</v>
      </c>
      <c r="F111" s="131" t="s">
        <v>398</v>
      </c>
      <c r="G111" s="130" t="s">
        <v>430</v>
      </c>
      <c r="H111" s="130" t="s">
        <v>410</v>
      </c>
      <c r="I111" s="131" t="s">
        <v>400</v>
      </c>
      <c r="J111" s="131" t="s">
        <v>649</v>
      </c>
    </row>
    <row r="112" ht="52.5" customHeight="1" outlineLevel="1" spans="1:10">
      <c r="A112" s="131" t="s">
        <v>336</v>
      </c>
      <c r="B112" s="131" t="s">
        <v>650</v>
      </c>
      <c r="C112" s="131" t="s">
        <v>395</v>
      </c>
      <c r="D112" s="131" t="s">
        <v>396</v>
      </c>
      <c r="E112" s="131" t="s">
        <v>651</v>
      </c>
      <c r="F112" s="131" t="s">
        <v>398</v>
      </c>
      <c r="G112" s="130" t="s">
        <v>652</v>
      </c>
      <c r="H112" s="130" t="s">
        <v>399</v>
      </c>
      <c r="I112" s="131" t="s">
        <v>400</v>
      </c>
      <c r="J112" s="131" t="s">
        <v>653</v>
      </c>
    </row>
    <row r="113" ht="52.5" customHeight="1" outlineLevel="1" spans="1:10">
      <c r="A113" s="131" t="s">
        <v>336</v>
      </c>
      <c r="B113" s="131" t="s">
        <v>650</v>
      </c>
      <c r="C113" s="131" t="s">
        <v>395</v>
      </c>
      <c r="D113" s="131" t="s">
        <v>396</v>
      </c>
      <c r="E113" s="131" t="s">
        <v>497</v>
      </c>
      <c r="F113" s="131" t="s">
        <v>398</v>
      </c>
      <c r="G113" s="130" t="s">
        <v>654</v>
      </c>
      <c r="H113" s="130" t="s">
        <v>442</v>
      </c>
      <c r="I113" s="131" t="s">
        <v>400</v>
      </c>
      <c r="J113" s="131" t="s">
        <v>498</v>
      </c>
    </row>
    <row r="114" ht="52.5" customHeight="1" outlineLevel="1" spans="1:10">
      <c r="A114" s="131" t="s">
        <v>336</v>
      </c>
      <c r="B114" s="131" t="s">
        <v>650</v>
      </c>
      <c r="C114" s="131" t="s">
        <v>395</v>
      </c>
      <c r="D114" s="131" t="s">
        <v>396</v>
      </c>
      <c r="E114" s="131" t="s">
        <v>655</v>
      </c>
      <c r="F114" s="131" t="s">
        <v>398</v>
      </c>
      <c r="G114" s="130" t="s">
        <v>639</v>
      </c>
      <c r="H114" s="130" t="s">
        <v>442</v>
      </c>
      <c r="I114" s="131" t="s">
        <v>400</v>
      </c>
      <c r="J114" s="131" t="s">
        <v>656</v>
      </c>
    </row>
    <row r="115" ht="52.5" customHeight="1" outlineLevel="1" spans="1:10">
      <c r="A115" s="131" t="s">
        <v>336</v>
      </c>
      <c r="B115" s="131" t="s">
        <v>650</v>
      </c>
      <c r="C115" s="131" t="s">
        <v>395</v>
      </c>
      <c r="D115" s="131" t="s">
        <v>396</v>
      </c>
      <c r="E115" s="131" t="s">
        <v>657</v>
      </c>
      <c r="F115" s="131" t="s">
        <v>398</v>
      </c>
      <c r="G115" s="130" t="s">
        <v>639</v>
      </c>
      <c r="H115" s="130" t="s">
        <v>442</v>
      </c>
      <c r="I115" s="131" t="s">
        <v>400</v>
      </c>
      <c r="J115" s="131" t="s">
        <v>658</v>
      </c>
    </row>
    <row r="116" ht="52.5" customHeight="1" outlineLevel="1" spans="1:10">
      <c r="A116" s="131" t="s">
        <v>336</v>
      </c>
      <c r="B116" s="131" t="s">
        <v>650</v>
      </c>
      <c r="C116" s="131" t="s">
        <v>395</v>
      </c>
      <c r="D116" s="131" t="s">
        <v>406</v>
      </c>
      <c r="E116" s="131" t="s">
        <v>659</v>
      </c>
      <c r="F116" s="131" t="s">
        <v>398</v>
      </c>
      <c r="G116" s="130" t="s">
        <v>430</v>
      </c>
      <c r="H116" s="130" t="s">
        <v>410</v>
      </c>
      <c r="I116" s="131" t="s">
        <v>400</v>
      </c>
      <c r="J116" s="131" t="s">
        <v>660</v>
      </c>
    </row>
    <row r="117" ht="52.5" customHeight="1" outlineLevel="1" spans="1:10">
      <c r="A117" s="131" t="s">
        <v>336</v>
      </c>
      <c r="B117" s="131" t="s">
        <v>650</v>
      </c>
      <c r="C117" s="131" t="s">
        <v>417</v>
      </c>
      <c r="D117" s="131" t="s">
        <v>418</v>
      </c>
      <c r="E117" s="131" t="s">
        <v>503</v>
      </c>
      <c r="F117" s="131" t="s">
        <v>408</v>
      </c>
      <c r="G117" s="130" t="s">
        <v>424</v>
      </c>
      <c r="H117" s="130"/>
      <c r="I117" s="131" t="s">
        <v>425</v>
      </c>
      <c r="J117" s="131" t="s">
        <v>661</v>
      </c>
    </row>
    <row r="118" ht="52.5" customHeight="1" outlineLevel="1" spans="1:10">
      <c r="A118" s="131" t="s">
        <v>336</v>
      </c>
      <c r="B118" s="131" t="s">
        <v>650</v>
      </c>
      <c r="C118" s="131" t="s">
        <v>427</v>
      </c>
      <c r="D118" s="131" t="s">
        <v>428</v>
      </c>
      <c r="E118" s="131" t="s">
        <v>505</v>
      </c>
      <c r="F118" s="131" t="s">
        <v>398</v>
      </c>
      <c r="G118" s="130" t="s">
        <v>430</v>
      </c>
      <c r="H118" s="130" t="s">
        <v>410</v>
      </c>
      <c r="I118" s="131" t="s">
        <v>400</v>
      </c>
      <c r="J118" s="131" t="s">
        <v>662</v>
      </c>
    </row>
    <row r="119" ht="52.5" customHeight="1" outlineLevel="1" spans="1:10">
      <c r="A119" s="131" t="s">
        <v>355</v>
      </c>
      <c r="B119" s="131" t="s">
        <v>663</v>
      </c>
      <c r="C119" s="131" t="s">
        <v>395</v>
      </c>
      <c r="D119" s="131" t="s">
        <v>396</v>
      </c>
      <c r="E119" s="131" t="s">
        <v>664</v>
      </c>
      <c r="F119" s="131" t="s">
        <v>398</v>
      </c>
      <c r="G119" s="130" t="s">
        <v>70</v>
      </c>
      <c r="H119" s="130" t="s">
        <v>399</v>
      </c>
      <c r="I119" s="131" t="s">
        <v>400</v>
      </c>
      <c r="J119" s="131" t="s">
        <v>665</v>
      </c>
    </row>
    <row r="120" ht="52.5" customHeight="1" outlineLevel="1" spans="1:10">
      <c r="A120" s="131" t="s">
        <v>355</v>
      </c>
      <c r="B120" s="131" t="s">
        <v>663</v>
      </c>
      <c r="C120" s="131" t="s">
        <v>395</v>
      </c>
      <c r="D120" s="131" t="s">
        <v>406</v>
      </c>
      <c r="E120" s="131" t="s">
        <v>666</v>
      </c>
      <c r="F120" s="131" t="s">
        <v>398</v>
      </c>
      <c r="G120" s="130" t="s">
        <v>430</v>
      </c>
      <c r="H120" s="130" t="s">
        <v>410</v>
      </c>
      <c r="I120" s="131" t="s">
        <v>400</v>
      </c>
      <c r="J120" s="131" t="s">
        <v>667</v>
      </c>
    </row>
    <row r="121" ht="52.5" customHeight="1" outlineLevel="1" spans="1:10">
      <c r="A121" s="131" t="s">
        <v>355</v>
      </c>
      <c r="B121" s="131" t="s">
        <v>663</v>
      </c>
      <c r="C121" s="131" t="s">
        <v>417</v>
      </c>
      <c r="D121" s="131" t="s">
        <v>418</v>
      </c>
      <c r="E121" s="131" t="s">
        <v>668</v>
      </c>
      <c r="F121" s="131" t="s">
        <v>408</v>
      </c>
      <c r="G121" s="130" t="s">
        <v>460</v>
      </c>
      <c r="H121" s="130"/>
      <c r="I121" s="131" t="s">
        <v>425</v>
      </c>
      <c r="J121" s="131" t="s">
        <v>669</v>
      </c>
    </row>
    <row r="122" ht="52.5" customHeight="1" outlineLevel="1" spans="1:10">
      <c r="A122" s="131" t="s">
        <v>355</v>
      </c>
      <c r="B122" s="131" t="s">
        <v>663</v>
      </c>
      <c r="C122" s="131" t="s">
        <v>417</v>
      </c>
      <c r="D122" s="131" t="s">
        <v>462</v>
      </c>
      <c r="E122" s="131" t="s">
        <v>670</v>
      </c>
      <c r="F122" s="131" t="s">
        <v>408</v>
      </c>
      <c r="G122" s="130" t="s">
        <v>424</v>
      </c>
      <c r="H122" s="130"/>
      <c r="I122" s="131" t="s">
        <v>425</v>
      </c>
      <c r="J122" s="131" t="s">
        <v>671</v>
      </c>
    </row>
    <row r="123" ht="52.5" customHeight="1" outlineLevel="1" spans="1:10">
      <c r="A123" s="131" t="s">
        <v>355</v>
      </c>
      <c r="B123" s="131" t="s">
        <v>663</v>
      </c>
      <c r="C123" s="131" t="s">
        <v>427</v>
      </c>
      <c r="D123" s="131" t="s">
        <v>428</v>
      </c>
      <c r="E123" s="131" t="s">
        <v>672</v>
      </c>
      <c r="F123" s="131" t="s">
        <v>398</v>
      </c>
      <c r="G123" s="130" t="s">
        <v>430</v>
      </c>
      <c r="H123" s="130" t="s">
        <v>410</v>
      </c>
      <c r="I123" s="131" t="s">
        <v>400</v>
      </c>
      <c r="J123" s="131" t="s">
        <v>431</v>
      </c>
    </row>
  </sheetData>
  <mergeCells count="36">
    <mergeCell ref="A2:J2"/>
    <mergeCell ref="A3:E3"/>
    <mergeCell ref="A7:A17"/>
    <mergeCell ref="A18:A22"/>
    <mergeCell ref="A23:A28"/>
    <mergeCell ref="A29:A35"/>
    <mergeCell ref="A36:A40"/>
    <mergeCell ref="A41:A46"/>
    <mergeCell ref="A47:A51"/>
    <mergeCell ref="A52:A57"/>
    <mergeCell ref="A58:A64"/>
    <mergeCell ref="A65:A71"/>
    <mergeCell ref="A72:A77"/>
    <mergeCell ref="A78:A86"/>
    <mergeCell ref="A87:A90"/>
    <mergeCell ref="A91:A104"/>
    <mergeCell ref="A105:A111"/>
    <mergeCell ref="A112:A118"/>
    <mergeCell ref="A119:A123"/>
    <mergeCell ref="B7:B17"/>
    <mergeCell ref="B18:B22"/>
    <mergeCell ref="B23:B28"/>
    <mergeCell ref="B29:B35"/>
    <mergeCell ref="B36:B40"/>
    <mergeCell ref="B41:B46"/>
    <mergeCell ref="B47:B51"/>
    <mergeCell ref="B52:B57"/>
    <mergeCell ref="B58:B64"/>
    <mergeCell ref="B65:B71"/>
    <mergeCell ref="B72:B77"/>
    <mergeCell ref="B78:B86"/>
    <mergeCell ref="B87:B90"/>
    <mergeCell ref="B91:B104"/>
    <mergeCell ref="B105:B111"/>
    <mergeCell ref="B112:B118"/>
    <mergeCell ref="B119:B1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杨世妍</cp:lastModifiedBy>
  <dcterms:created xsi:type="dcterms:W3CDTF">2026-01-23T02:50:00Z</dcterms:created>
  <dcterms:modified xsi:type="dcterms:W3CDTF">2026-02-10T09:22:01Z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01735D0EFA744C039D064C32C3F01128</vt:lpwstr>
  </property>
  <property fmtid="{D5CDD505-2E9C-101B-9397-08002B2CF9AE}" pid="3" name="KSOProductBuildVer">
    <vt:lpwstr>2052-11.8.2.12309</vt:lpwstr>
  </property>
</Properties>
</file>