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13" activeTab="16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<sst xmlns="http://schemas.openxmlformats.org/spreadsheetml/2006/main" count="1906" uniqueCount="582">
  <si>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</si>
  <si>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</si>
  <si>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</si>
  <si>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</si>
  <si>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</si>
  <si>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</si>
  <si>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</si>
  <si>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</si>
  <si>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</si>
  <si>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</si>
  <si>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</si>
  <si>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</si>
  <si>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</si>
  <si>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</si>
  <si>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</si>
  <si>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</si>
  <si>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</si>
  <si>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</si>
  <si>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</si>
  <si>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</si>
  <si>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</si>
  <si>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</si>
  <si>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</si>
  <si>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</si>
  <si>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</si>
  <si>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</si>
  <si>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</si>
  <si>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</si>
  <si>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</si>
  <si>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</si>
  <si>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</si>
  <si>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</si>
  <si>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</si>
  <si>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</si>
  <si>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</si>
  <si>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</si>
  <si>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</si>
  <si>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</si>
  <si>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</si>
  <si>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</si>
  <si>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</si>
  <si>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</si>
  <si>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</si>
  <si>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</si>
  <si>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</si>
  <si>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653001</t>
  </si>
  <si>
    <t>盈江县盈江农场社区管理委员会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</si>
  <si>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</si>
  <si>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</si>
  <si>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</si>
  <si>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</si>
  <si>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</si>
  <si>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</si>
  <si>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</si>
  <si>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</si>
  <si>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</si>
  <si>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</si>
  <si>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</si>
  <si>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</si>
  <si>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</si>
  <si>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</si>
  <si>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</si>
  <si>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</si>
  <si>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</si>
  <si>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</si>
  <si>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</si>
  <si>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</si>
  <si>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</si>
  <si>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</si>
  <si>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</si>
  <si>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</si>
  <si>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</si>
  <si>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</si>
  <si>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</si>
  <si>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</si>
  <si>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</si>
  <si>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</si>
  <si>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</si>
  <si>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2010302</t>
  </si>
  <si>
    <t>一般行政管理事务</t>
  </si>
  <si>
    <t>20111</t>
  </si>
  <si>
    <t>纪检监察事务</t>
  </si>
  <si>
    <t>2011101</t>
  </si>
  <si>
    <t>行政运行</t>
  </si>
  <si>
    <t>20129</t>
  </si>
  <si>
    <t>群众团体事务</t>
  </si>
  <si>
    <t>2012901</t>
  </si>
  <si>
    <t>20132</t>
  </si>
  <si>
    <t>组织事务</t>
  </si>
  <si>
    <t>2013201</t>
  </si>
  <si>
    <t>20136</t>
  </si>
  <si>
    <t>其他共产党事务支出</t>
  </si>
  <si>
    <t>2013699</t>
  </si>
  <si>
    <t>20139</t>
  </si>
  <si>
    <t>社会工作事务</t>
  </si>
  <si>
    <t>2013904</t>
  </si>
  <si>
    <t>专项业务</t>
  </si>
  <si>
    <t>203</t>
  </si>
  <si>
    <t>国防支出</t>
  </si>
  <si>
    <t>20306</t>
  </si>
  <si>
    <t>国防动员</t>
  </si>
  <si>
    <t>2030607</t>
  </si>
  <si>
    <t>民兵</t>
  </si>
  <si>
    <t>204</t>
  </si>
  <si>
    <t>公共安全支出</t>
  </si>
  <si>
    <t>20406</t>
  </si>
  <si>
    <t>司法</t>
  </si>
  <si>
    <t>2040601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</si>
  <si>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</si>
  <si>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</si>
  <si>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</si>
  <si>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</si>
  <si>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</si>
  <si>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</si>
  <si>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</si>
  <si>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</si>
  <si>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</si>
  <si>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</si>
  <si>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</si>
  <si>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</si>
  <si>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20809</t>
  </si>
  <si>
    <t>退役安置</t>
  </si>
  <si>
    <t>2080902</t>
  </si>
  <si>
    <t>军队移交政府的离退休人员安置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</si>
  <si>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</si>
  <si>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</si>
  <si>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</si>
  <si>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</si>
  <si>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</si>
  <si>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</si>
  <si>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</si>
  <si>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</si>
  <si>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</si>
  <si>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</si>
  <si>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</si>
  <si>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</si>
  <si>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</si>
  <si>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</si>
  <si>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</si>
  <si>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</si>
  <si>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</si>
  <si>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</si>
  <si>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</si>
  <si>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</si>
  <si>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</si>
  <si>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</si>
  <si>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213</t>
  </si>
  <si>
    <t>农林水支出</t>
  </si>
  <si>
    <t>21301</t>
  </si>
  <si>
    <t>农业农村</t>
  </si>
  <si>
    <t>2130105</t>
  </si>
  <si>
    <t>农垦运行</t>
  </si>
  <si>
    <t>220</t>
  </si>
  <si>
    <t>自然资源海洋气象等支出</t>
  </si>
  <si>
    <t>22001</t>
  </si>
  <si>
    <t>自然资源事务</t>
  </si>
  <si>
    <t>2200106</t>
  </si>
  <si>
    <t>自然资源利用与保护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</si>
  <si>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</si>
  <si>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</si>
  <si>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</si>
  <si>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</si>
  <si>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</si>
  <si>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</si>
  <si>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</si>
  <si>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</si>
  <si>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</si>
  <si>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</si>
  <si>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</si>
  <si>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</si>
  <si>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</si>
  <si>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</si>
  <si>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</si>
  <si>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</si>
  <si>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</si>
  <si>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</si>
  <si>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</si>
  <si>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</si>
  <si>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</si>
  <si>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</si>
  <si>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</si>
  <si>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</si>
  <si>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</si>
  <si>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</si>
  <si>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</si>
  <si>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</si>
  <si>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</si>
  <si>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</si>
  <si>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</si>
  <si>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</si>
  <si>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</si>
  <si>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</si>
  <si>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</si>
  <si>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</si>
  <si>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</si>
  <si>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</si>
  <si>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</si>
  <si>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</si>
  <si>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</si>
  <si>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</si>
  <si>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</si>
  <si>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</si>
  <si>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</si>
  <si>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</si>
  <si>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</si>
  <si>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</si>
  <si>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</si>
  <si>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</si>
  <si>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</si>
  <si>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</si>
  <si>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</si>
  <si>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533123210000000003363</t>
  </si>
  <si>
    <t>行政人员支出工资</t>
  </si>
  <si>
    <t>30101</t>
  </si>
  <si>
    <t>基本工资</t>
  </si>
  <si>
    <t>533123210000000003364</t>
  </si>
  <si>
    <t>事业人员支出工资</t>
  </si>
  <si>
    <t>30102</t>
  </si>
  <si>
    <t>津贴补贴</t>
  </si>
  <si>
    <t>30103</t>
  </si>
  <si>
    <t>奖金</t>
  </si>
  <si>
    <t>533123231100001403635</t>
  </si>
  <si>
    <t>行政绩效奖励</t>
  </si>
  <si>
    <t>30107</t>
  </si>
  <si>
    <t>绩效工资</t>
  </si>
  <si>
    <t>533123231100001403636</t>
  </si>
  <si>
    <t>事业绩效奖励</t>
  </si>
  <si>
    <t>533123231100001403652</t>
  </si>
  <si>
    <t>事业人员奖励性绩效改革性补贴</t>
  </si>
  <si>
    <t>533123221100000360738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</si>
  <si>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</si>
  <si>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</si>
  <si>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</si>
  <si>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</si>
  <si>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</si>
  <si>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</si>
  <si>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</si>
  <si>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</si>
  <si>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</si>
  <si>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533123210000000003366</t>
  </si>
  <si>
    <t>30113</t>
  </si>
  <si>
    <t>533123221100000360745</t>
  </si>
  <si>
    <t>一般公用经费</t>
  </si>
  <si>
    <t>30205</t>
  </si>
  <si>
    <t>水费</t>
  </si>
  <si>
    <t>30206</t>
  </si>
  <si>
    <t>电费</t>
  </si>
  <si>
    <t>30211</t>
  </si>
  <si>
    <t>差旅费</t>
  </si>
  <si>
    <t>533123221100000360743</t>
  </si>
  <si>
    <t>公用经费安排的公务接待费</t>
  </si>
  <si>
    <t>30217</t>
  </si>
  <si>
    <t>533123231100001158230</t>
  </si>
  <si>
    <t>公用经费安排的公车购置及运维费</t>
  </si>
  <si>
    <t>30231</t>
  </si>
  <si>
    <t>公务用车运行维护费</t>
  </si>
  <si>
    <t>30201</t>
  </si>
  <si>
    <t>办公费</t>
  </si>
  <si>
    <t>533123261100005014768</t>
  </si>
  <si>
    <t>公用经费安排的其他工资福利支出</t>
  </si>
  <si>
    <t>30114</t>
  </si>
  <si>
    <t>医疗费</t>
  </si>
  <si>
    <t>533123261100005014766</t>
  </si>
  <si>
    <t>公用经费安排的生活补助</t>
  </si>
  <si>
    <t>30305</t>
  </si>
  <si>
    <t>生活补助</t>
  </si>
  <si>
    <t>533123221100000360763</t>
  </si>
  <si>
    <t>退休公用经费</t>
  </si>
  <si>
    <t>30299</t>
  </si>
  <si>
    <t>其他商品和服务支出</t>
  </si>
  <si>
    <t>533123221100000584867</t>
  </si>
  <si>
    <t>工会经费</t>
  </si>
  <si>
    <t>30228</t>
  </si>
  <si>
    <t>533123221100000360744</t>
  </si>
  <si>
    <t>公务交通补贴</t>
  </si>
  <si>
    <t>30239</t>
  </si>
  <si>
    <t>其他交通费用</t>
  </si>
  <si>
    <t>533123231100001158228</t>
  </si>
  <si>
    <t>离退休干部党组织书记工作补贴</t>
  </si>
  <si>
    <t>533123231100001535542</t>
  </si>
  <si>
    <t>离退休干部党组织副书记、委员工作补贴</t>
  </si>
  <si>
    <t>533123251100003825667</t>
  </si>
  <si>
    <t>社区事务管理员</t>
  </si>
  <si>
    <t>533123261100005014763</t>
  </si>
  <si>
    <t>财政补差退休人员</t>
  </si>
  <si>
    <t>533123210000000003374</t>
  </si>
  <si>
    <t>村庄土地规划建设专管员</t>
  </si>
  <si>
    <t>533123210000000003375</t>
  </si>
  <si>
    <t>计划生育信息员</t>
  </si>
  <si>
    <t>533123210000000003372</t>
  </si>
  <si>
    <t>村（社区）团支部书记</t>
  </si>
  <si>
    <t>533123241100002341447</t>
  </si>
  <si>
    <t>村（社区）宣传员</t>
  </si>
  <si>
    <t>533123210000000003373</t>
  </si>
  <si>
    <t>村民小组纪检监督代办员</t>
  </si>
  <si>
    <t>533123231100001158223</t>
  </si>
  <si>
    <t>村（居）民小组副组长</t>
  </si>
  <si>
    <t>533123210000000004209</t>
  </si>
  <si>
    <t>社区戒毒康复专职工作人员</t>
  </si>
  <si>
    <t>533123241100002341445</t>
  </si>
  <si>
    <t>残疾人联络员</t>
  </si>
  <si>
    <t>533123210000000003376</t>
  </si>
  <si>
    <t>计划生育宣传员</t>
  </si>
  <si>
    <t>533123231100001158200</t>
  </si>
  <si>
    <t>村（社区）妇女主任</t>
  </si>
  <si>
    <t>533123231100001091068</t>
  </si>
  <si>
    <t>离退休干部党组织工作经费</t>
  </si>
  <si>
    <t>533123241100002362423</t>
  </si>
  <si>
    <t>县乡村三级综治中心规范化建设经费</t>
  </si>
  <si>
    <t>533123261100005017225</t>
  </si>
  <si>
    <t>土地监管巡查员补助经费</t>
  </si>
  <si>
    <t>533123261100005008862</t>
  </si>
  <si>
    <t>财政补差退休人员公用经费</t>
  </si>
  <si>
    <t>533123261100005022152</t>
  </si>
  <si>
    <t>财政补差退休人员大病补充医疗保险经费</t>
  </si>
  <si>
    <t>533123261100005016218</t>
  </si>
  <si>
    <t>离休干部自治州津贴经费</t>
  </si>
  <si>
    <t>30301</t>
  </si>
  <si>
    <t>离休费</t>
  </si>
  <si>
    <t>533123261100005031024</t>
  </si>
  <si>
    <t>社区干部工资经费</t>
  </si>
  <si>
    <t>533123261100005031069</t>
  </si>
  <si>
    <t>村委会干部工资经费</t>
  </si>
  <si>
    <t>533123261100005031152</t>
  </si>
  <si>
    <t>村（居）民小组党支部书记经费</t>
  </si>
  <si>
    <t>533123261100005033010</t>
  </si>
  <si>
    <t>社区人员五险经费</t>
  </si>
  <si>
    <t>533123261100005033110</t>
  </si>
  <si>
    <t>村（居）民小组长经费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</si>
  <si>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</si>
  <si>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</si>
  <si>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</si>
  <si>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</si>
  <si>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</si>
  <si>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</si>
  <si>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</si>
  <si>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村（居）民小组运转经费</t>
  </si>
  <si>
    <t>民生类</t>
  </si>
  <si>
    <t>533123261100005031277</t>
  </si>
  <si>
    <t>单位资金安排武装工作经费</t>
  </si>
  <si>
    <t>事业发展类</t>
  </si>
  <si>
    <t>533123241100003077551</t>
  </si>
  <si>
    <t>工会、团委、妇联工作经费</t>
  </si>
  <si>
    <t>533123210000000003359</t>
  </si>
  <si>
    <t>关工委工作经费</t>
  </si>
  <si>
    <t>533123210000000003022</t>
  </si>
  <si>
    <t>基层武装部工作和业务经费</t>
  </si>
  <si>
    <t>专项业务类</t>
  </si>
  <si>
    <t>533123261100005015384</t>
  </si>
  <si>
    <t>机关事业单位党组织工作经费</t>
  </si>
  <si>
    <t>533123221100000359539</t>
  </si>
  <si>
    <t>青年人才党支部工作经费</t>
  </si>
  <si>
    <t>533123221100000254980</t>
  </si>
  <si>
    <t>社区组织运转经费</t>
  </si>
  <si>
    <t>533123261100005031220</t>
  </si>
  <si>
    <t>31002</t>
  </si>
  <si>
    <t>办公设备购置</t>
  </si>
  <si>
    <t>生产队干部绩效补助资金</t>
  </si>
  <si>
    <t>533123221100000359934</t>
  </si>
  <si>
    <t>乡镇党校专项经费</t>
  </si>
  <si>
    <t>533123221100000359641</t>
  </si>
  <si>
    <t>乡镇党组织建设经费</t>
  </si>
  <si>
    <t>533123210000000003055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</si>
  <si>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</si>
  <si>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</si>
  <si>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</si>
  <si>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</si>
  <si>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</si>
  <si>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</si>
  <si>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</si>
  <si>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</si>
  <si>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</si>
  <si>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</si>
  <si>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</si>
  <si>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安排农场管委会工会、团委、妇联各5000元工作经费，用于开展日常工作，完成2026年上级交办的各项任务</t>
  </si>
  <si>
    <t>产出指标</t>
  </si>
  <si>
    <t>时效指标</t>
  </si>
  <si>
    <t>按照工作时间节点完成项目支出</t>
  </si>
  <si>
    <t>=</t>
  </si>
  <si>
    <t>100</t>
  </si>
  <si>
    <t>%</t>
  </si>
  <si>
    <t>定量指标</t>
  </si>
  <si>
    <t>安排农场管委会工会、团委、妇联各5000元工作经费，用于开展日常工作，完成上级交办的各项任务</t>
  </si>
  <si>
    <t>效益指标</t>
  </si>
  <si>
    <t>社会效益</t>
  </si>
  <si>
    <t>正常开展辖区内工青妇工作</t>
  </si>
  <si>
    <t>安排农场管委会工会、团委、妇联各5000元工作经费，用于开展日常工作，完成2021年上级交办的各项任务</t>
  </si>
  <si>
    <t>满意度指标</t>
  </si>
  <si>
    <t>服务对象满意度</t>
  </si>
  <si>
    <t>工青妇工作满意度</t>
  </si>
  <si>
    <t>&gt;=</t>
  </si>
  <si>
    <t>95</t>
  </si>
  <si>
    <t>确保做好兵员征集、民兵建设、动员准备、应急应战、双拥及退役军人事务等工作开展</t>
  </si>
  <si>
    <t>数量指标</t>
  </si>
  <si>
    <t>保障内设机构数量</t>
  </si>
  <si>
    <t>1.00</t>
  </si>
  <si>
    <t>个</t>
  </si>
  <si>
    <t>映预算部门（单位）保障的数量（武装部）。</t>
  </si>
  <si>
    <t>办公用品采购数量</t>
  </si>
  <si>
    <t>50</t>
  </si>
  <si>
    <t>反映武装部的办公用品采购。</t>
  </si>
  <si>
    <t>质量指标</t>
  </si>
  <si>
    <t>经费支出合规性</t>
  </si>
  <si>
    <t>85</t>
  </si>
  <si>
    <t>反映经费支出的合规性</t>
  </si>
  <si>
    <t>保障武装工作顺利开展的影响程度</t>
  </si>
  <si>
    <t>顺利开展</t>
  </si>
  <si>
    <t>定性指标</t>
  </si>
  <si>
    <t>反映武装工作的开展情况</t>
  </si>
  <si>
    <t>保障5个社区在2026年正常运转，每个社区5万元经费</t>
  </si>
  <si>
    <t>运转经费保障社区数</t>
  </si>
  <si>
    <t>反映获补社区等形式的补助。</t>
  </si>
  <si>
    <t>补贴对象准确率</t>
  </si>
  <si>
    <t>反映获补助对象认定的准确性情况。
获补对象准确率=抽检符合标准的补助对象数/抽检实际补助对象数*100%</t>
  </si>
  <si>
    <t>经费拨付及时率</t>
  </si>
  <si>
    <t>90</t>
  </si>
  <si>
    <t>反映发放单位及时发放补助资金的情况。
发放及时率=在时限内发放资金/应发放资金*100%</t>
  </si>
  <si>
    <t>居民生活满意情况</t>
  </si>
  <si>
    <t>反映补助政策的宣传效果情况。
政策知晓率=调查中补助政策知晓人数/调查总人数*100%</t>
  </si>
  <si>
    <t>每个小组3000元，共32个</t>
  </si>
  <si>
    <t>涉及小区数量</t>
  </si>
  <si>
    <t>32</t>
  </si>
  <si>
    <t>人/人次</t>
  </si>
  <si>
    <t>反映应保尽保、应救尽救对象的人数（人次）情况。</t>
  </si>
  <si>
    <t>补助小区准确率</t>
  </si>
  <si>
    <t>反映救助对象认定的准确情况。
救助对象认定准确率=抽检符合标准的救助对象数/抽检实际救助对象数*100%</t>
  </si>
  <si>
    <t>政策知晓率</t>
  </si>
  <si>
    <t>反映救助政策的宣传效果情况。
政策知晓率=调查中救助政策知晓人数/调查总人数*100%</t>
  </si>
  <si>
    <t>使用武装工作经费开展民兵征集、宣传、武装工作办公经费</t>
  </si>
  <si>
    <t>反映预算部门（单位）保障的数量（武装部）。</t>
  </si>
  <si>
    <t>是经费支出合规性</t>
  </si>
  <si>
    <t>经济效益</t>
  </si>
  <si>
    <t>&gt;</t>
  </si>
  <si>
    <t>80</t>
  </si>
  <si>
    <t>满意度</t>
  </si>
  <si>
    <t>反映大家对武装工作的满意程度</t>
  </si>
  <si>
    <t>用于党员学习培训、党建宣传工作、阵地设施维护</t>
  </si>
  <si>
    <t>开设课程门数</t>
  </si>
  <si>
    <t>门</t>
  </si>
  <si>
    <t>反映预算部门（单位）组织开展各类培训开设课程的数量。</t>
  </si>
  <si>
    <t>组织培训期数</t>
  </si>
  <si>
    <t>次</t>
  </si>
  <si>
    <t>反映预算部门（单位）组织开展各类培训的期数。</t>
  </si>
  <si>
    <t>培训参加人次</t>
  </si>
  <si>
    <t>2000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</si>
  <si>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</si>
  <si>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</si>
  <si>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</si>
  <si>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</si>
  <si>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</si>
  <si>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</si>
  <si>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</si>
  <si>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</si>
  <si>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全面实施</t>
  </si>
  <si>
    <t>元/人</t>
  </si>
  <si>
    <t>反映预算部门（单位）组织开展各类培训中除师资费以外的人均培训费控制情况。</t>
  </si>
  <si>
    <t>农场管委会开展日常党建工作</t>
  </si>
  <si>
    <t>农场机关及5个社区全覆盖</t>
  </si>
  <si>
    <t>农场机关及5个社区开展日常党建工作及农村改革发展、脱贫攻坚、民生改善、基层治理、党员教育培训等</t>
  </si>
  <si>
    <t>基层治理工作成效</t>
  </si>
  <si>
    <t>农场机关及5个社区开展日常党建工作及农村改革发展、脱贫攻坚、民生改善、基层治理、党员教育培训等空</t>
  </si>
  <si>
    <t>党员群众满意度</t>
  </si>
  <si>
    <t>通过开展党员教育活动、主题党日等增强青年人才党支部党员活力</t>
  </si>
  <si>
    <t>反映预算部门（单位）组织开展各类培训中平均师资费用控制情况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</si>
  <si>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</si>
  <si>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</si>
  <si>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使用资金5000元，主要保障关心下一代工作的正常开展</t>
  </si>
  <si>
    <t>社区青少年工作</t>
  </si>
  <si>
    <t>开展日常青少年思想教育、遵纪守法工作</t>
  </si>
  <si>
    <t>保障辖区青少年思想</t>
  </si>
  <si>
    <t>辖区青少年满意度</t>
  </si>
  <si>
    <t>开展日常青少年思想教育、遵纪守法工作空</t>
  </si>
  <si>
    <t>党员“三会一课”主题党日、党员培训、调研等经费保障</t>
  </si>
  <si>
    <t>39</t>
  </si>
  <si>
    <t>全面</t>
  </si>
  <si>
    <t>反映预算部门（单位）组织开展各类培训中除师资费以外的人均培训费控制情况</t>
  </si>
  <si>
    <t>稳定生产队干部工作，激发生产队干部工作动力，计划每月每人600元</t>
  </si>
  <si>
    <t>获补对象数</t>
  </si>
  <si>
    <t>人(人次、家)</t>
  </si>
  <si>
    <t>反映获补助人员、企业的数量情况，也适用补贴、资助等形式的补助。</t>
  </si>
  <si>
    <t>政策宣传次数</t>
  </si>
  <si>
    <t>反映补助政策的宣传力度情况。即通过门户网站、报刊、通信、电视、户外广告等对补助政策进行宣传的次数。</t>
  </si>
  <si>
    <t>获补对象准确率</t>
  </si>
  <si>
    <t>兑现准确率</t>
  </si>
  <si>
    <t>反映补助准确发放的情况。
补助兑现准确率=补助兑付额/应付额*100%</t>
  </si>
  <si>
    <t>补助社会化发放率</t>
  </si>
  <si>
    <t>反映补助资金社会化发放的比例情况。
补助社会化发放率=采用社会化发放的补助资金数/发放补助资金总额*100%</t>
  </si>
  <si>
    <t>获补覆盖率</t>
  </si>
  <si>
    <t>获补覆盖率=实际获得补助人数（企业数）/申请符合标准人数（企业数）*100%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</si>
  <si>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</si>
  <si>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</si>
  <si>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发放及时率</t>
  </si>
  <si>
    <t>带动人均增收</t>
  </si>
  <si>
    <t>280800</t>
  </si>
  <si>
    <t>元</t>
  </si>
  <si>
    <t>反映补助带动人均增收的情况。</t>
  </si>
  <si>
    <t>降低企业成本</t>
  </si>
  <si>
    <t>反映补助有效降低受助企业平均成本的情况。</t>
  </si>
  <si>
    <t>生活状况改善</t>
  </si>
  <si>
    <t>7200</t>
  </si>
  <si>
    <t>反映补助促进受助对象生活状况改善的情况。</t>
  </si>
  <si>
    <t>生产生活能力提高</t>
  </si>
  <si>
    <t>反映补助促进受助对象生产生活能力提高的情况。</t>
  </si>
  <si>
    <t>经营状况改善</t>
  </si>
  <si>
    <t>600</t>
  </si>
  <si>
    <t>元/人*月</t>
  </si>
  <si>
    <t>反映补助促进受助企业经营状况改善的情况。</t>
  </si>
  <si>
    <t>受益对象满意度</t>
  </si>
  <si>
    <t>反映获补助受益对象的满意程度。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</si>
  <si>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</si>
  <si>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</si>
  <si>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</si>
  <si>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</si>
  <si>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</si>
  <si>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备注：盈江县盈江农场社区管理委员会2026年无政府性基金预算，故公开空表。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</si>
  <si>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</si>
  <si>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</si>
  <si>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</si>
  <si>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</si>
  <si>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</si>
  <si>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</si>
  <si>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</si>
  <si>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</si>
  <si>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</si>
  <si>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</si>
  <si>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</si>
  <si>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</si>
  <si>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公车加油</t>
  </si>
  <si>
    <t>车辆加油、添加燃料服务</t>
  </si>
  <si>
    <t>辆</t>
  </si>
  <si>
    <t>公车维修</t>
  </si>
  <si>
    <t>车辆维修和保养服务</t>
  </si>
  <si>
    <t>公车保险</t>
  </si>
  <si>
    <t>机动车保险服务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</si>
  <si>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</si>
  <si>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</si>
  <si>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</si>
  <si>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备注：盈江县盈江农场社区管理委员会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年无政府购买服务预算，故公开空表。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</si>
  <si>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</si>
  <si>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</si>
  <si>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</si>
  <si>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</si>
  <si>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</si>
  <si>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</si>
  <si>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</si>
  <si>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</si>
  <si>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</si>
  <si>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</si>
  <si>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</si>
  <si>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</si>
  <si>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</si>
  <si>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</si>
  <si>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</si>
  <si>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</si>
  <si>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</si>
  <si>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</si>
  <si>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</si>
  <si>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</si>
  <si>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</si>
  <si>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rPr>
        <sz val="11"/>
        <color rgb="FF000000"/>
        <rFont val="宋体"/>
        <charset val="134"/>
      </rPr>
      <t>备注：盈江县盈江农场社区管理委员会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年无县对下转移支付预算，故公开空表。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</si>
  <si>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</si>
  <si>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</si>
  <si>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</si>
  <si>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</si>
  <si>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</si>
  <si>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</si>
  <si>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</si>
  <si>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</si>
  <si>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</si>
  <si>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备注：盈江县盈江农场社区管理委员会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年无新增资产配置预算，故公开空表。</t>
    </r>
  </si>
  <si>
    <t>预算11表</t>
  </si>
  <si>
    <t>上级补助</t>
  </si>
  <si>
    <t>备注：盈江县盈江农场社区管理委员会2026年无上级转移支付补助项目支出预算，故公开空表。</t>
  </si>
  <si>
    <t>预算12表</t>
  </si>
  <si>
    <t>项目级次</t>
  </si>
  <si>
    <t>112 社会保障缴费</t>
  </si>
  <si>
    <t>本级</t>
  </si>
  <si>
    <t>114 对个人和家庭的补助</t>
  </si>
  <si>
    <t>216 其他公用支出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</si>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</sst>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.00;\-#,##0.00;;@"/>
    <numFmt numFmtId="179" formatCode="#,##0;\-#,##0;;@"/>
    <numFmt numFmtId="180" formatCode="hh:mm:ss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20" fillId="7" borderId="16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9" applyNumberFormat="0" applyAlignment="0" applyProtection="0">
      <alignment vertical="center"/>
    </xf>
    <xf numFmtId="0" fontId="34" fillId="11" borderId="15" applyNumberFormat="0" applyAlignment="0" applyProtection="0">
      <alignment vertical="center"/>
    </xf>
    <xf numFmtId="0" fontId="35" fillId="12" borderId="20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</cellStyleXfs>
  <cellXfs count="20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178" fontId="1" fillId="0" borderId="7" xfId="54" applyAlignment="1" applyProtection="1">
      <alignment horizontal="center" vertical="center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>
      <alignment horizontal="center"/>
    </xf>
    <xf numFmtId="49" fontId="1" fillId="0" borderId="7" xfId="53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center"/>
    </xf>
    <xf numFmtId="178" fontId="1" fillId="0" borderId="4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/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4" xfId="0" applyFont="1" applyBorder="1" applyProtection="1">
      <alignment vertical="top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7" xfId="0" applyFont="1" applyBorder="1" applyAlignment="1"/>
    <xf numFmtId="0" fontId="2" fillId="0" borderId="0" xfId="0" applyFont="1" applyBorder="1">
      <alignment vertical="top"/>
    </xf>
    <xf numFmtId="0" fontId="5" fillId="0" borderId="1" xfId="0" applyBorder="1" applyAlignment="1">
      <alignment vertical="center"/>
    </xf>
    <xf numFmtId="178" fontId="1" fillId="0" borderId="1" xfId="54" applyBorder="1" applyProtection="1">
      <alignment horizontal="right" vertical="center"/>
      <protection locked="0"/>
    </xf>
    <xf numFmtId="0" fontId="5" fillId="0" borderId="8" xfId="0" applyBorder="1" applyAlignment="1">
      <alignment vertical="center" wrapText="1"/>
    </xf>
    <xf numFmtId="178" fontId="1" fillId="0" borderId="8" xfId="54" applyBorder="1" applyProtection="1">
      <alignment horizontal="right" vertical="center"/>
      <protection locked="0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/>
    </xf>
    <xf numFmtId="0" fontId="5" fillId="0" borderId="12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0" xfId="0" applyBorder="1" applyAlignment="1">
      <alignment horizontal="right" vertical="center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8" fontId="4" fillId="0" borderId="7" xfId="54" applyFont="1" applyAlignment="1">
      <alignment horizontal="center" vertical="center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C21" sqref="C21"/>
    </sheetView>
  </sheetViews>
  <sheetFormatPr defaultColWidth="10.2777777777778" defaultRowHeight="15" customHeight="1" outlineLevelCol="3"/>
  <cols>
    <col min="1" max="4" width="33.2777777777778" customWidth="1"/>
  </cols>
  <sheetData>
    <row r="1" ht="18.75" customHeight="1" spans="1:4">
      <c r="A1" s="199"/>
      <c r="B1" s="199"/>
      <c r="C1" s="199"/>
      <c r="D1" s="200" t="s">
        <v>0</v>
      </c>
    </row>
    <row r="2" ht="42" customHeight="1" spans="1:4">
      <c r="A2" s="201" t="str">
        <f>"2026"&amp;"年部门财务收支预算总表"</f>
        <v>2026年部门财务收支预算总表</v>
      </c>
      <c r="B2" s="201"/>
      <c r="C2" s="201"/>
      <c r="D2" s="201"/>
    </row>
    <row r="3" ht="18.75" customHeight="1" spans="1:4">
      <c r="A3" s="199" t="str">
        <f>"单位名称："&amp;"盈江县盈江农场社区管理委员会"</f>
        <v>单位名称：盈江县盈江农场社区管理委员会</v>
      </c>
      <c r="B3" s="199"/>
      <c r="C3" s="202"/>
      <c r="D3" s="200" t="s">
        <v>1</v>
      </c>
    </row>
    <row r="4" ht="18.75" customHeight="1" spans="1:4">
      <c r="A4" s="159" t="s">
        <v>2</v>
      </c>
      <c r="B4" s="159"/>
      <c r="C4" s="159" t="s">
        <v>3</v>
      </c>
      <c r="D4" s="159"/>
    </row>
    <row r="5" ht="18.75" customHeight="1" spans="1:4">
      <c r="A5" s="159" t="s">
        <v>4</v>
      </c>
      <c r="B5" s="159" t="s">
        <v>5</v>
      </c>
      <c r="C5" s="159" t="s">
        <v>6</v>
      </c>
      <c r="D5" s="159" t="s">
        <v>5</v>
      </c>
    </row>
    <row r="6" ht="18.75" customHeight="1" spans="1:4">
      <c r="A6" s="158" t="s">
        <v>7</v>
      </c>
      <c r="B6" s="160">
        <v>11263588.3</v>
      </c>
      <c r="C6" s="158" t="str">
        <f>"一"&amp;"、"&amp;"一般公共服务支出"</f>
        <v>一、一般公共服务支出</v>
      </c>
      <c r="D6" s="160">
        <v>3521312</v>
      </c>
    </row>
    <row r="7" ht="18.75" customHeight="1" spans="1:4">
      <c r="A7" s="158" t="s">
        <v>8</v>
      </c>
      <c r="B7" s="160"/>
      <c r="C7" s="158" t="str">
        <f>"二"&amp;"、"&amp;"国防支出"</f>
        <v>二、国防支出</v>
      </c>
      <c r="D7" s="160">
        <v>20000</v>
      </c>
    </row>
    <row r="8" ht="18.75" customHeight="1" spans="1:4">
      <c r="A8" s="158" t="s">
        <v>9</v>
      </c>
      <c r="B8" s="160"/>
      <c r="C8" s="158" t="str">
        <f>"三"&amp;"、"&amp;"公共安全支出"</f>
        <v>三、公共安全支出</v>
      </c>
      <c r="D8" s="160">
        <v>150000</v>
      </c>
    </row>
    <row r="9" ht="18.75" customHeight="1" spans="1:4">
      <c r="A9" s="158" t="s">
        <v>10</v>
      </c>
      <c r="B9" s="160"/>
      <c r="C9" s="158" t="str">
        <f>"四"&amp;"、"&amp;"社会保障和就业支出"</f>
        <v>四、社会保障和就业支出</v>
      </c>
      <c r="D9" s="160">
        <v>1170952.24</v>
      </c>
    </row>
    <row r="10" ht="18.75" customHeight="1" spans="1:4">
      <c r="A10" s="158" t="s">
        <v>11</v>
      </c>
      <c r="B10" s="160">
        <v>25000</v>
      </c>
      <c r="C10" s="158" t="str">
        <f>"五"&amp;"、"&amp;"卫生健康支出"</f>
        <v>五、卫生健康支出</v>
      </c>
      <c r="D10" s="160">
        <v>361230.94</v>
      </c>
    </row>
    <row r="11" ht="18.75" customHeight="1" spans="1:4">
      <c r="A11" s="158" t="s">
        <v>12</v>
      </c>
      <c r="B11" s="160"/>
      <c r="C11" s="158" t="str">
        <f>"六"&amp;"、"&amp;"城乡社区支出"</f>
        <v>六、城乡社区支出</v>
      </c>
      <c r="D11" s="160">
        <v>54000</v>
      </c>
    </row>
    <row r="12" ht="18.75" customHeight="1" spans="1:4">
      <c r="A12" s="158" t="s">
        <v>13</v>
      </c>
      <c r="B12" s="160"/>
      <c r="C12" s="158" t="str">
        <f>"七"&amp;"、"&amp;"农林水支出"</f>
        <v>七、农林水支出</v>
      </c>
      <c r="D12" s="160">
        <v>5351753.12</v>
      </c>
    </row>
    <row r="13" ht="18.75" customHeight="1" spans="1:4">
      <c r="A13" s="158" t="s">
        <v>14</v>
      </c>
      <c r="B13" s="160"/>
      <c r="C13" s="158" t="str">
        <f>"八"&amp;"、"&amp;"自然资源海洋气象等支出"</f>
        <v>八、自然资源海洋气象等支出</v>
      </c>
      <c r="D13" s="160">
        <v>180000</v>
      </c>
    </row>
    <row r="14" ht="18.75" customHeight="1" spans="1:4">
      <c r="A14" s="158" t="s">
        <v>15</v>
      </c>
      <c r="B14" s="160"/>
      <c r="C14" s="158" t="str">
        <f>"九"&amp;"、"&amp;"住房保障支出"</f>
        <v>九、住房保障支出</v>
      </c>
      <c r="D14" s="160">
        <v>479340</v>
      </c>
    </row>
    <row r="15" ht="18.75" customHeight="1" spans="1:4">
      <c r="A15" s="158" t="s">
        <v>16</v>
      </c>
      <c r="B15" s="160">
        <v>25000</v>
      </c>
      <c r="C15" s="158"/>
      <c r="D15" s="160"/>
    </row>
    <row r="16" ht="18.75" customHeight="1" spans="1:4">
      <c r="A16" s="158"/>
      <c r="B16" s="160"/>
      <c r="C16" s="158"/>
      <c r="D16" s="160"/>
    </row>
    <row r="17" ht="18.75" customHeight="1" spans="1:4">
      <c r="A17" s="158"/>
      <c r="B17" s="160"/>
      <c r="C17" s="158"/>
      <c r="D17" s="160"/>
    </row>
    <row r="18" ht="18.75" customHeight="1" spans="1:4">
      <c r="A18" s="158"/>
      <c r="B18" s="160"/>
      <c r="C18" s="158"/>
      <c r="D18" s="160"/>
    </row>
    <row r="19" ht="18.75" customHeight="1" spans="1:4">
      <c r="A19" s="158"/>
      <c r="B19" s="160"/>
      <c r="C19" s="158"/>
      <c r="D19" s="160"/>
    </row>
    <row r="20" ht="18.75" customHeight="1" spans="1:4">
      <c r="A20" s="158"/>
      <c r="B20" s="160"/>
      <c r="C20" s="158"/>
      <c r="D20" s="160"/>
    </row>
    <row r="21" ht="18.75" customHeight="1" spans="1:4">
      <c r="A21" s="158"/>
      <c r="B21" s="160"/>
      <c r="C21" s="158"/>
      <c r="D21" s="160"/>
    </row>
    <row r="22" ht="18.75" customHeight="1" spans="1:4">
      <c r="A22" s="158"/>
      <c r="B22" s="160"/>
      <c r="C22" s="158"/>
      <c r="D22" s="160"/>
    </row>
    <row r="23" ht="18.75" customHeight="1" spans="1:4">
      <c r="A23" s="158"/>
      <c r="B23" s="160"/>
      <c r="C23" s="158"/>
      <c r="D23" s="160"/>
    </row>
    <row r="24" ht="18.75" customHeight="1" spans="1:4">
      <c r="A24" s="158"/>
      <c r="B24" s="160"/>
      <c r="C24" s="158"/>
      <c r="D24" s="160"/>
    </row>
    <row r="25" ht="18.75" customHeight="1" spans="1:4">
      <c r="A25" s="158"/>
      <c r="B25" s="160"/>
      <c r="C25" s="158"/>
      <c r="D25" s="160"/>
    </row>
    <row r="26" ht="18.75" customHeight="1" spans="1:4">
      <c r="A26" s="158"/>
      <c r="B26" s="160"/>
      <c r="C26" s="158"/>
      <c r="D26" s="160"/>
    </row>
    <row r="27" ht="18.75" customHeight="1" spans="1:4">
      <c r="A27" s="158"/>
      <c r="B27" s="160"/>
      <c r="C27" s="158"/>
      <c r="D27" s="160"/>
    </row>
    <row r="28" ht="18.75" customHeight="1" spans="1:4">
      <c r="A28" s="158"/>
      <c r="B28" s="160"/>
      <c r="C28" s="158"/>
      <c r="D28" s="160"/>
    </row>
    <row r="29" ht="18.75" customHeight="1" spans="1:4">
      <c r="A29" s="158"/>
      <c r="B29" s="160"/>
      <c r="C29" s="158"/>
      <c r="D29" s="160"/>
    </row>
    <row r="30" ht="18.75" customHeight="1" spans="1:4">
      <c r="A30" s="158"/>
      <c r="B30" s="160"/>
      <c r="C30" s="158"/>
      <c r="D30" s="160"/>
    </row>
    <row r="31" ht="18.75" customHeight="1" spans="1:4">
      <c r="A31" s="158"/>
      <c r="B31" s="160"/>
      <c r="C31" s="158"/>
      <c r="D31" s="160"/>
    </row>
    <row r="32" ht="18.75" customHeight="1" spans="1:4">
      <c r="A32" s="158" t="s">
        <v>17</v>
      </c>
      <c r="B32" s="160">
        <v>11288588.3</v>
      </c>
      <c r="C32" s="158" t="s">
        <v>18</v>
      </c>
      <c r="D32" s="160">
        <v>11288588.3</v>
      </c>
    </row>
    <row r="33" ht="18.75" customHeight="1" spans="1:4">
      <c r="A33" s="158" t="s">
        <v>19</v>
      </c>
      <c r="B33" s="160"/>
      <c r="C33" s="158" t="s">
        <v>20</v>
      </c>
      <c r="D33" s="160"/>
    </row>
    <row r="34" ht="18.75" customHeight="1" spans="1:4">
      <c r="A34" s="158" t="s">
        <v>21</v>
      </c>
      <c r="B34" s="160"/>
      <c r="C34" s="158" t="s">
        <v>21</v>
      </c>
      <c r="D34" s="160"/>
    </row>
    <row r="35" ht="18.75" customHeight="1" spans="1:4">
      <c r="A35" s="158" t="s">
        <v>22</v>
      </c>
      <c r="B35" s="160"/>
      <c r="C35" s="158" t="s">
        <v>23</v>
      </c>
      <c r="D35" s="160"/>
    </row>
    <row r="36" ht="18.75" customHeight="1" spans="1:4">
      <c r="A36" s="158" t="s">
        <v>24</v>
      </c>
      <c r="B36" s="160">
        <v>11288588.3</v>
      </c>
      <c r="C36" s="158" t="s">
        <v>25</v>
      </c>
      <c r="D36" s="160">
        <v>11288588.3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D23" sqref="D23"/>
    </sheetView>
  </sheetViews>
  <sheetFormatPr defaultColWidth="9.13888888888889" defaultRowHeight="14.25" customHeight="1" outlineLevelCol="5"/>
  <cols>
    <col min="1" max="6" width="24.3425925925926" customWidth="1"/>
  </cols>
  <sheetData>
    <row r="1" ht="12" customHeight="1" spans="1:6">
      <c r="A1" s="136">
        <v>1</v>
      </c>
      <c r="B1" s="137">
        <v>0</v>
      </c>
      <c r="C1" s="136">
        <v>1</v>
      </c>
      <c r="D1" s="114"/>
      <c r="E1" s="114"/>
      <c r="F1" s="135" t="s">
        <v>509</v>
      </c>
    </row>
    <row r="2" ht="26.25" customHeight="1" spans="1:6">
      <c r="A2" s="138" t="str">
        <f>"2026"&amp;"年部门政府性基金预算支出预算表"</f>
        <v>2026年部门政府性基金预算支出预算表</v>
      </c>
      <c r="B2" s="138" t="s">
        <v>510</v>
      </c>
      <c r="C2" s="139"/>
      <c r="D2" s="140"/>
      <c r="E2" s="140"/>
      <c r="F2" s="140"/>
    </row>
    <row r="3" ht="13.5" customHeight="1" spans="1:6">
      <c r="A3" s="141" t="str">
        <f>"单位名称："&amp;"盈江县盈江农场社区管理委员会"</f>
        <v>单位名称：盈江县盈江农场社区管理委员会</v>
      </c>
      <c r="B3" s="141" t="s">
        <v>511</v>
      </c>
      <c r="C3" s="142"/>
      <c r="D3" s="114"/>
      <c r="E3" s="114"/>
      <c r="F3" s="135" t="s">
        <v>1</v>
      </c>
    </row>
    <row r="4" ht="19.5" customHeight="1" spans="1:6">
      <c r="A4" s="67" t="s">
        <v>188</v>
      </c>
      <c r="B4" s="143" t="s">
        <v>48</v>
      </c>
      <c r="C4" s="67" t="s">
        <v>49</v>
      </c>
      <c r="D4" s="36" t="s">
        <v>512</v>
      </c>
      <c r="E4" s="36"/>
      <c r="F4" s="36"/>
    </row>
    <row r="5" ht="18.55" customHeight="1" spans="1:6">
      <c r="A5" s="67"/>
      <c r="B5" s="143"/>
      <c r="C5" s="67"/>
      <c r="D5" s="36" t="s">
        <v>30</v>
      </c>
      <c r="E5" s="36" t="s">
        <v>52</v>
      </c>
      <c r="F5" s="36" t="s">
        <v>53</v>
      </c>
    </row>
    <row r="6" ht="20.25" customHeight="1" spans="1:6">
      <c r="A6" s="67">
        <v>1</v>
      </c>
      <c r="B6" s="144" t="s">
        <v>60</v>
      </c>
      <c r="C6" s="144" t="s">
        <v>61</v>
      </c>
      <c r="D6" s="144" t="s">
        <v>62</v>
      </c>
      <c r="E6" s="144" t="s">
        <v>63</v>
      </c>
      <c r="F6" s="144" t="s">
        <v>64</v>
      </c>
    </row>
    <row r="7" ht="30" customHeight="1" spans="1:6">
      <c r="A7" s="10"/>
      <c r="B7" s="145"/>
      <c r="C7" s="10"/>
      <c r="D7" s="92"/>
      <c r="E7" s="146"/>
      <c r="F7" s="146"/>
    </row>
    <row r="8" ht="30" customHeight="1" spans="1:6">
      <c r="A8" s="74"/>
      <c r="B8" s="74"/>
      <c r="C8" s="74"/>
      <c r="D8" s="96"/>
      <c r="E8" s="147"/>
      <c r="F8" s="147"/>
    </row>
    <row r="9" ht="30" customHeight="1" spans="1:6">
      <c r="A9" s="148" t="s">
        <v>513</v>
      </c>
      <c r="B9" s="148" t="s">
        <v>513</v>
      </c>
      <c r="C9" s="148" t="s">
        <v>513</v>
      </c>
      <c r="D9" s="96"/>
      <c r="E9" s="147"/>
      <c r="F9" s="147"/>
    </row>
    <row r="10" customHeight="1" spans="1:6">
      <c r="A10" s="149" t="s">
        <v>514</v>
      </c>
      <c r="B10" s="149"/>
      <c r="C10" s="149"/>
      <c r="D10" s="149"/>
      <c r="E10" s="149"/>
      <c r="F10" s="149"/>
    </row>
    <row r="11" customHeight="1" spans="1:6">
      <c r="A11" s="149"/>
      <c r="B11" s="149"/>
      <c r="C11" s="149"/>
      <c r="D11" s="149"/>
      <c r="E11" s="149"/>
      <c r="F11" s="149"/>
    </row>
  </sheetData>
  <mergeCells count="8">
    <mergeCell ref="A2:F2"/>
    <mergeCell ref="A3:C3"/>
    <mergeCell ref="D4:F4"/>
    <mergeCell ref="A9:C9"/>
    <mergeCell ref="A4:A5"/>
    <mergeCell ref="B4:B5"/>
    <mergeCell ref="C4:C5"/>
    <mergeCell ref="A10:F1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A8" sqref="A8:E11"/>
    </sheetView>
  </sheetViews>
  <sheetFormatPr defaultColWidth="9.13888888888889" defaultRowHeight="14.25" customHeight="1"/>
  <cols>
    <col min="1" max="1" width="16.3425925925926" customWidth="1"/>
    <col min="2" max="3" width="9.62962962962963" customWidth="1"/>
    <col min="4" max="5" width="3.62962962962963" customWidth="1"/>
    <col min="6" max="6" width="11.2777777777778" customWidth="1"/>
    <col min="7" max="8" width="11.8518518518519" customWidth="1"/>
    <col min="9" max="9" width="10.2037037037037" customWidth="1"/>
    <col min="10" max="10" width="6.0462962962963" customWidth="1"/>
    <col min="11" max="11" width="9.77777777777778" customWidth="1"/>
    <col min="12" max="12" width="10.7777777777778" customWidth="1"/>
    <col min="13" max="15" width="10.712962962963" customWidth="1"/>
    <col min="16" max="16" width="6.62962962962963" customWidth="1"/>
    <col min="17" max="17" width="11.425925925925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26"/>
      <c r="P1" s="126"/>
      <c r="Q1" s="48" t="s">
        <v>515</v>
      </c>
    </row>
    <row r="2" ht="27.75" customHeight="1" spans="1:17">
      <c r="A2" s="49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27"/>
      <c r="L2" s="30"/>
      <c r="M2" s="30"/>
      <c r="N2" s="30"/>
      <c r="O2" s="127"/>
      <c r="P2" s="127"/>
      <c r="Q2" s="30"/>
    </row>
    <row r="3" ht="18.75" customHeight="1" spans="1:17">
      <c r="A3" s="50" t="str">
        <f>"单位名称："&amp;"盈江县盈江农场社区管理委员会"</f>
        <v>单位名称：盈江县盈江农场社区管理委员会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28"/>
      <c r="P3" s="128"/>
      <c r="Q3" s="135" t="s">
        <v>27</v>
      </c>
    </row>
    <row r="4" ht="15.75" customHeight="1" spans="1:17">
      <c r="A4" s="11" t="s">
        <v>516</v>
      </c>
      <c r="B4" s="115" t="s">
        <v>517</v>
      </c>
      <c r="C4" s="115" t="s">
        <v>518</v>
      </c>
      <c r="D4" s="115" t="s">
        <v>519</v>
      </c>
      <c r="E4" s="115" t="s">
        <v>520</v>
      </c>
      <c r="F4" s="115" t="s">
        <v>521</v>
      </c>
      <c r="G4" s="53" t="s">
        <v>195</v>
      </c>
      <c r="H4" s="53"/>
      <c r="I4" s="53"/>
      <c r="J4" s="53"/>
      <c r="K4" s="129"/>
      <c r="L4" s="53"/>
      <c r="M4" s="53"/>
      <c r="N4" s="53"/>
      <c r="O4" s="85"/>
      <c r="P4" s="129"/>
      <c r="Q4" s="54"/>
    </row>
    <row r="5" ht="17.25" customHeight="1" spans="1:17">
      <c r="A5" s="16"/>
      <c r="B5" s="116"/>
      <c r="C5" s="116"/>
      <c r="D5" s="116"/>
      <c r="E5" s="116"/>
      <c r="F5" s="116"/>
      <c r="G5" s="116" t="s">
        <v>30</v>
      </c>
      <c r="H5" s="116" t="s">
        <v>34</v>
      </c>
      <c r="I5" s="116" t="s">
        <v>522</v>
      </c>
      <c r="J5" s="116" t="s">
        <v>523</v>
      </c>
      <c r="K5" s="130" t="s">
        <v>524</v>
      </c>
      <c r="L5" s="131" t="s">
        <v>525</v>
      </c>
      <c r="M5" s="131"/>
      <c r="N5" s="131"/>
      <c r="O5" s="132"/>
      <c r="P5" s="133"/>
      <c r="Q5" s="117"/>
    </row>
    <row r="6" ht="54" customHeight="1" spans="1:17">
      <c r="A6" s="18"/>
      <c r="B6" s="117"/>
      <c r="C6" s="117"/>
      <c r="D6" s="117"/>
      <c r="E6" s="117"/>
      <c r="F6" s="117"/>
      <c r="G6" s="117"/>
      <c r="H6" s="117" t="s">
        <v>33</v>
      </c>
      <c r="I6" s="117"/>
      <c r="J6" s="117"/>
      <c r="K6" s="134"/>
      <c r="L6" s="117" t="s">
        <v>33</v>
      </c>
      <c r="M6" s="117" t="s">
        <v>40</v>
      </c>
      <c r="N6" s="117" t="s">
        <v>526</v>
      </c>
      <c r="O6" s="34" t="s">
        <v>42</v>
      </c>
      <c r="P6" s="134" t="s">
        <v>43</v>
      </c>
      <c r="Q6" s="117" t="s">
        <v>44</v>
      </c>
    </row>
    <row r="7" ht="15" customHeight="1" spans="1:17">
      <c r="A7" s="86">
        <v>1</v>
      </c>
      <c r="B7" s="118">
        <v>2</v>
      </c>
      <c r="C7" s="118">
        <v>3</v>
      </c>
      <c r="D7" s="118">
        <v>4</v>
      </c>
      <c r="E7" s="118">
        <v>5</v>
      </c>
      <c r="F7" s="118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  <c r="N7" s="119">
        <v>14</v>
      </c>
      <c r="O7" s="119">
        <v>15</v>
      </c>
      <c r="P7" s="119">
        <v>16</v>
      </c>
      <c r="Q7" s="119">
        <v>17</v>
      </c>
    </row>
    <row r="8" ht="52.5" customHeight="1" spans="1:17">
      <c r="A8" s="120" t="s">
        <v>46</v>
      </c>
      <c r="B8" s="121"/>
      <c r="C8" s="121"/>
      <c r="D8" s="122"/>
      <c r="E8" s="122"/>
      <c r="F8" s="24">
        <v>25000</v>
      </c>
      <c r="G8" s="24">
        <v>25000</v>
      </c>
      <c r="H8" s="24">
        <v>25000</v>
      </c>
      <c r="I8" s="24"/>
      <c r="J8" s="24"/>
      <c r="K8" s="24"/>
      <c r="L8" s="24"/>
      <c r="M8" s="24"/>
      <c r="N8" s="24"/>
      <c r="O8" s="24"/>
      <c r="P8" s="24"/>
      <c r="Q8" s="24"/>
    </row>
    <row r="9" ht="52.5" customHeight="1" spans="1:17">
      <c r="A9" s="120" t="str">
        <f t="shared" ref="A9:A11" si="0">"     "&amp;"公用经费安排的公车购置及运维费"</f>
        <v>     公用经费安排的公车购置及运维费</v>
      </c>
      <c r="B9" s="121" t="s">
        <v>527</v>
      </c>
      <c r="C9" s="121" t="s">
        <v>528</v>
      </c>
      <c r="D9" s="122" t="s">
        <v>529</v>
      </c>
      <c r="E9" s="122">
        <v>1</v>
      </c>
      <c r="F9" s="24">
        <v>5000</v>
      </c>
      <c r="G9" s="24">
        <v>5000</v>
      </c>
      <c r="H9" s="24">
        <v>5000</v>
      </c>
      <c r="I9" s="24"/>
      <c r="J9" s="24"/>
      <c r="K9" s="24"/>
      <c r="L9" s="24"/>
      <c r="M9" s="24"/>
      <c r="N9" s="24"/>
      <c r="O9" s="24"/>
      <c r="P9" s="24"/>
      <c r="Q9" s="24"/>
    </row>
    <row r="10" ht="52.5" customHeight="1" spans="1:17">
      <c r="A10" s="120" t="str">
        <f t="shared" si="0"/>
        <v>     公用经费安排的公车购置及运维费</v>
      </c>
      <c r="B10" s="121" t="s">
        <v>530</v>
      </c>
      <c r="C10" s="121" t="s">
        <v>531</v>
      </c>
      <c r="D10" s="122" t="s">
        <v>529</v>
      </c>
      <c r="E10" s="122">
        <v>1</v>
      </c>
      <c r="F10" s="24">
        <v>17500</v>
      </c>
      <c r="G10" s="24">
        <v>17500</v>
      </c>
      <c r="H10" s="24">
        <v>17500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52.5" customHeight="1" spans="1:17">
      <c r="A11" s="120" t="str">
        <f t="shared" si="0"/>
        <v>     公用经费安排的公车购置及运维费</v>
      </c>
      <c r="B11" s="121" t="s">
        <v>532</v>
      </c>
      <c r="C11" s="121" t="s">
        <v>533</v>
      </c>
      <c r="D11" s="122" t="s">
        <v>529</v>
      </c>
      <c r="E11" s="122">
        <v>1</v>
      </c>
      <c r="F11" s="24">
        <v>2500</v>
      </c>
      <c r="G11" s="24">
        <v>2500</v>
      </c>
      <c r="H11" s="24">
        <v>2500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30" customHeight="1" spans="1:17">
      <c r="A12" s="123" t="s">
        <v>513</v>
      </c>
      <c r="B12" s="124"/>
      <c r="C12" s="124"/>
      <c r="D12" s="124"/>
      <c r="E12" s="125"/>
      <c r="F12" s="24">
        <v>25000</v>
      </c>
      <c r="G12" s="24">
        <v>25000</v>
      </c>
      <c r="H12" s="24">
        <v>25000</v>
      </c>
      <c r="I12" s="24"/>
      <c r="J12" s="24"/>
      <c r="K12" s="24"/>
      <c r="L12" s="24"/>
      <c r="M12" s="24"/>
      <c r="N12" s="24"/>
      <c r="O12" s="24"/>
      <c r="P12" s="24"/>
      <c r="Q12" s="24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I22" sqref="I22"/>
    </sheetView>
  </sheetViews>
  <sheetFormatPr defaultColWidth="9.13888888888889" defaultRowHeight="14.25" customHeight="1"/>
  <cols>
    <col min="1" max="1" width="21.4814814814815" customWidth="1"/>
    <col min="2" max="2" width="9.77777777777778" customWidth="1"/>
    <col min="3" max="3" width="19.2037037037037" customWidth="1"/>
    <col min="4" max="5" width="12.0462962962963" customWidth="1"/>
    <col min="6" max="6" width="5.77777777777778" customWidth="1"/>
    <col min="7" max="7" width="6.48148148148148" customWidth="1"/>
    <col min="8" max="8" width="9.91666666666667" customWidth="1"/>
    <col min="9" max="14" width="11.3425925925926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106"/>
      <c r="I1" s="1"/>
      <c r="J1" s="1"/>
      <c r="K1" s="106"/>
      <c r="L1" s="1"/>
      <c r="M1" s="113"/>
      <c r="N1" s="113" t="s">
        <v>534</v>
      </c>
    </row>
    <row r="2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"单位名称："&amp;"盈江县盈江农场社区管理委员会"</f>
        <v>单位名称：盈江县盈江农场社区管理委员会</v>
      </c>
      <c r="B3" s="33"/>
      <c r="C3" s="33"/>
      <c r="D3" s="33"/>
      <c r="E3" s="33"/>
      <c r="F3" s="33"/>
      <c r="G3" s="33"/>
      <c r="H3" s="106"/>
      <c r="I3" s="1"/>
      <c r="J3" s="1"/>
      <c r="K3" s="106"/>
      <c r="L3" s="1"/>
      <c r="M3" s="114"/>
      <c r="N3" s="48" t="s">
        <v>27</v>
      </c>
    </row>
    <row r="4" ht="15.75" customHeight="1" spans="1:14">
      <c r="A4" s="11" t="s">
        <v>516</v>
      </c>
      <c r="B4" s="11" t="s">
        <v>535</v>
      </c>
      <c r="C4" s="11" t="s">
        <v>536</v>
      </c>
      <c r="D4" s="12" t="s">
        <v>195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7" t="s">
        <v>30</v>
      </c>
      <c r="E5" s="11" t="s">
        <v>34</v>
      </c>
      <c r="F5" s="11" t="s">
        <v>522</v>
      </c>
      <c r="G5" s="11" t="s">
        <v>523</v>
      </c>
      <c r="H5" s="11" t="s">
        <v>524</v>
      </c>
      <c r="I5" s="12" t="s">
        <v>525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86"/>
      <c r="E6" s="16" t="s">
        <v>33</v>
      </c>
      <c r="F6" s="18"/>
      <c r="G6" s="18"/>
      <c r="H6" s="8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107"/>
      <c r="B8" s="107"/>
      <c r="C8" s="107"/>
      <c r="D8" s="108"/>
      <c r="E8" s="108"/>
      <c r="F8" s="108"/>
      <c r="G8" s="108"/>
      <c r="H8" s="108"/>
      <c r="I8" s="108"/>
      <c r="J8" s="24"/>
      <c r="K8" s="24"/>
      <c r="L8" s="24"/>
      <c r="M8" s="24"/>
      <c r="N8" s="24"/>
    </row>
    <row r="9" ht="52.5" customHeight="1" spans="1:14">
      <c r="A9" s="109"/>
      <c r="B9" s="109"/>
      <c r="C9" s="109"/>
      <c r="D9" s="110"/>
      <c r="E9" s="110"/>
      <c r="F9" s="110"/>
      <c r="G9" s="110"/>
      <c r="H9" s="110"/>
      <c r="I9" s="110"/>
      <c r="J9" s="42"/>
      <c r="K9" s="24"/>
      <c r="L9" s="24"/>
      <c r="M9" s="24"/>
      <c r="N9" s="24"/>
    </row>
    <row r="10" ht="30" customHeight="1" spans="1:14">
      <c r="A10" s="111" t="s">
        <v>30</v>
      </c>
      <c r="B10" s="112"/>
      <c r="C10" s="112"/>
      <c r="D10" s="110"/>
      <c r="E10" s="110"/>
      <c r="F10" s="110"/>
      <c r="G10" s="110"/>
      <c r="H10" s="110"/>
      <c r="I10" s="110"/>
      <c r="J10" s="42"/>
      <c r="K10" s="24"/>
      <c r="L10" s="24"/>
      <c r="M10" s="24"/>
      <c r="N10" s="24"/>
    </row>
    <row r="11" customHeight="1" spans="1:9">
      <c r="A11" s="43" t="s">
        <v>537</v>
      </c>
      <c r="B11" s="44"/>
      <c r="C11" s="44"/>
      <c r="D11" s="44"/>
      <c r="E11" s="44"/>
      <c r="F11" s="44"/>
      <c r="G11" s="44"/>
      <c r="H11" s="44"/>
      <c r="I11" s="44"/>
    </row>
  </sheetData>
  <mergeCells count="14">
    <mergeCell ref="A2:N2"/>
    <mergeCell ref="A3:H3"/>
    <mergeCell ref="D4:N4"/>
    <mergeCell ref="I5:N5"/>
    <mergeCell ref="A10:C10"/>
    <mergeCell ref="A11:I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A10" sqref="A9:K10"/>
    </sheetView>
  </sheetViews>
  <sheetFormatPr defaultColWidth="9.13888888888889" defaultRowHeight="14.25" customHeight="1"/>
  <cols>
    <col min="1" max="1" width="24.4814814814815" customWidth="1"/>
    <col min="2" max="20" width="5.77777777777778" customWidth="1"/>
  </cols>
  <sheetData>
    <row r="1" ht="13.5" customHeight="1" spans="1:20">
      <c r="A1" s="77"/>
      <c r="B1" s="77"/>
      <c r="C1" s="77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102" t="s">
        <v>538</v>
      </c>
    </row>
    <row r="2" ht="27.75" customHeight="1" spans="1:20">
      <c r="A2" s="79" t="str">
        <f>"2026"&amp;"年县对下转移支付预算表"</f>
        <v>2026年县对下转移支付预算表</v>
      </c>
      <c r="B2" s="5"/>
      <c r="C2" s="5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5"/>
    </row>
    <row r="3" customHeight="1" spans="1:20">
      <c r="A3" s="80" t="s">
        <v>1</v>
      </c>
      <c r="B3" s="81"/>
      <c r="C3" s="8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3"/>
    </row>
    <row r="4" ht="18" customHeight="1" spans="1:20">
      <c r="A4" s="82" t="str">
        <f>"单位名称："&amp;"盈江县盈江农场社区管理委员会"</f>
        <v>单位名称：盈江县盈江农场社区管理委员会</v>
      </c>
      <c r="B4" s="83"/>
      <c r="C4" s="8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4"/>
    </row>
    <row r="5" ht="19.5" customHeight="1" spans="1:20">
      <c r="A5" s="84" t="s">
        <v>539</v>
      </c>
      <c r="B5" s="12" t="s">
        <v>195</v>
      </c>
      <c r="C5" s="13"/>
      <c r="D5" s="85"/>
      <c r="E5" s="67" t="s">
        <v>540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36"/>
    </row>
    <row r="6" ht="61.3" customHeight="1" spans="1:20">
      <c r="A6" s="86"/>
      <c r="B6" s="87" t="s">
        <v>30</v>
      </c>
      <c r="C6" s="11" t="s">
        <v>34</v>
      </c>
      <c r="D6" s="88" t="s">
        <v>541</v>
      </c>
      <c r="E6" s="34" t="s">
        <v>542</v>
      </c>
      <c r="F6" s="34" t="s">
        <v>543</v>
      </c>
      <c r="G6" s="34" t="s">
        <v>544</v>
      </c>
      <c r="H6" s="34" t="s">
        <v>545</v>
      </c>
      <c r="I6" s="34" t="s">
        <v>546</v>
      </c>
      <c r="J6" s="34" t="s">
        <v>547</v>
      </c>
      <c r="K6" s="34" t="s">
        <v>548</v>
      </c>
      <c r="L6" s="34" t="s">
        <v>549</v>
      </c>
      <c r="M6" s="34" t="s">
        <v>550</v>
      </c>
      <c r="N6" s="34" t="s">
        <v>551</v>
      </c>
      <c r="O6" s="34" t="s">
        <v>552</v>
      </c>
      <c r="P6" s="34" t="s">
        <v>553</v>
      </c>
      <c r="Q6" s="34" t="s">
        <v>554</v>
      </c>
      <c r="R6" s="34" t="s">
        <v>555</v>
      </c>
      <c r="S6" s="34" t="s">
        <v>556</v>
      </c>
      <c r="T6" s="35" t="s">
        <v>557</v>
      </c>
    </row>
    <row r="7" ht="19.5" customHeight="1" spans="1:20">
      <c r="A7" s="36">
        <v>1</v>
      </c>
      <c r="B7" s="36">
        <v>2</v>
      </c>
      <c r="C7" s="89">
        <v>3</v>
      </c>
      <c r="D7" s="90">
        <v>4</v>
      </c>
      <c r="E7" s="89">
        <v>5</v>
      </c>
      <c r="F7" s="91">
        <v>6</v>
      </c>
      <c r="G7" s="89">
        <v>7</v>
      </c>
      <c r="H7" s="91">
        <v>8</v>
      </c>
      <c r="I7" s="89">
        <v>9</v>
      </c>
      <c r="J7" s="91">
        <v>10</v>
      </c>
      <c r="K7" s="89">
        <v>11</v>
      </c>
      <c r="L7" s="91">
        <v>12</v>
      </c>
      <c r="M7" s="89">
        <v>13</v>
      </c>
      <c r="N7" s="91">
        <v>14</v>
      </c>
      <c r="O7" s="89">
        <v>15</v>
      </c>
      <c r="P7" s="91">
        <v>16</v>
      </c>
      <c r="Q7" s="89">
        <v>17</v>
      </c>
      <c r="R7" s="91">
        <v>18</v>
      </c>
      <c r="S7" s="89">
        <v>19</v>
      </c>
      <c r="T7" s="89">
        <v>20</v>
      </c>
    </row>
    <row r="8" ht="19.5" customHeight="1" spans="1:20">
      <c r="A8" s="68" t="s">
        <v>558</v>
      </c>
      <c r="B8" s="92"/>
      <c r="C8" s="92"/>
      <c r="D8" s="93"/>
      <c r="E8" s="94"/>
      <c r="F8" s="94"/>
      <c r="G8" s="94"/>
      <c r="H8" s="94"/>
      <c r="I8" s="94"/>
      <c r="J8" s="94"/>
      <c r="K8" s="94"/>
      <c r="L8" s="60"/>
      <c r="M8" s="60"/>
      <c r="N8" s="60"/>
      <c r="O8" s="60"/>
      <c r="P8" s="60"/>
      <c r="Q8" s="60"/>
      <c r="R8" s="60"/>
      <c r="S8" s="60"/>
      <c r="T8" s="60"/>
    </row>
    <row r="9" ht="19.5" customHeight="1" spans="1:20">
      <c r="A9" s="95"/>
      <c r="B9" s="96"/>
      <c r="C9" s="96"/>
      <c r="D9" s="96"/>
      <c r="E9" s="97"/>
      <c r="F9" s="97"/>
      <c r="G9" s="97"/>
      <c r="H9" s="97"/>
      <c r="I9" s="97"/>
      <c r="J9" s="97"/>
      <c r="K9" s="97"/>
      <c r="L9" s="99"/>
      <c r="M9" s="100"/>
      <c r="N9" s="100"/>
      <c r="O9" s="100"/>
      <c r="P9" s="100"/>
      <c r="Q9" s="100"/>
      <c r="R9" s="100"/>
      <c r="S9" s="100"/>
      <c r="T9" s="105"/>
    </row>
    <row r="10" ht="19.5" customHeight="1" spans="1:20">
      <c r="A10" s="57" t="s">
        <v>30</v>
      </c>
      <c r="B10" s="96"/>
      <c r="C10" s="96"/>
      <c r="D10" s="96"/>
      <c r="E10" s="98"/>
      <c r="F10" s="98"/>
      <c r="G10" s="98"/>
      <c r="H10" s="98"/>
      <c r="I10" s="98"/>
      <c r="J10" s="98"/>
      <c r="K10" s="98"/>
      <c r="L10" s="101"/>
      <c r="M10" s="60"/>
      <c r="N10" s="60"/>
      <c r="O10" s="60"/>
      <c r="P10" s="60"/>
      <c r="Q10" s="60"/>
      <c r="R10" s="60"/>
      <c r="S10" s="60"/>
      <c r="T10" s="60"/>
    </row>
    <row r="11" customHeight="1" spans="1:11">
      <c r="A11" s="43" t="s">
        <v>559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</row>
  </sheetData>
  <mergeCells count="7">
    <mergeCell ref="A2:T2"/>
    <mergeCell ref="A3:T3"/>
    <mergeCell ref="A4:T4"/>
    <mergeCell ref="B5:D5"/>
    <mergeCell ref="E5:T5"/>
    <mergeCell ref="A11:K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7" sqref="A7:F7"/>
    </sheetView>
  </sheetViews>
  <sheetFormatPr defaultColWidth="9.13888888888889" defaultRowHeight="12" customHeight="1" outlineLevelRow="7"/>
  <cols>
    <col min="1" max="10" width="13.2037037037037" customWidth="1"/>
  </cols>
  <sheetData>
    <row r="1" customHeight="1" spans="10:10">
      <c r="J1" s="76" t="s">
        <v>560</v>
      </c>
    </row>
    <row r="2" ht="28.5" customHeight="1" spans="1:10">
      <c r="A2" s="63" t="str">
        <f>"2026"&amp;"年县对下转移支付绩效目标表"</f>
        <v>2026年县对下转移支付绩效目标表</v>
      </c>
      <c r="B2" s="5"/>
      <c r="C2" s="5"/>
      <c r="D2" s="5"/>
      <c r="E2" s="5"/>
      <c r="F2" s="64"/>
      <c r="G2" s="5"/>
      <c r="H2" s="64"/>
      <c r="I2" s="64"/>
      <c r="J2" s="5"/>
    </row>
    <row r="3" ht="17.25" customHeight="1" spans="1:8">
      <c r="A3" s="6" t="str">
        <f>"单位名称："&amp;"盈江县盈江农场社区管理委员会"</f>
        <v>单位名称：盈江县盈江农场社区管理委员会</v>
      </c>
      <c r="B3" s="65"/>
      <c r="C3" s="65"/>
      <c r="D3" s="65"/>
      <c r="E3" s="65"/>
      <c r="F3" s="66"/>
      <c r="G3" s="65"/>
      <c r="H3" s="66"/>
    </row>
    <row r="4" ht="44.25" customHeight="1" spans="1:10">
      <c r="A4" s="35" t="s">
        <v>364</v>
      </c>
      <c r="B4" s="35" t="s">
        <v>365</v>
      </c>
      <c r="C4" s="35" t="s">
        <v>366</v>
      </c>
      <c r="D4" s="35" t="s">
        <v>367</v>
      </c>
      <c r="E4" s="35" t="s">
        <v>368</v>
      </c>
      <c r="F4" s="67" t="s">
        <v>369</v>
      </c>
      <c r="G4" s="35" t="s">
        <v>370</v>
      </c>
      <c r="H4" s="67" t="s">
        <v>371</v>
      </c>
      <c r="I4" s="67" t="s">
        <v>372</v>
      </c>
      <c r="J4" s="35" t="s">
        <v>373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7">
        <v>6</v>
      </c>
      <c r="G5" s="35">
        <v>7</v>
      </c>
      <c r="H5" s="67">
        <v>8</v>
      </c>
      <c r="I5" s="67">
        <v>9</v>
      </c>
      <c r="J5" s="35">
        <v>10</v>
      </c>
    </row>
    <row r="6" ht="32.7" customHeight="1" spans="1:10">
      <c r="A6" s="68"/>
      <c r="B6" s="55"/>
      <c r="C6" s="55"/>
      <c r="D6" s="55"/>
      <c r="E6" s="69"/>
      <c r="F6" s="70"/>
      <c r="G6" s="71"/>
      <c r="H6" s="72"/>
      <c r="I6" s="72"/>
      <c r="J6" s="71"/>
    </row>
    <row r="7" ht="32.7" customHeight="1" spans="1:10">
      <c r="A7" s="73"/>
      <c r="B7" s="74" t="s">
        <v>558</v>
      </c>
      <c r="C7" s="74" t="s">
        <v>558</v>
      </c>
      <c r="D7" s="74" t="s">
        <v>558</v>
      </c>
      <c r="E7" s="73" t="s">
        <v>558</v>
      </c>
      <c r="F7" s="74" t="s">
        <v>558</v>
      </c>
      <c r="G7" s="75" t="s">
        <v>558</v>
      </c>
      <c r="H7" s="38" t="s">
        <v>558</v>
      </c>
      <c r="I7" s="38" t="s">
        <v>558</v>
      </c>
      <c r="J7" s="37" t="s">
        <v>558</v>
      </c>
    </row>
    <row r="8" ht="27" customHeight="1" spans="1:6">
      <c r="A8" s="43" t="s">
        <v>559</v>
      </c>
      <c r="B8" s="44"/>
      <c r="C8" s="44"/>
      <c r="D8" s="44"/>
      <c r="E8" s="44"/>
      <c r="F8" s="44"/>
    </row>
  </sheetData>
  <mergeCells count="3">
    <mergeCell ref="A2:J2"/>
    <mergeCell ref="A3:H3"/>
    <mergeCell ref="A8:F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8" sqref="A8:E8"/>
    </sheetView>
  </sheetViews>
  <sheetFormatPr defaultColWidth="9.13888888888889" defaultRowHeight="12" customHeight="1" outlineLevelCol="7"/>
  <cols>
    <col min="1" max="8" width="16.916666666666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8" t="s">
        <v>561</v>
      </c>
    </row>
    <row r="2" ht="28.5" customHeight="1" spans="1:8">
      <c r="A2" s="49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ht="13.5" customHeight="1" spans="1:8">
      <c r="A3" s="50" t="str">
        <f>"单位名称："&amp;"盈江县盈江农场社区管理委员会"</f>
        <v>单位名称：盈江县盈江农场社区管理委员会</v>
      </c>
      <c r="B3" s="32"/>
      <c r="C3" s="51"/>
      <c r="D3" s="1"/>
      <c r="E3" s="1"/>
      <c r="F3" s="1"/>
      <c r="G3" s="1"/>
      <c r="H3" s="1"/>
    </row>
    <row r="4" ht="18" customHeight="1" spans="1:8">
      <c r="A4" s="11" t="s">
        <v>188</v>
      </c>
      <c r="B4" s="11" t="s">
        <v>562</v>
      </c>
      <c r="C4" s="11" t="s">
        <v>563</v>
      </c>
      <c r="D4" s="11" t="s">
        <v>564</v>
      </c>
      <c r="E4" s="11" t="s">
        <v>565</v>
      </c>
      <c r="F4" s="52" t="s">
        <v>566</v>
      </c>
      <c r="G4" s="53"/>
      <c r="H4" s="54"/>
    </row>
    <row r="5" ht="18" customHeight="1" spans="1:8">
      <c r="A5" s="18"/>
      <c r="B5" s="18"/>
      <c r="C5" s="18"/>
      <c r="D5" s="18"/>
      <c r="E5" s="18"/>
      <c r="F5" s="35" t="s">
        <v>520</v>
      </c>
      <c r="G5" s="35" t="s">
        <v>567</v>
      </c>
      <c r="H5" s="35" t="s">
        <v>568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5"/>
      <c r="B7" s="55"/>
      <c r="C7" s="55"/>
      <c r="D7" s="55"/>
      <c r="E7" s="55"/>
      <c r="F7" s="46"/>
      <c r="G7" s="56"/>
      <c r="H7" s="56"/>
    </row>
    <row r="8" ht="24" customHeight="1" spans="1:8">
      <c r="A8" s="57" t="s">
        <v>30</v>
      </c>
      <c r="B8" s="58"/>
      <c r="C8" s="58"/>
      <c r="D8" s="58"/>
      <c r="E8" s="58"/>
      <c r="F8" s="59"/>
      <c r="G8" s="60"/>
      <c r="H8" s="60"/>
    </row>
    <row r="9" ht="23" customHeight="1" spans="1:5">
      <c r="A9" s="61" t="s">
        <v>569</v>
      </c>
      <c r="B9" s="62"/>
      <c r="C9" s="62"/>
      <c r="D9" s="62"/>
      <c r="E9" s="62"/>
    </row>
  </sheetData>
  <mergeCells count="10">
    <mergeCell ref="A2:H2"/>
    <mergeCell ref="A3:C3"/>
    <mergeCell ref="F4:H4"/>
    <mergeCell ref="A8:E8"/>
    <mergeCell ref="A9:E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13" sqref="C13"/>
    </sheetView>
  </sheetViews>
  <sheetFormatPr defaultColWidth="9.13888888888889" defaultRowHeight="14.25" customHeight="1"/>
  <cols>
    <col min="1" max="1" width="10.2777777777778" customWidth="1"/>
    <col min="2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15.425925925925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570</v>
      </c>
    </row>
    <row r="2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"单位名称："&amp;"盈江县盈江农场社区管理委员会"</f>
        <v>单位名称：盈江县盈江农场社区管理委员会</v>
      </c>
      <c r="B3" s="32"/>
      <c r="C3" s="32"/>
      <c r="D3" s="32"/>
      <c r="E3" s="32"/>
      <c r="F3" s="32"/>
      <c r="G3" s="32"/>
      <c r="H3" s="33"/>
      <c r="I3" s="33"/>
      <c r="J3" s="33"/>
      <c r="K3" s="45" t="s">
        <v>27</v>
      </c>
    </row>
    <row r="4" ht="21.75" customHeight="1" spans="1:11">
      <c r="A4" s="34" t="s">
        <v>330</v>
      </c>
      <c r="B4" s="34" t="s">
        <v>190</v>
      </c>
      <c r="C4" s="34" t="s">
        <v>331</v>
      </c>
      <c r="D4" s="35" t="s">
        <v>191</v>
      </c>
      <c r="E4" s="35" t="s">
        <v>192</v>
      </c>
      <c r="F4" s="35" t="s">
        <v>332</v>
      </c>
      <c r="G4" s="35" t="s">
        <v>333</v>
      </c>
      <c r="H4" s="36" t="s">
        <v>30</v>
      </c>
      <c r="I4" s="36" t="s">
        <v>571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38"/>
      <c r="C8" s="37"/>
      <c r="D8" s="37"/>
      <c r="E8" s="37"/>
      <c r="F8" s="37"/>
      <c r="G8" s="37"/>
      <c r="H8" s="24"/>
      <c r="I8" s="24"/>
      <c r="J8" s="24"/>
      <c r="K8" s="46"/>
    </row>
    <row r="9" ht="52.5" customHeight="1" spans="1:11">
      <c r="A9" s="39"/>
      <c r="B9" s="39"/>
      <c r="C9" s="39"/>
      <c r="D9" s="39"/>
      <c r="E9" s="39"/>
      <c r="F9" s="39"/>
      <c r="G9" s="39"/>
      <c r="H9" s="24"/>
      <c r="I9" s="24"/>
      <c r="J9" s="24"/>
      <c r="K9" s="47"/>
    </row>
    <row r="10" ht="30" customHeight="1" spans="1:11">
      <c r="A10" s="40" t="s">
        <v>513</v>
      </c>
      <c r="B10" s="41"/>
      <c r="C10" s="41"/>
      <c r="D10" s="41"/>
      <c r="E10" s="41"/>
      <c r="F10" s="41"/>
      <c r="G10" s="41"/>
      <c r="H10" s="42"/>
      <c r="I10" s="24"/>
      <c r="J10" s="24"/>
      <c r="K10" s="47"/>
    </row>
    <row r="11" ht="36" customHeight="1" spans="1:7">
      <c r="A11" s="43" t="s">
        <v>572</v>
      </c>
      <c r="B11" s="44"/>
      <c r="C11" s="44"/>
      <c r="D11" s="44"/>
      <c r="E11" s="44"/>
      <c r="F11" s="44"/>
      <c r="G11" s="44"/>
    </row>
  </sheetData>
  <mergeCells count="16">
    <mergeCell ref="A2:K2"/>
    <mergeCell ref="A3:G3"/>
    <mergeCell ref="I4:K4"/>
    <mergeCell ref="A10:G10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0"/>
  <sheetViews>
    <sheetView showZeros="0" tabSelected="1" topLeftCell="A4" workbookViewId="0">
      <selection activeCell="J14" sqref="J14"/>
    </sheetView>
  </sheetViews>
  <sheetFormatPr defaultColWidth="9.13888888888889" defaultRowHeight="14.25" customHeight="1" outlineLevelCol="6"/>
  <cols>
    <col min="1" max="4" width="20.0462962962963" customWidth="1"/>
    <col min="5" max="7" width="21.0462962962963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573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"单位名称："&amp;"盈江县盈江农场社区管理委员会"</f>
        <v>单位名称：盈江县盈江农场社区管理委员会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331</v>
      </c>
      <c r="B4" s="10" t="s">
        <v>330</v>
      </c>
      <c r="C4" s="10" t="s">
        <v>190</v>
      </c>
      <c r="D4" s="11" t="s">
        <v>574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3773212</v>
      </c>
      <c r="F8" s="23"/>
      <c r="G8" s="24"/>
    </row>
    <row r="9" ht="52.5" customHeight="1" spans="1:7">
      <c r="A9" s="25"/>
      <c r="B9" s="22" t="s">
        <v>575</v>
      </c>
      <c r="C9" s="22" t="s">
        <v>314</v>
      </c>
      <c r="D9" s="22" t="s">
        <v>576</v>
      </c>
      <c r="E9" s="23">
        <v>1200</v>
      </c>
      <c r="F9" s="23"/>
      <c r="G9" s="24"/>
    </row>
    <row r="10" ht="52.5" customHeight="1" spans="1:7">
      <c r="A10" s="26"/>
      <c r="B10" s="22" t="s">
        <v>577</v>
      </c>
      <c r="C10" s="22" t="s">
        <v>316</v>
      </c>
      <c r="D10" s="22" t="s">
        <v>576</v>
      </c>
      <c r="E10" s="23">
        <v>7200</v>
      </c>
      <c r="F10" s="23"/>
      <c r="G10" s="24"/>
    </row>
    <row r="11" ht="52.5" customHeight="1" spans="1:7">
      <c r="A11" s="26"/>
      <c r="B11" s="22" t="s">
        <v>577</v>
      </c>
      <c r="C11" s="22" t="s">
        <v>310</v>
      </c>
      <c r="D11" s="22" t="s">
        <v>576</v>
      </c>
      <c r="E11" s="23">
        <v>180000</v>
      </c>
      <c r="F11" s="23"/>
      <c r="G11" s="24"/>
    </row>
    <row r="12" ht="52.5" customHeight="1" spans="1:7">
      <c r="A12" s="26"/>
      <c r="B12" s="22" t="s">
        <v>577</v>
      </c>
      <c r="C12" s="22" t="s">
        <v>320</v>
      </c>
      <c r="D12" s="22" t="s">
        <v>576</v>
      </c>
      <c r="E12" s="23">
        <v>1009800</v>
      </c>
      <c r="F12" s="23"/>
      <c r="G12" s="24"/>
    </row>
    <row r="13" ht="52.5" customHeight="1" spans="1:7">
      <c r="A13" s="26"/>
      <c r="B13" s="22" t="s">
        <v>577</v>
      </c>
      <c r="C13" s="22" t="s">
        <v>322</v>
      </c>
      <c r="D13" s="22" t="s">
        <v>576</v>
      </c>
      <c r="E13" s="23">
        <v>1123200</v>
      </c>
      <c r="F13" s="23"/>
      <c r="G13" s="24"/>
    </row>
    <row r="14" ht="52.5" customHeight="1" spans="1:7">
      <c r="A14" s="26"/>
      <c r="B14" s="22" t="s">
        <v>577</v>
      </c>
      <c r="C14" s="22" t="s">
        <v>324</v>
      </c>
      <c r="D14" s="22" t="s">
        <v>576</v>
      </c>
      <c r="E14" s="23">
        <v>43200</v>
      </c>
      <c r="F14" s="23"/>
      <c r="G14" s="24"/>
    </row>
    <row r="15" ht="52.5" customHeight="1" spans="1:7">
      <c r="A15" s="26"/>
      <c r="B15" s="22" t="s">
        <v>577</v>
      </c>
      <c r="C15" s="22" t="s">
        <v>326</v>
      </c>
      <c r="D15" s="22" t="s">
        <v>576</v>
      </c>
      <c r="E15" s="23">
        <v>339612</v>
      </c>
      <c r="F15" s="23"/>
      <c r="G15" s="24"/>
    </row>
    <row r="16" ht="52.5" customHeight="1" spans="1:7">
      <c r="A16" s="26"/>
      <c r="B16" s="22" t="s">
        <v>577</v>
      </c>
      <c r="C16" s="22" t="s">
        <v>328</v>
      </c>
      <c r="D16" s="22" t="s">
        <v>576</v>
      </c>
      <c r="E16" s="23">
        <v>62400</v>
      </c>
      <c r="F16" s="23"/>
      <c r="G16" s="24"/>
    </row>
    <row r="17" ht="52.5" customHeight="1" spans="1:7">
      <c r="A17" s="26"/>
      <c r="B17" s="22" t="s">
        <v>578</v>
      </c>
      <c r="C17" s="22" t="s">
        <v>306</v>
      </c>
      <c r="D17" s="22" t="s">
        <v>576</v>
      </c>
      <c r="E17" s="23">
        <v>3000</v>
      </c>
      <c r="F17" s="23"/>
      <c r="G17" s="24"/>
    </row>
    <row r="18" ht="52.5" customHeight="1" spans="1:7">
      <c r="A18" s="26"/>
      <c r="B18" s="22" t="s">
        <v>578</v>
      </c>
      <c r="C18" s="22" t="s">
        <v>308</v>
      </c>
      <c r="D18" s="22" t="s">
        <v>576</v>
      </c>
      <c r="E18" s="23">
        <v>180000</v>
      </c>
      <c r="F18" s="23"/>
      <c r="G18" s="24"/>
    </row>
    <row r="19" ht="52.5" customHeight="1" spans="1:7">
      <c r="A19" s="26"/>
      <c r="B19" s="22" t="s">
        <v>578</v>
      </c>
      <c r="C19" s="22" t="s">
        <v>312</v>
      </c>
      <c r="D19" s="22" t="s">
        <v>576</v>
      </c>
      <c r="E19" s="23">
        <v>4000</v>
      </c>
      <c r="F19" s="23"/>
      <c r="G19" s="24"/>
    </row>
    <row r="20" ht="52.5" customHeight="1" spans="1:7">
      <c r="A20" s="26"/>
      <c r="B20" s="22" t="s">
        <v>579</v>
      </c>
      <c r="C20" s="22" t="s">
        <v>351</v>
      </c>
      <c r="D20" s="22" t="s">
        <v>576</v>
      </c>
      <c r="E20" s="23">
        <v>5000</v>
      </c>
      <c r="F20" s="23"/>
      <c r="G20" s="24"/>
    </row>
    <row r="21" ht="52.5" customHeight="1" spans="1:7">
      <c r="A21" s="26"/>
      <c r="B21" s="22" t="s">
        <v>579</v>
      </c>
      <c r="C21" s="22" t="s">
        <v>349</v>
      </c>
      <c r="D21" s="22" t="s">
        <v>576</v>
      </c>
      <c r="E21" s="23">
        <v>7800</v>
      </c>
      <c r="F21" s="23"/>
      <c r="G21" s="24"/>
    </row>
    <row r="22" ht="52.5" customHeight="1" spans="1:7">
      <c r="A22" s="26"/>
      <c r="B22" s="22" t="s">
        <v>579</v>
      </c>
      <c r="C22" s="22" t="s">
        <v>359</v>
      </c>
      <c r="D22" s="22" t="s">
        <v>576</v>
      </c>
      <c r="E22" s="23">
        <v>50000</v>
      </c>
      <c r="F22" s="23"/>
      <c r="G22" s="24"/>
    </row>
    <row r="23" ht="52.5" customHeight="1" spans="1:7">
      <c r="A23" s="26"/>
      <c r="B23" s="22" t="s">
        <v>579</v>
      </c>
      <c r="C23" s="22" t="s">
        <v>357</v>
      </c>
      <c r="D23" s="22" t="s">
        <v>576</v>
      </c>
      <c r="E23" s="23">
        <v>280800</v>
      </c>
      <c r="F23" s="23"/>
      <c r="G23" s="24"/>
    </row>
    <row r="24" ht="52.5" customHeight="1" spans="1:7">
      <c r="A24" s="26"/>
      <c r="B24" s="22" t="s">
        <v>579</v>
      </c>
      <c r="C24" s="22" t="s">
        <v>346</v>
      </c>
      <c r="D24" s="22" t="s">
        <v>576</v>
      </c>
      <c r="E24" s="23">
        <v>20000</v>
      </c>
      <c r="F24" s="23"/>
      <c r="G24" s="24"/>
    </row>
    <row r="25" ht="52.5" customHeight="1" spans="1:7">
      <c r="A25" s="26"/>
      <c r="B25" s="22" t="s">
        <v>580</v>
      </c>
      <c r="C25" s="22" t="s">
        <v>353</v>
      </c>
      <c r="D25" s="22" t="s">
        <v>576</v>
      </c>
      <c r="E25" s="23">
        <v>250000</v>
      </c>
      <c r="F25" s="23"/>
      <c r="G25" s="24"/>
    </row>
    <row r="26" ht="52.5" customHeight="1" spans="1:7">
      <c r="A26" s="26"/>
      <c r="B26" s="22" t="s">
        <v>580</v>
      </c>
      <c r="C26" s="22" t="s">
        <v>336</v>
      </c>
      <c r="D26" s="22" t="s">
        <v>576</v>
      </c>
      <c r="E26" s="23">
        <v>96000</v>
      </c>
      <c r="F26" s="23"/>
      <c r="G26" s="24"/>
    </row>
    <row r="27" ht="52.5" customHeight="1" spans="1:7">
      <c r="A27" s="26"/>
      <c r="B27" s="22" t="s">
        <v>581</v>
      </c>
      <c r="C27" s="22" t="s">
        <v>344</v>
      </c>
      <c r="D27" s="22" t="s">
        <v>576</v>
      </c>
      <c r="E27" s="23">
        <v>5000</v>
      </c>
      <c r="F27" s="23"/>
      <c r="G27" s="24"/>
    </row>
    <row r="28" ht="52.5" customHeight="1" spans="1:7">
      <c r="A28" s="26"/>
      <c r="B28" s="22" t="s">
        <v>581</v>
      </c>
      <c r="C28" s="22" t="s">
        <v>361</v>
      </c>
      <c r="D28" s="22" t="s">
        <v>576</v>
      </c>
      <c r="E28" s="23">
        <v>100000</v>
      </c>
      <c r="F28" s="23"/>
      <c r="G28" s="24"/>
    </row>
    <row r="29" ht="52.5" customHeight="1" spans="1:7">
      <c r="A29" s="26"/>
      <c r="B29" s="22" t="s">
        <v>581</v>
      </c>
      <c r="C29" s="22" t="s">
        <v>342</v>
      </c>
      <c r="D29" s="22" t="s">
        <v>576</v>
      </c>
      <c r="E29" s="23">
        <v>5000</v>
      </c>
      <c r="F29" s="23"/>
      <c r="G29" s="24"/>
    </row>
    <row r="30" ht="30" customHeight="1" spans="1:7">
      <c r="A30" s="27" t="s">
        <v>30</v>
      </c>
      <c r="B30" s="28" t="s">
        <v>558</v>
      </c>
      <c r="C30" s="28"/>
      <c r="D30" s="29"/>
      <c r="E30" s="23">
        <v>3773212</v>
      </c>
      <c r="F30" s="23"/>
      <c r="G30" s="24"/>
    </row>
  </sheetData>
  <mergeCells count="11">
    <mergeCell ref="A2:G2"/>
    <mergeCell ref="A3:D3"/>
    <mergeCell ref="E4:G4"/>
    <mergeCell ref="A30:D3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7.62962962962963" customWidth="1"/>
    <col min="2" max="2" width="11.2037037037037" customWidth="1"/>
    <col min="3" max="4" width="13.4814814814815" customWidth="1"/>
    <col min="5" max="5" width="13.2037037037037" customWidth="1"/>
    <col min="6" max="6" width="8.48148148148148" customWidth="1"/>
    <col min="7" max="7" width="5.34259259259259" customWidth="1"/>
    <col min="8" max="8" width="8.48148148148148" customWidth="1"/>
    <col min="9" max="12" width="11.9166666666667" customWidth="1"/>
    <col min="13" max="13" width="9.2037037037037" customWidth="1"/>
    <col min="14" max="14" width="11.9166666666667" customWidth="1"/>
    <col min="15" max="15" width="4.48148148148148" customWidth="1"/>
    <col min="16" max="19" width="4.91666666666667" customWidth="1"/>
  </cols>
  <sheetData>
    <row r="1" ht="16.5" customHeight="1" spans="1:17">
      <c r="A1" s="195"/>
      <c r="B1" s="1"/>
      <c r="C1" s="1"/>
      <c r="D1" s="1"/>
      <c r="E1" s="1"/>
      <c r="F1" s="1"/>
      <c r="G1" s="1"/>
      <c r="H1" s="1"/>
      <c r="I1" s="106"/>
      <c r="J1" s="1"/>
      <c r="K1" s="1"/>
      <c r="L1" s="1"/>
      <c r="M1" s="1"/>
      <c r="N1" s="1"/>
      <c r="O1" s="1"/>
      <c r="P1" s="113" t="s">
        <v>26</v>
      </c>
      <c r="Q1" s="113" t="s">
        <v>26</v>
      </c>
    </row>
    <row r="2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"单位名称："&amp;"盈江县盈江农场社区管理委员会"</f>
        <v>单位名称：盈江县盈江农场社区管理委员会</v>
      </c>
      <c r="B3" s="32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13" t="s">
        <v>27</v>
      </c>
      <c r="Q3" s="113"/>
    </row>
    <row r="4" ht="21" customHeight="1" spans="1:19">
      <c r="A4" s="11" t="s">
        <v>28</v>
      </c>
      <c r="B4" s="11" t="s">
        <v>29</v>
      </c>
      <c r="C4" s="11" t="s">
        <v>30</v>
      </c>
      <c r="D4" s="52" t="s">
        <v>31</v>
      </c>
      <c r="E4" s="53"/>
      <c r="F4" s="53"/>
      <c r="G4" s="53"/>
      <c r="H4" s="53"/>
      <c r="I4" s="13"/>
      <c r="J4" s="53"/>
      <c r="K4" s="53"/>
      <c r="L4" s="53"/>
      <c r="M4" s="53"/>
      <c r="N4" s="54"/>
      <c r="O4" s="52" t="s">
        <v>32</v>
      </c>
      <c r="P4" s="53"/>
      <c r="Q4" s="53"/>
      <c r="R4" s="53"/>
      <c r="S4" s="54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8" t="s">
        <v>38</v>
      </c>
      <c r="J5" s="198"/>
      <c r="K5" s="198"/>
      <c r="L5" s="198"/>
      <c r="M5" s="198"/>
      <c r="N5" s="19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86"/>
      <c r="B6" s="86"/>
      <c r="C6" s="86"/>
      <c r="D6" s="87"/>
      <c r="E6" s="87"/>
      <c r="F6" s="87"/>
      <c r="G6" s="86"/>
      <c r="H6" s="8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87"/>
      <c r="P6" s="87"/>
      <c r="Q6" s="87"/>
      <c r="R6" s="87"/>
      <c r="S6" s="8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7">
        <v>19</v>
      </c>
    </row>
    <row r="8" ht="52.5" customHeight="1" spans="1:19">
      <c r="A8" s="196" t="s">
        <v>45</v>
      </c>
      <c r="B8" s="196" t="s">
        <v>46</v>
      </c>
      <c r="C8" s="24">
        <v>11288588.3</v>
      </c>
      <c r="D8" s="24">
        <v>11288588.3</v>
      </c>
      <c r="E8" s="24">
        <v>11263588.3</v>
      </c>
      <c r="F8" s="24"/>
      <c r="G8" s="24"/>
      <c r="H8" s="24"/>
      <c r="I8" s="24">
        <v>25000</v>
      </c>
      <c r="J8" s="24"/>
      <c r="K8" s="24"/>
      <c r="L8" s="24"/>
      <c r="M8" s="24"/>
      <c r="N8" s="24">
        <v>25000</v>
      </c>
      <c r="O8" s="24"/>
      <c r="P8" s="24"/>
      <c r="Q8" s="24"/>
      <c r="R8" s="24"/>
      <c r="S8" s="24"/>
    </row>
    <row r="9" ht="30" customHeight="1" spans="1:19">
      <c r="A9" s="12" t="s">
        <v>30</v>
      </c>
      <c r="B9" s="197"/>
      <c r="C9" s="188">
        <v>11288588.3</v>
      </c>
      <c r="D9" s="188">
        <v>11288588.3</v>
      </c>
      <c r="E9" s="188">
        <v>11263588.3</v>
      </c>
      <c r="F9" s="188"/>
      <c r="G9" s="188"/>
      <c r="H9" s="188"/>
      <c r="I9" s="188">
        <v>25000</v>
      </c>
      <c r="J9" s="188"/>
      <c r="K9" s="188"/>
      <c r="L9" s="188"/>
      <c r="M9" s="188"/>
      <c r="N9" s="188">
        <v>25000</v>
      </c>
      <c r="O9" s="188"/>
      <c r="P9" s="188"/>
      <c r="Q9" s="188"/>
      <c r="R9" s="188"/>
      <c r="S9" s="188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55"/>
  <sheetViews>
    <sheetView showZeros="0" topLeftCell="A49" workbookViewId="0">
      <selection activeCell="K11" sqref="K11"/>
    </sheetView>
  </sheetViews>
  <sheetFormatPr defaultColWidth="8.85185185185185" defaultRowHeight="15" customHeight="1"/>
  <cols>
    <col min="1" max="1" width="9.62962962962963" customWidth="1"/>
    <col min="2" max="2" width="9.48148148148148" customWidth="1"/>
    <col min="3" max="6" width="14.4814814814815" customWidth="1"/>
    <col min="7" max="7" width="12.6296296296296" customWidth="1"/>
    <col min="8" max="8" width="4.34259259259259" customWidth="1"/>
    <col min="9" max="9" width="7.27777777777778" customWidth="1"/>
    <col min="10" max="13" width="12.7777777777778" customWidth="1"/>
    <col min="14" max="14" width="5.77777777777778" customWidth="1"/>
    <col min="15" max="15" width="12.7777777777778" customWidth="1"/>
  </cols>
  <sheetData>
    <row r="1" ht="18.75" customHeight="1" spans="1:15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48" t="s">
        <v>47</v>
      </c>
      <c r="O1" s="48"/>
    </row>
    <row r="2" ht="36" customHeight="1" spans="1:15">
      <c r="A2" s="191" t="str">
        <f>"2026"&amp;"年部门支出预算表"</f>
        <v>2026年部门支出预算表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</row>
    <row r="3" ht="18.75" customHeight="1" spans="1:15">
      <c r="A3" s="32" t="str">
        <f>"单位名称："&amp;"盈江县盈江农场社区管理委员会"</f>
        <v>单位名称：盈江县盈江农场社区管理委员会</v>
      </c>
      <c r="B3" s="32"/>
      <c r="C3" s="32"/>
      <c r="D3" s="32"/>
      <c r="E3" s="32"/>
      <c r="F3" s="32"/>
      <c r="G3" s="190"/>
      <c r="H3" s="190"/>
      <c r="I3" s="190"/>
      <c r="J3" s="190"/>
      <c r="K3" s="190"/>
      <c r="L3" s="190"/>
      <c r="M3" s="190"/>
      <c r="N3" s="48" t="s">
        <v>1</v>
      </c>
      <c r="O3" s="48"/>
    </row>
    <row r="4" ht="31.5" customHeight="1" spans="1:15">
      <c r="A4" s="192" t="s">
        <v>48</v>
      </c>
      <c r="B4" s="192" t="s">
        <v>49</v>
      </c>
      <c r="C4" s="192" t="s">
        <v>30</v>
      </c>
      <c r="D4" s="192" t="s">
        <v>34</v>
      </c>
      <c r="E4" s="192"/>
      <c r="F4" s="192"/>
      <c r="G4" s="192" t="s">
        <v>35</v>
      </c>
      <c r="H4" s="192" t="s">
        <v>36</v>
      </c>
      <c r="I4" s="192" t="s">
        <v>50</v>
      </c>
      <c r="J4" s="192" t="s">
        <v>51</v>
      </c>
      <c r="K4" s="192"/>
      <c r="L4" s="192"/>
      <c r="M4" s="192"/>
      <c r="N4" s="192"/>
      <c r="O4" s="192"/>
    </row>
    <row r="5" ht="37.3" customHeight="1" spans="1:15">
      <c r="A5" s="192"/>
      <c r="B5" s="192"/>
      <c r="C5" s="192"/>
      <c r="D5" s="192" t="s">
        <v>33</v>
      </c>
      <c r="E5" s="192" t="s">
        <v>52</v>
      </c>
      <c r="F5" s="192" t="s">
        <v>53</v>
      </c>
      <c r="G5" s="192"/>
      <c r="H5" s="192"/>
      <c r="I5" s="192"/>
      <c r="J5" s="192" t="s">
        <v>33</v>
      </c>
      <c r="K5" s="192" t="s">
        <v>54</v>
      </c>
      <c r="L5" s="192" t="s">
        <v>55</v>
      </c>
      <c r="M5" s="192" t="s">
        <v>56</v>
      </c>
      <c r="N5" s="192" t="s">
        <v>57</v>
      </c>
      <c r="O5" s="192" t="s">
        <v>58</v>
      </c>
    </row>
    <row r="6" ht="18.75" customHeight="1" spans="1:15">
      <c r="A6" s="193" t="s">
        <v>59</v>
      </c>
      <c r="B6" s="193" t="s">
        <v>60</v>
      </c>
      <c r="C6" s="193" t="s">
        <v>61</v>
      </c>
      <c r="D6" s="193" t="s">
        <v>62</v>
      </c>
      <c r="E6" s="193" t="s">
        <v>63</v>
      </c>
      <c r="F6" s="193" t="s">
        <v>64</v>
      </c>
      <c r="G6" s="193" t="s">
        <v>65</v>
      </c>
      <c r="H6" s="193" t="s">
        <v>66</v>
      </c>
      <c r="I6" s="193" t="s">
        <v>67</v>
      </c>
      <c r="J6" s="193" t="s">
        <v>68</v>
      </c>
      <c r="K6" s="193" t="s">
        <v>69</v>
      </c>
      <c r="L6" s="193" t="s">
        <v>70</v>
      </c>
      <c r="M6" s="193" t="s">
        <v>71</v>
      </c>
      <c r="N6" s="193" t="s">
        <v>72</v>
      </c>
      <c r="O6" s="193" t="s">
        <v>73</v>
      </c>
    </row>
    <row r="7" ht="52.5" customHeight="1" spans="1:15">
      <c r="A7" s="192" t="s">
        <v>74</v>
      </c>
      <c r="B7" s="192" t="s">
        <v>75</v>
      </c>
      <c r="C7" s="194">
        <v>3521312</v>
      </c>
      <c r="D7" s="194">
        <v>3521312</v>
      </c>
      <c r="E7" s="194">
        <v>3075312</v>
      </c>
      <c r="F7" s="194">
        <v>446000</v>
      </c>
      <c r="G7" s="194"/>
      <c r="H7" s="194"/>
      <c r="I7" s="194"/>
      <c r="J7" s="194"/>
      <c r="K7" s="194"/>
      <c r="L7" s="194"/>
      <c r="M7" s="194"/>
      <c r="N7" s="194"/>
      <c r="O7" s="194"/>
    </row>
    <row r="8" ht="52.5" customHeight="1" spans="1:15">
      <c r="A8" s="192" t="s">
        <v>76</v>
      </c>
      <c r="B8" s="192" t="s">
        <v>77</v>
      </c>
      <c r="C8" s="194">
        <v>180000</v>
      </c>
      <c r="D8" s="194">
        <v>180000</v>
      </c>
      <c r="E8" s="194">
        <v>180000</v>
      </c>
      <c r="F8" s="194"/>
      <c r="G8" s="194"/>
      <c r="H8" s="194"/>
      <c r="I8" s="194"/>
      <c r="J8" s="194"/>
      <c r="K8" s="194"/>
      <c r="L8" s="194"/>
      <c r="M8" s="194"/>
      <c r="N8" s="194"/>
      <c r="O8" s="194"/>
    </row>
    <row r="9" ht="52.5" customHeight="1" spans="1:15">
      <c r="A9" s="192" t="s">
        <v>78</v>
      </c>
      <c r="B9" s="192" t="s">
        <v>79</v>
      </c>
      <c r="C9" s="194">
        <v>180000</v>
      </c>
      <c r="D9" s="194">
        <v>180000</v>
      </c>
      <c r="E9" s="194">
        <v>180000</v>
      </c>
      <c r="F9" s="194"/>
      <c r="G9" s="194"/>
      <c r="H9" s="194"/>
      <c r="I9" s="194"/>
      <c r="J9" s="194"/>
      <c r="K9" s="194"/>
      <c r="L9" s="194"/>
      <c r="M9" s="194"/>
      <c r="N9" s="194"/>
      <c r="O9" s="194"/>
    </row>
    <row r="10" ht="52.5" customHeight="1" spans="1:15">
      <c r="A10" s="192" t="s">
        <v>80</v>
      </c>
      <c r="B10" s="192" t="s">
        <v>81</v>
      </c>
      <c r="C10" s="194">
        <v>10800</v>
      </c>
      <c r="D10" s="194">
        <v>10800</v>
      </c>
      <c r="E10" s="194">
        <v>10800</v>
      </c>
      <c r="F10" s="194"/>
      <c r="G10" s="194"/>
      <c r="H10" s="194"/>
      <c r="I10" s="194"/>
      <c r="J10" s="194"/>
      <c r="K10" s="194"/>
      <c r="L10" s="194"/>
      <c r="M10" s="194"/>
      <c r="N10" s="194"/>
      <c r="O10" s="194"/>
    </row>
    <row r="11" ht="52.5" customHeight="1" spans="1:15">
      <c r="A11" s="192" t="s">
        <v>82</v>
      </c>
      <c r="B11" s="192" t="s">
        <v>83</v>
      </c>
      <c r="C11" s="194">
        <v>10800</v>
      </c>
      <c r="D11" s="194">
        <v>10800</v>
      </c>
      <c r="E11" s="194">
        <v>10800</v>
      </c>
      <c r="F11" s="194"/>
      <c r="G11" s="194"/>
      <c r="H11" s="194"/>
      <c r="I11" s="194"/>
      <c r="J11" s="194"/>
      <c r="K11" s="194"/>
      <c r="L11" s="194"/>
      <c r="M11" s="194"/>
      <c r="N11" s="194"/>
      <c r="O11" s="194"/>
    </row>
    <row r="12" ht="52.5" customHeight="1" spans="1:15">
      <c r="A12" s="192" t="s">
        <v>84</v>
      </c>
      <c r="B12" s="192" t="s">
        <v>85</v>
      </c>
      <c r="C12" s="194">
        <v>36000</v>
      </c>
      <c r="D12" s="194">
        <v>36000</v>
      </c>
      <c r="E12" s="194">
        <v>36000</v>
      </c>
      <c r="F12" s="194"/>
      <c r="G12" s="194"/>
      <c r="H12" s="194"/>
      <c r="I12" s="194"/>
      <c r="J12" s="194"/>
      <c r="K12" s="194"/>
      <c r="L12" s="194"/>
      <c r="M12" s="194"/>
      <c r="N12" s="194"/>
      <c r="O12" s="194"/>
    </row>
    <row r="13" ht="52.5" customHeight="1" spans="1:15">
      <c r="A13" s="192" t="s">
        <v>86</v>
      </c>
      <c r="B13" s="192" t="s">
        <v>83</v>
      </c>
      <c r="C13" s="194">
        <v>36000</v>
      </c>
      <c r="D13" s="194">
        <v>36000</v>
      </c>
      <c r="E13" s="194">
        <v>36000</v>
      </c>
      <c r="F13" s="194"/>
      <c r="G13" s="194"/>
      <c r="H13" s="194"/>
      <c r="I13" s="194"/>
      <c r="J13" s="194"/>
      <c r="K13" s="194"/>
      <c r="L13" s="194"/>
      <c r="M13" s="194"/>
      <c r="N13" s="194"/>
      <c r="O13" s="194"/>
    </row>
    <row r="14" ht="52.5" customHeight="1" spans="1:15">
      <c r="A14" s="192" t="s">
        <v>87</v>
      </c>
      <c r="B14" s="192" t="s">
        <v>88</v>
      </c>
      <c r="C14" s="194">
        <v>8400</v>
      </c>
      <c r="D14" s="194">
        <v>8400</v>
      </c>
      <c r="E14" s="194">
        <v>8400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</row>
    <row r="15" ht="52.5" customHeight="1" spans="1:15">
      <c r="A15" s="192" t="s">
        <v>89</v>
      </c>
      <c r="B15" s="192" t="s">
        <v>83</v>
      </c>
      <c r="C15" s="194">
        <v>8400</v>
      </c>
      <c r="D15" s="194">
        <v>8400</v>
      </c>
      <c r="E15" s="194">
        <v>8400</v>
      </c>
      <c r="F15" s="194"/>
      <c r="G15" s="194"/>
      <c r="H15" s="194"/>
      <c r="I15" s="194"/>
      <c r="J15" s="194"/>
      <c r="K15" s="194"/>
      <c r="L15" s="194"/>
      <c r="M15" s="194"/>
      <c r="N15" s="194"/>
      <c r="O15" s="194"/>
    </row>
    <row r="16" ht="52.5" customHeight="1" spans="1:15">
      <c r="A16" s="192" t="s">
        <v>90</v>
      </c>
      <c r="B16" s="192" t="s">
        <v>91</v>
      </c>
      <c r="C16" s="194">
        <v>100000</v>
      </c>
      <c r="D16" s="194">
        <v>100000</v>
      </c>
      <c r="E16" s="194"/>
      <c r="F16" s="194">
        <v>100000</v>
      </c>
      <c r="G16" s="194"/>
      <c r="H16" s="194"/>
      <c r="I16" s="194"/>
      <c r="J16" s="194"/>
      <c r="K16" s="194"/>
      <c r="L16" s="194"/>
      <c r="M16" s="194"/>
      <c r="N16" s="194"/>
      <c r="O16" s="194"/>
    </row>
    <row r="17" ht="52.5" customHeight="1" spans="1:15">
      <c r="A17" s="192" t="s">
        <v>92</v>
      </c>
      <c r="B17" s="192" t="s">
        <v>91</v>
      </c>
      <c r="C17" s="194">
        <v>100000</v>
      </c>
      <c r="D17" s="194">
        <v>100000</v>
      </c>
      <c r="E17" s="194"/>
      <c r="F17" s="194">
        <v>100000</v>
      </c>
      <c r="G17" s="194"/>
      <c r="H17" s="194"/>
      <c r="I17" s="194"/>
      <c r="J17" s="194"/>
      <c r="K17" s="194"/>
      <c r="L17" s="194"/>
      <c r="M17" s="194"/>
      <c r="N17" s="194"/>
      <c r="O17" s="194"/>
    </row>
    <row r="18" ht="52.5" customHeight="1" spans="1:15">
      <c r="A18" s="192" t="s">
        <v>93</v>
      </c>
      <c r="B18" s="192" t="s">
        <v>94</v>
      </c>
      <c r="C18" s="194">
        <v>3186112</v>
      </c>
      <c r="D18" s="194">
        <v>3186112</v>
      </c>
      <c r="E18" s="194">
        <v>2840112</v>
      </c>
      <c r="F18" s="194">
        <v>346000</v>
      </c>
      <c r="G18" s="194"/>
      <c r="H18" s="194"/>
      <c r="I18" s="194"/>
      <c r="J18" s="194"/>
      <c r="K18" s="194"/>
      <c r="L18" s="194"/>
      <c r="M18" s="194"/>
      <c r="N18" s="194"/>
      <c r="O18" s="194"/>
    </row>
    <row r="19" ht="52.5" customHeight="1" spans="1:15">
      <c r="A19" s="192" t="s">
        <v>95</v>
      </c>
      <c r="B19" s="192" t="s">
        <v>96</v>
      </c>
      <c r="C19" s="194">
        <v>3186112</v>
      </c>
      <c r="D19" s="194">
        <v>3186112</v>
      </c>
      <c r="E19" s="194">
        <v>2840112</v>
      </c>
      <c r="F19" s="194">
        <v>346000</v>
      </c>
      <c r="G19" s="194"/>
      <c r="H19" s="194"/>
      <c r="I19" s="194"/>
      <c r="J19" s="194"/>
      <c r="K19" s="194"/>
      <c r="L19" s="194"/>
      <c r="M19" s="194"/>
      <c r="N19" s="194"/>
      <c r="O19" s="194"/>
    </row>
    <row r="20" ht="52.5" customHeight="1" spans="1:15">
      <c r="A20" s="192" t="s">
        <v>97</v>
      </c>
      <c r="B20" s="192" t="s">
        <v>98</v>
      </c>
      <c r="C20" s="194">
        <v>20000</v>
      </c>
      <c r="D20" s="194">
        <v>20000</v>
      </c>
      <c r="E20" s="194"/>
      <c r="F20" s="194">
        <v>20000</v>
      </c>
      <c r="G20" s="194"/>
      <c r="H20" s="194"/>
      <c r="I20" s="194"/>
      <c r="J20" s="194"/>
      <c r="K20" s="194"/>
      <c r="L20" s="194"/>
      <c r="M20" s="194"/>
      <c r="N20" s="194"/>
      <c r="O20" s="194"/>
    </row>
    <row r="21" ht="52.5" customHeight="1" spans="1:15">
      <c r="A21" s="192" t="s">
        <v>99</v>
      </c>
      <c r="B21" s="192" t="s">
        <v>100</v>
      </c>
      <c r="C21" s="194">
        <v>20000</v>
      </c>
      <c r="D21" s="194">
        <v>20000</v>
      </c>
      <c r="E21" s="194"/>
      <c r="F21" s="194">
        <v>20000</v>
      </c>
      <c r="G21" s="194"/>
      <c r="H21" s="194"/>
      <c r="I21" s="194"/>
      <c r="J21" s="194"/>
      <c r="K21" s="194"/>
      <c r="L21" s="194"/>
      <c r="M21" s="194"/>
      <c r="N21" s="194"/>
      <c r="O21" s="194"/>
    </row>
    <row r="22" ht="52.5" customHeight="1" spans="1:15">
      <c r="A22" s="192" t="s">
        <v>101</v>
      </c>
      <c r="B22" s="192" t="s">
        <v>102</v>
      </c>
      <c r="C22" s="194">
        <v>20000</v>
      </c>
      <c r="D22" s="194">
        <v>20000</v>
      </c>
      <c r="E22" s="194"/>
      <c r="F22" s="194">
        <v>20000</v>
      </c>
      <c r="G22" s="194"/>
      <c r="H22" s="194"/>
      <c r="I22" s="194"/>
      <c r="J22" s="194"/>
      <c r="K22" s="194"/>
      <c r="L22" s="194"/>
      <c r="M22" s="194"/>
      <c r="N22" s="194"/>
      <c r="O22" s="194"/>
    </row>
    <row r="23" ht="52.5" customHeight="1" spans="1:15">
      <c r="A23" s="192" t="s">
        <v>103</v>
      </c>
      <c r="B23" s="192" t="s">
        <v>104</v>
      </c>
      <c r="C23" s="194">
        <v>150000</v>
      </c>
      <c r="D23" s="194">
        <v>150000</v>
      </c>
      <c r="E23" s="194">
        <v>150000</v>
      </c>
      <c r="F23" s="194"/>
      <c r="G23" s="194"/>
      <c r="H23" s="194"/>
      <c r="I23" s="194"/>
      <c r="J23" s="194"/>
      <c r="K23" s="194"/>
      <c r="L23" s="194"/>
      <c r="M23" s="194"/>
      <c r="N23" s="194"/>
      <c r="O23" s="194"/>
    </row>
    <row r="24" ht="52.5" customHeight="1" spans="1:15">
      <c r="A24" s="192" t="s">
        <v>105</v>
      </c>
      <c r="B24" s="192" t="s">
        <v>106</v>
      </c>
      <c r="C24" s="194">
        <v>150000</v>
      </c>
      <c r="D24" s="194">
        <v>150000</v>
      </c>
      <c r="E24" s="194">
        <v>150000</v>
      </c>
      <c r="F24" s="194"/>
      <c r="G24" s="194"/>
      <c r="H24" s="194"/>
      <c r="I24" s="194"/>
      <c r="J24" s="194"/>
      <c r="K24" s="194"/>
      <c r="L24" s="194"/>
      <c r="M24" s="194"/>
      <c r="N24" s="194"/>
      <c r="O24" s="194"/>
    </row>
    <row r="25" ht="52.5" customHeight="1" spans="1:15">
      <c r="A25" s="192" t="s">
        <v>107</v>
      </c>
      <c r="B25" s="192" t="s">
        <v>83</v>
      </c>
      <c r="C25" s="194">
        <v>150000</v>
      </c>
      <c r="D25" s="194">
        <v>150000</v>
      </c>
      <c r="E25" s="194">
        <v>150000</v>
      </c>
      <c r="F25" s="194"/>
      <c r="G25" s="194"/>
      <c r="H25" s="194"/>
      <c r="I25" s="194"/>
      <c r="J25" s="194"/>
      <c r="K25" s="194"/>
      <c r="L25" s="194"/>
      <c r="M25" s="194"/>
      <c r="N25" s="194"/>
      <c r="O25" s="194"/>
    </row>
    <row r="26" ht="52.5" customHeight="1" spans="1:15">
      <c r="A26" s="192" t="s">
        <v>108</v>
      </c>
      <c r="B26" s="192" t="s">
        <v>109</v>
      </c>
      <c r="C26" s="194">
        <v>1170952.24</v>
      </c>
      <c r="D26" s="194">
        <v>1170952.24</v>
      </c>
      <c r="E26" s="194">
        <v>1170952.24</v>
      </c>
      <c r="F26" s="194"/>
      <c r="G26" s="194"/>
      <c r="H26" s="194"/>
      <c r="I26" s="194"/>
      <c r="J26" s="194"/>
      <c r="K26" s="194"/>
      <c r="L26" s="194"/>
      <c r="M26" s="194"/>
      <c r="N26" s="194"/>
      <c r="O26" s="194"/>
    </row>
    <row r="27" ht="52.5" customHeight="1" spans="1:15">
      <c r="A27" s="192" t="s">
        <v>110</v>
      </c>
      <c r="B27" s="192" t="s">
        <v>111</v>
      </c>
      <c r="C27" s="194">
        <v>1146488.95</v>
      </c>
      <c r="D27" s="194">
        <v>1146488.95</v>
      </c>
      <c r="E27" s="194">
        <v>1146488.95</v>
      </c>
      <c r="F27" s="194"/>
      <c r="G27" s="194"/>
      <c r="H27" s="194"/>
      <c r="I27" s="194"/>
      <c r="J27" s="194"/>
      <c r="K27" s="194"/>
      <c r="L27" s="194"/>
      <c r="M27" s="194"/>
      <c r="N27" s="194"/>
      <c r="O27" s="194"/>
    </row>
    <row r="28" ht="52.5" customHeight="1" spans="1:15">
      <c r="A28" s="192" t="s">
        <v>112</v>
      </c>
      <c r="B28" s="192" t="s">
        <v>113</v>
      </c>
      <c r="C28" s="194">
        <v>192160.28</v>
      </c>
      <c r="D28" s="194">
        <v>192160.28</v>
      </c>
      <c r="E28" s="194">
        <v>192160.28</v>
      </c>
      <c r="F28" s="194"/>
      <c r="G28" s="194"/>
      <c r="H28" s="194"/>
      <c r="I28" s="194"/>
      <c r="J28" s="194"/>
      <c r="K28" s="194"/>
      <c r="L28" s="194"/>
      <c r="M28" s="194"/>
      <c r="N28" s="194"/>
      <c r="O28" s="194"/>
    </row>
    <row r="29" ht="52.5" customHeight="1" spans="1:15">
      <c r="A29" s="192" t="s">
        <v>114</v>
      </c>
      <c r="B29" s="192" t="s">
        <v>115</v>
      </c>
      <c r="C29" s="194">
        <v>160680.32</v>
      </c>
      <c r="D29" s="194">
        <v>160680.32</v>
      </c>
      <c r="E29" s="194">
        <v>160680.32</v>
      </c>
      <c r="F29" s="194"/>
      <c r="G29" s="194"/>
      <c r="H29" s="194"/>
      <c r="I29" s="194"/>
      <c r="J29" s="194"/>
      <c r="K29" s="194"/>
      <c r="L29" s="194"/>
      <c r="M29" s="194"/>
      <c r="N29" s="194"/>
      <c r="O29" s="194"/>
    </row>
    <row r="30" ht="52.5" customHeight="1" spans="1:15">
      <c r="A30" s="192" t="s">
        <v>116</v>
      </c>
      <c r="B30" s="192" t="s">
        <v>117</v>
      </c>
      <c r="C30" s="194">
        <v>691727.36</v>
      </c>
      <c r="D30" s="194">
        <v>691727.36</v>
      </c>
      <c r="E30" s="194">
        <v>691727.36</v>
      </c>
      <c r="F30" s="194"/>
      <c r="G30" s="194"/>
      <c r="H30" s="194"/>
      <c r="I30" s="194"/>
      <c r="J30" s="194"/>
      <c r="K30" s="194"/>
      <c r="L30" s="194"/>
      <c r="M30" s="194"/>
      <c r="N30" s="194"/>
      <c r="O30" s="194"/>
    </row>
    <row r="31" ht="52.5" customHeight="1" spans="1:15">
      <c r="A31" s="192" t="s">
        <v>118</v>
      </c>
      <c r="B31" s="192" t="s">
        <v>119</v>
      </c>
      <c r="C31" s="194">
        <v>101920.99</v>
      </c>
      <c r="D31" s="194">
        <v>101920.99</v>
      </c>
      <c r="E31" s="194">
        <v>101920.99</v>
      </c>
      <c r="F31" s="194"/>
      <c r="G31" s="194"/>
      <c r="H31" s="194"/>
      <c r="I31" s="194"/>
      <c r="J31" s="194"/>
      <c r="K31" s="194"/>
      <c r="L31" s="194"/>
      <c r="M31" s="194"/>
      <c r="N31" s="194"/>
      <c r="O31" s="194"/>
    </row>
    <row r="32" ht="52.5" customHeight="1" spans="1:15">
      <c r="A32" s="192" t="s">
        <v>120</v>
      </c>
      <c r="B32" s="192" t="s">
        <v>121</v>
      </c>
      <c r="C32" s="194">
        <v>7200</v>
      </c>
      <c r="D32" s="194">
        <v>7200</v>
      </c>
      <c r="E32" s="194">
        <v>7200</v>
      </c>
      <c r="F32" s="194"/>
      <c r="G32" s="194"/>
      <c r="H32" s="194"/>
      <c r="I32" s="194"/>
      <c r="J32" s="194"/>
      <c r="K32" s="194"/>
      <c r="L32" s="194"/>
      <c r="M32" s="194"/>
      <c r="N32" s="194"/>
      <c r="O32" s="194"/>
    </row>
    <row r="33" ht="52.5" customHeight="1" spans="1:15">
      <c r="A33" s="192" t="s">
        <v>122</v>
      </c>
      <c r="B33" s="192" t="s">
        <v>123</v>
      </c>
      <c r="C33" s="194">
        <v>7200</v>
      </c>
      <c r="D33" s="194">
        <v>7200</v>
      </c>
      <c r="E33" s="194">
        <v>7200</v>
      </c>
      <c r="F33" s="194"/>
      <c r="G33" s="194"/>
      <c r="H33" s="194"/>
      <c r="I33" s="194"/>
      <c r="J33" s="194"/>
      <c r="K33" s="194"/>
      <c r="L33" s="194"/>
      <c r="M33" s="194"/>
      <c r="N33" s="194"/>
      <c r="O33" s="194"/>
    </row>
    <row r="34" ht="52.5" customHeight="1" spans="1:15">
      <c r="A34" s="192" t="s">
        <v>124</v>
      </c>
      <c r="B34" s="192" t="s">
        <v>125</v>
      </c>
      <c r="C34" s="194">
        <v>17263.29</v>
      </c>
      <c r="D34" s="194">
        <v>17263.29</v>
      </c>
      <c r="E34" s="194">
        <v>17263.29</v>
      </c>
      <c r="F34" s="194"/>
      <c r="G34" s="194"/>
      <c r="H34" s="194"/>
      <c r="I34" s="194"/>
      <c r="J34" s="194"/>
      <c r="K34" s="194"/>
      <c r="L34" s="194"/>
      <c r="M34" s="194"/>
      <c r="N34" s="194"/>
      <c r="O34" s="194"/>
    </row>
    <row r="35" ht="52.5" customHeight="1" spans="1:15">
      <c r="A35" s="192" t="s">
        <v>126</v>
      </c>
      <c r="B35" s="192" t="s">
        <v>125</v>
      </c>
      <c r="C35" s="194">
        <v>17263.29</v>
      </c>
      <c r="D35" s="194">
        <v>17263.29</v>
      </c>
      <c r="E35" s="194">
        <v>17263.29</v>
      </c>
      <c r="F35" s="194"/>
      <c r="G35" s="194"/>
      <c r="H35" s="194"/>
      <c r="I35" s="194"/>
      <c r="J35" s="194"/>
      <c r="K35" s="194"/>
      <c r="L35" s="194"/>
      <c r="M35" s="194"/>
      <c r="N35" s="194"/>
      <c r="O35" s="194"/>
    </row>
    <row r="36" ht="52.5" customHeight="1" spans="1:15">
      <c r="A36" s="192" t="s">
        <v>127</v>
      </c>
      <c r="B36" s="192" t="s">
        <v>128</v>
      </c>
      <c r="C36" s="194">
        <v>361230.94</v>
      </c>
      <c r="D36" s="194">
        <v>361230.94</v>
      </c>
      <c r="E36" s="194">
        <v>361230.94</v>
      </c>
      <c r="F36" s="194"/>
      <c r="G36" s="194"/>
      <c r="H36" s="194"/>
      <c r="I36" s="194"/>
      <c r="J36" s="194"/>
      <c r="K36" s="194"/>
      <c r="L36" s="194"/>
      <c r="M36" s="194"/>
      <c r="N36" s="194"/>
      <c r="O36" s="194"/>
    </row>
    <row r="37" ht="52.5" customHeight="1" spans="1:15">
      <c r="A37" s="192" t="s">
        <v>129</v>
      </c>
      <c r="B37" s="192" t="s">
        <v>130</v>
      </c>
      <c r="C37" s="194">
        <v>60240</v>
      </c>
      <c r="D37" s="194">
        <v>60240</v>
      </c>
      <c r="E37" s="194">
        <v>60240</v>
      </c>
      <c r="F37" s="194"/>
      <c r="G37" s="194"/>
      <c r="H37" s="194"/>
      <c r="I37" s="194"/>
      <c r="J37" s="194"/>
      <c r="K37" s="194"/>
      <c r="L37" s="194"/>
      <c r="M37" s="194"/>
      <c r="N37" s="194"/>
      <c r="O37" s="194"/>
    </row>
    <row r="38" ht="52.5" customHeight="1" spans="1:15">
      <c r="A38" s="192" t="s">
        <v>131</v>
      </c>
      <c r="B38" s="192" t="s">
        <v>132</v>
      </c>
      <c r="C38" s="194">
        <v>60240</v>
      </c>
      <c r="D38" s="194">
        <v>60240</v>
      </c>
      <c r="E38" s="194">
        <v>60240</v>
      </c>
      <c r="F38" s="194"/>
      <c r="G38" s="194"/>
      <c r="H38" s="194"/>
      <c r="I38" s="194"/>
      <c r="J38" s="194"/>
      <c r="K38" s="194"/>
      <c r="L38" s="194"/>
      <c r="M38" s="194"/>
      <c r="N38" s="194"/>
      <c r="O38" s="194"/>
    </row>
    <row r="39" ht="52.5" customHeight="1" spans="1:15">
      <c r="A39" s="192" t="s">
        <v>133</v>
      </c>
      <c r="B39" s="192" t="s">
        <v>134</v>
      </c>
      <c r="C39" s="194">
        <v>300990.94</v>
      </c>
      <c r="D39" s="194">
        <v>300990.94</v>
      </c>
      <c r="E39" s="194">
        <v>300990.94</v>
      </c>
      <c r="F39" s="194"/>
      <c r="G39" s="194"/>
      <c r="H39" s="194"/>
      <c r="I39" s="194"/>
      <c r="J39" s="194"/>
      <c r="K39" s="194"/>
      <c r="L39" s="194"/>
      <c r="M39" s="194"/>
      <c r="N39" s="194"/>
      <c r="O39" s="194"/>
    </row>
    <row r="40" ht="52.5" customHeight="1" spans="1:15">
      <c r="A40" s="192" t="s">
        <v>135</v>
      </c>
      <c r="B40" s="192" t="s">
        <v>136</v>
      </c>
      <c r="C40" s="194">
        <v>268044.35</v>
      </c>
      <c r="D40" s="194">
        <v>268044.35</v>
      </c>
      <c r="E40" s="194">
        <v>268044.35</v>
      </c>
      <c r="F40" s="194"/>
      <c r="G40" s="194"/>
      <c r="H40" s="194"/>
      <c r="I40" s="194"/>
      <c r="J40" s="194"/>
      <c r="K40" s="194"/>
      <c r="L40" s="194"/>
      <c r="M40" s="194"/>
      <c r="N40" s="194"/>
      <c r="O40" s="194"/>
    </row>
    <row r="41" ht="52.5" customHeight="1" spans="1:15">
      <c r="A41" s="192" t="s">
        <v>137</v>
      </c>
      <c r="B41" s="192" t="s">
        <v>138</v>
      </c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</row>
    <row r="42" ht="52.5" customHeight="1" spans="1:15">
      <c r="A42" s="192" t="s">
        <v>139</v>
      </c>
      <c r="B42" s="192" t="s">
        <v>140</v>
      </c>
      <c r="C42" s="194">
        <v>32946.59</v>
      </c>
      <c r="D42" s="194">
        <v>32946.59</v>
      </c>
      <c r="E42" s="194">
        <v>32946.59</v>
      </c>
      <c r="F42" s="194"/>
      <c r="G42" s="194"/>
      <c r="H42" s="194"/>
      <c r="I42" s="194"/>
      <c r="J42" s="194"/>
      <c r="K42" s="194"/>
      <c r="L42" s="194"/>
      <c r="M42" s="194"/>
      <c r="N42" s="194"/>
      <c r="O42" s="194"/>
    </row>
    <row r="43" ht="52.5" customHeight="1" spans="1:15">
      <c r="A43" s="192" t="s">
        <v>141</v>
      </c>
      <c r="B43" s="192" t="s">
        <v>142</v>
      </c>
      <c r="C43" s="194">
        <v>54000</v>
      </c>
      <c r="D43" s="194">
        <v>54000</v>
      </c>
      <c r="E43" s="194">
        <v>54000</v>
      </c>
      <c r="F43" s="194"/>
      <c r="G43" s="194"/>
      <c r="H43" s="194"/>
      <c r="I43" s="194"/>
      <c r="J43" s="194"/>
      <c r="K43" s="194"/>
      <c r="L43" s="194"/>
      <c r="M43" s="194"/>
      <c r="N43" s="194"/>
      <c r="O43" s="194"/>
    </row>
    <row r="44" ht="52.5" customHeight="1" spans="1:15">
      <c r="A44" s="192" t="s">
        <v>143</v>
      </c>
      <c r="B44" s="192" t="s">
        <v>144</v>
      </c>
      <c r="C44" s="194">
        <v>54000</v>
      </c>
      <c r="D44" s="194">
        <v>54000</v>
      </c>
      <c r="E44" s="194">
        <v>54000</v>
      </c>
      <c r="F44" s="194"/>
      <c r="G44" s="194"/>
      <c r="H44" s="194"/>
      <c r="I44" s="194"/>
      <c r="J44" s="194"/>
      <c r="K44" s="194"/>
      <c r="L44" s="194"/>
      <c r="M44" s="194"/>
      <c r="N44" s="194"/>
      <c r="O44" s="194"/>
    </row>
    <row r="45" ht="52.5" customHeight="1" spans="1:15">
      <c r="A45" s="192" t="s">
        <v>145</v>
      </c>
      <c r="B45" s="192" t="s">
        <v>83</v>
      </c>
      <c r="C45" s="194">
        <v>54000</v>
      </c>
      <c r="D45" s="194">
        <v>54000</v>
      </c>
      <c r="E45" s="194">
        <v>54000</v>
      </c>
      <c r="F45" s="194"/>
      <c r="G45" s="194"/>
      <c r="H45" s="194"/>
      <c r="I45" s="194"/>
      <c r="J45" s="194"/>
      <c r="K45" s="194"/>
      <c r="L45" s="194"/>
      <c r="M45" s="194"/>
      <c r="N45" s="194"/>
      <c r="O45" s="194"/>
    </row>
    <row r="46" ht="52.5" customHeight="1" spans="1:15">
      <c r="A46" s="192" t="s">
        <v>146</v>
      </c>
      <c r="B46" s="192" t="s">
        <v>147</v>
      </c>
      <c r="C46" s="194">
        <v>5351753.12</v>
      </c>
      <c r="D46" s="194">
        <v>5326753.12</v>
      </c>
      <c r="E46" s="194">
        <v>4973153.12</v>
      </c>
      <c r="F46" s="194">
        <v>353600</v>
      </c>
      <c r="G46" s="194"/>
      <c r="H46" s="194"/>
      <c r="I46" s="194"/>
      <c r="J46" s="194">
        <v>25000</v>
      </c>
      <c r="K46" s="194"/>
      <c r="L46" s="194"/>
      <c r="M46" s="194"/>
      <c r="N46" s="194"/>
      <c r="O46" s="194">
        <v>25000</v>
      </c>
    </row>
    <row r="47" ht="52.5" customHeight="1" spans="1:15">
      <c r="A47" s="192" t="s">
        <v>148</v>
      </c>
      <c r="B47" s="192" t="s">
        <v>149</v>
      </c>
      <c r="C47" s="194">
        <v>5351753.12</v>
      </c>
      <c r="D47" s="194">
        <v>5326753.12</v>
      </c>
      <c r="E47" s="194">
        <v>4973153.12</v>
      </c>
      <c r="F47" s="194">
        <v>353600</v>
      </c>
      <c r="G47" s="194"/>
      <c r="H47" s="194"/>
      <c r="I47" s="194"/>
      <c r="J47" s="194">
        <v>25000</v>
      </c>
      <c r="K47" s="194"/>
      <c r="L47" s="194"/>
      <c r="M47" s="194"/>
      <c r="N47" s="194"/>
      <c r="O47" s="194">
        <v>25000</v>
      </c>
    </row>
    <row r="48" ht="52.5" customHeight="1" spans="1:15">
      <c r="A48" s="192" t="s">
        <v>150</v>
      </c>
      <c r="B48" s="192" t="s">
        <v>151</v>
      </c>
      <c r="C48" s="194">
        <v>5351753.12</v>
      </c>
      <c r="D48" s="194">
        <v>5326753.12</v>
      </c>
      <c r="E48" s="194">
        <v>4973153.12</v>
      </c>
      <c r="F48" s="194">
        <v>353600</v>
      </c>
      <c r="G48" s="194"/>
      <c r="H48" s="194"/>
      <c r="I48" s="194"/>
      <c r="J48" s="194">
        <v>25000</v>
      </c>
      <c r="K48" s="194"/>
      <c r="L48" s="194"/>
      <c r="M48" s="194"/>
      <c r="N48" s="194"/>
      <c r="O48" s="194">
        <v>25000</v>
      </c>
    </row>
    <row r="49" ht="52.5" customHeight="1" spans="1:15">
      <c r="A49" s="192" t="s">
        <v>152</v>
      </c>
      <c r="B49" s="192" t="s">
        <v>153</v>
      </c>
      <c r="C49" s="194">
        <v>180000</v>
      </c>
      <c r="D49" s="194">
        <v>180000</v>
      </c>
      <c r="E49" s="194">
        <v>180000</v>
      </c>
      <c r="F49" s="194"/>
      <c r="G49" s="194"/>
      <c r="H49" s="194"/>
      <c r="I49" s="194"/>
      <c r="J49" s="194"/>
      <c r="K49" s="194"/>
      <c r="L49" s="194"/>
      <c r="M49" s="194"/>
      <c r="N49" s="194"/>
      <c r="O49" s="194"/>
    </row>
    <row r="50" ht="52.5" customHeight="1" spans="1:15">
      <c r="A50" s="192" t="s">
        <v>154</v>
      </c>
      <c r="B50" s="192" t="s">
        <v>155</v>
      </c>
      <c r="C50" s="194">
        <v>180000</v>
      </c>
      <c r="D50" s="194">
        <v>180000</v>
      </c>
      <c r="E50" s="194">
        <v>180000</v>
      </c>
      <c r="F50" s="194"/>
      <c r="G50" s="194"/>
      <c r="H50" s="194"/>
      <c r="I50" s="194"/>
      <c r="J50" s="194"/>
      <c r="K50" s="194"/>
      <c r="L50" s="194"/>
      <c r="M50" s="194"/>
      <c r="N50" s="194"/>
      <c r="O50" s="194"/>
    </row>
    <row r="51" ht="52.5" customHeight="1" spans="1:15">
      <c r="A51" s="192" t="s">
        <v>156</v>
      </c>
      <c r="B51" s="192" t="s">
        <v>157</v>
      </c>
      <c r="C51" s="194">
        <v>180000</v>
      </c>
      <c r="D51" s="194">
        <v>180000</v>
      </c>
      <c r="E51" s="194">
        <v>180000</v>
      </c>
      <c r="F51" s="194"/>
      <c r="G51" s="194"/>
      <c r="H51" s="194"/>
      <c r="I51" s="194"/>
      <c r="J51" s="194"/>
      <c r="K51" s="194"/>
      <c r="L51" s="194"/>
      <c r="M51" s="194"/>
      <c r="N51" s="194"/>
      <c r="O51" s="194"/>
    </row>
    <row r="52" ht="52.5" customHeight="1" spans="1:15">
      <c r="A52" s="192" t="s">
        <v>158</v>
      </c>
      <c r="B52" s="192" t="s">
        <v>159</v>
      </c>
      <c r="C52" s="194">
        <v>479340</v>
      </c>
      <c r="D52" s="194">
        <v>479340</v>
      </c>
      <c r="E52" s="194">
        <v>479340</v>
      </c>
      <c r="F52" s="194"/>
      <c r="G52" s="194"/>
      <c r="H52" s="194"/>
      <c r="I52" s="194"/>
      <c r="J52" s="194"/>
      <c r="K52" s="194"/>
      <c r="L52" s="194"/>
      <c r="M52" s="194"/>
      <c r="N52" s="194"/>
      <c r="O52" s="194"/>
    </row>
    <row r="53" ht="52.5" customHeight="1" spans="1:15">
      <c r="A53" s="192" t="s">
        <v>160</v>
      </c>
      <c r="B53" s="192" t="s">
        <v>161</v>
      </c>
      <c r="C53" s="194">
        <v>479340</v>
      </c>
      <c r="D53" s="194">
        <v>479340</v>
      </c>
      <c r="E53" s="194">
        <v>479340</v>
      </c>
      <c r="F53" s="194"/>
      <c r="G53" s="194"/>
      <c r="H53" s="194"/>
      <c r="I53" s="194"/>
      <c r="J53" s="194"/>
      <c r="K53" s="194"/>
      <c r="L53" s="194"/>
      <c r="M53" s="194"/>
      <c r="N53" s="194"/>
      <c r="O53" s="194"/>
    </row>
    <row r="54" ht="52.5" customHeight="1" spans="1:15">
      <c r="A54" s="192" t="s">
        <v>162</v>
      </c>
      <c r="B54" s="192" t="s">
        <v>163</v>
      </c>
      <c r="C54" s="194">
        <v>479340</v>
      </c>
      <c r="D54" s="194">
        <v>479340</v>
      </c>
      <c r="E54" s="194">
        <v>479340</v>
      </c>
      <c r="F54" s="194"/>
      <c r="G54" s="194"/>
      <c r="H54" s="194"/>
      <c r="I54" s="194"/>
      <c r="J54" s="194"/>
      <c r="K54" s="194"/>
      <c r="L54" s="194"/>
      <c r="M54" s="194"/>
      <c r="N54" s="194"/>
      <c r="O54" s="194"/>
    </row>
    <row r="55" ht="30" customHeight="1" spans="1:15">
      <c r="A55" s="193" t="s">
        <v>30</v>
      </c>
      <c r="B55" s="193"/>
      <c r="C55" s="194">
        <v>11288588.3</v>
      </c>
      <c r="D55" s="194">
        <v>11263588.3</v>
      </c>
      <c r="E55" s="194">
        <v>10443988.3</v>
      </c>
      <c r="F55" s="194">
        <v>819600</v>
      </c>
      <c r="G55" s="194"/>
      <c r="H55" s="194"/>
      <c r="I55" s="194"/>
      <c r="J55" s="194">
        <v>25000</v>
      </c>
      <c r="K55" s="194"/>
      <c r="L55" s="194"/>
      <c r="M55" s="194"/>
      <c r="N55" s="194"/>
      <c r="O55" s="194">
        <v>25000</v>
      </c>
    </row>
  </sheetData>
  <mergeCells count="13">
    <mergeCell ref="N1:O1"/>
    <mergeCell ref="A2:O2"/>
    <mergeCell ref="A3:F3"/>
    <mergeCell ref="N3:O3"/>
    <mergeCell ref="D4:F4"/>
    <mergeCell ref="J4:O4"/>
    <mergeCell ref="A55:B5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6" workbookViewId="0">
      <selection activeCell="C12" sqref="C12"/>
    </sheetView>
  </sheetViews>
  <sheetFormatPr defaultColWidth="9.13888888888889" defaultRowHeight="14.25" customHeight="1" outlineLevelCol="3"/>
  <cols>
    <col min="1" max="1" width="32.7777777777778" customWidth="1"/>
    <col min="2" max="2" width="23.9166666666667" customWidth="1"/>
    <col min="3" max="3" width="35.4814814814815" customWidth="1"/>
    <col min="4" max="4" width="36.4259259259259" customWidth="1"/>
  </cols>
  <sheetData>
    <row r="1" ht="17.25" customHeight="1" spans="1:4">
      <c r="A1" s="51"/>
      <c r="B1" s="51"/>
      <c r="C1" s="51"/>
      <c r="D1" s="113" t="s">
        <v>164</v>
      </c>
    </row>
    <row r="2" ht="30.75" customHeight="1" spans="1:4">
      <c r="A2" s="182" t="str">
        <f>"2026"&amp;"年部门财政拨款收支预算总表"</f>
        <v>2026年部门财政拨款收支预算总表</v>
      </c>
      <c r="B2" s="182"/>
      <c r="C2" s="182"/>
      <c r="D2" s="182"/>
    </row>
    <row r="3" ht="18.75" customHeight="1" spans="1:4">
      <c r="A3" s="32" t="str">
        <f>"单位名称："&amp;"盈江县盈江农场社区管理委员会"</f>
        <v>单位名称：盈江县盈江农场社区管理委员会</v>
      </c>
      <c r="B3" s="183"/>
      <c r="C3" s="183"/>
      <c r="D3" s="114" t="s">
        <v>1</v>
      </c>
    </row>
    <row r="4" ht="19.5" customHeight="1" spans="1:4">
      <c r="A4" s="12" t="s">
        <v>165</v>
      </c>
      <c r="B4" s="14"/>
      <c r="C4" s="12" t="s">
        <v>166</v>
      </c>
      <c r="D4" s="14"/>
    </row>
    <row r="5" ht="21.75" customHeight="1" spans="1:4">
      <c r="A5" s="84" t="s">
        <v>167</v>
      </c>
      <c r="B5" s="11" t="s">
        <v>5</v>
      </c>
      <c r="C5" s="84" t="s">
        <v>168</v>
      </c>
      <c r="D5" s="11" t="s">
        <v>5</v>
      </c>
    </row>
    <row r="6" ht="17.25" customHeight="1" spans="1:4">
      <c r="A6" s="86"/>
      <c r="B6" s="18"/>
      <c r="C6" s="86"/>
      <c r="D6" s="18"/>
    </row>
    <row r="7" ht="19.5" customHeight="1" spans="1:4">
      <c r="A7" s="184" t="s">
        <v>169</v>
      </c>
      <c r="B7" s="24">
        <v>11263588.3</v>
      </c>
      <c r="C7" s="184" t="s">
        <v>170</v>
      </c>
      <c r="D7" s="24">
        <v>11263588.3</v>
      </c>
    </row>
    <row r="8" ht="19.5" customHeight="1" spans="1:4">
      <c r="A8" s="184" t="s">
        <v>171</v>
      </c>
      <c r="B8" s="24">
        <v>11263588.3</v>
      </c>
      <c r="C8" s="185" t="str">
        <f>"（"&amp;"一"&amp;"）"&amp;"一般公共服务支出"</f>
        <v>（一）一般公共服务支出</v>
      </c>
      <c r="D8" s="24">
        <v>3521312</v>
      </c>
    </row>
    <row r="9" ht="19.5" customHeight="1" spans="1:4">
      <c r="A9" s="186" t="s">
        <v>172</v>
      </c>
      <c r="B9" s="24"/>
      <c r="C9" s="185" t="str">
        <f>"（"&amp;"二"&amp;"）"&amp;"国防支出"</f>
        <v>（二）国防支出</v>
      </c>
      <c r="D9" s="24">
        <v>20000</v>
      </c>
    </row>
    <row r="10" ht="19.5" customHeight="1" spans="1:4">
      <c r="A10" s="186" t="s">
        <v>173</v>
      </c>
      <c r="B10" s="24"/>
      <c r="C10" s="185" t="str">
        <f>"（"&amp;"三"&amp;"）"&amp;"公共安全支出"</f>
        <v>（三）公共安全支出</v>
      </c>
      <c r="D10" s="24">
        <v>150000</v>
      </c>
    </row>
    <row r="11" ht="19.5" customHeight="1" spans="1:4">
      <c r="A11" s="186" t="s">
        <v>174</v>
      </c>
      <c r="B11" s="24"/>
      <c r="C11" s="185" t="str">
        <f>"（"&amp;"四"&amp;"）"&amp;"社会保障和就业支出"</f>
        <v>（四）社会保障和就业支出</v>
      </c>
      <c r="D11" s="24">
        <v>1170952.24</v>
      </c>
    </row>
    <row r="12" ht="19.5" customHeight="1" spans="1:4">
      <c r="A12" s="186" t="s">
        <v>171</v>
      </c>
      <c r="B12" s="24"/>
      <c r="C12" s="185" t="str">
        <f>"（"&amp;"五"&amp;"）"&amp;"卫生健康支出"</f>
        <v>（五）卫生健康支出</v>
      </c>
      <c r="D12" s="24">
        <v>361230.94</v>
      </c>
    </row>
    <row r="13" ht="19.5" customHeight="1" spans="1:4">
      <c r="A13" s="186" t="s">
        <v>172</v>
      </c>
      <c r="B13" s="24"/>
      <c r="C13" s="185" t="str">
        <f>"（"&amp;"六"&amp;"）"&amp;"城乡社区支出"</f>
        <v>（六）城乡社区支出</v>
      </c>
      <c r="D13" s="24">
        <v>54000</v>
      </c>
    </row>
    <row r="14" ht="19.5" customHeight="1" spans="1:4">
      <c r="A14" s="186" t="s">
        <v>173</v>
      </c>
      <c r="B14" s="24"/>
      <c r="C14" s="185" t="str">
        <f>"（"&amp;"七"&amp;"）"&amp;"农林水支出"</f>
        <v>（七）农林水支出</v>
      </c>
      <c r="D14" s="24">
        <v>5326753.12</v>
      </c>
    </row>
    <row r="15" ht="19.5" customHeight="1" spans="1:4">
      <c r="A15" s="187"/>
      <c r="B15" s="24"/>
      <c r="C15" s="185" t="str">
        <f>"（"&amp;"八"&amp;"）"&amp;"自然资源海洋气象等支出"</f>
        <v>（八）自然资源海洋气象等支出</v>
      </c>
      <c r="D15" s="24">
        <v>180000</v>
      </c>
    </row>
    <row r="16" ht="19.5" customHeight="1" spans="1:4">
      <c r="A16" s="187"/>
      <c r="B16" s="24"/>
      <c r="C16" s="185" t="str">
        <f>"（"&amp;"九"&amp;"）"&amp;"住房保障支出"</f>
        <v>（九）住房保障支出</v>
      </c>
      <c r="D16" s="24">
        <v>479340</v>
      </c>
    </row>
    <row r="17" ht="19.5" customHeight="1" spans="1:4">
      <c r="A17" s="187"/>
      <c r="B17" s="24"/>
      <c r="C17" s="185"/>
      <c r="D17" s="24"/>
    </row>
    <row r="18" ht="19.5" customHeight="1" spans="1:4">
      <c r="A18" s="187"/>
      <c r="B18" s="24"/>
      <c r="C18" s="185"/>
      <c r="D18" s="24"/>
    </row>
    <row r="19" ht="19.5" customHeight="1" spans="1:4">
      <c r="A19" s="187"/>
      <c r="B19" s="24"/>
      <c r="C19" s="185"/>
      <c r="D19" s="24"/>
    </row>
    <row r="20" ht="19.5" customHeight="1" spans="1:4">
      <c r="A20" s="184"/>
      <c r="B20" s="24"/>
      <c r="C20" s="185"/>
      <c r="D20" s="24"/>
    </row>
    <row r="21" ht="19.5" customHeight="1" spans="1:4">
      <c r="A21" s="184"/>
      <c r="B21" s="24"/>
      <c r="C21" s="184"/>
      <c r="D21" s="24"/>
    </row>
    <row r="22" ht="19.5" customHeight="1" spans="1:4">
      <c r="A22" s="184"/>
      <c r="B22" s="24"/>
      <c r="C22" s="184"/>
      <c r="D22" s="24"/>
    </row>
    <row r="23" ht="19.5" customHeight="1" spans="1:4">
      <c r="A23" s="184"/>
      <c r="B23" s="24"/>
      <c r="C23" s="184"/>
      <c r="D23" s="24"/>
    </row>
    <row r="24" ht="19.5" customHeight="1" spans="1:4">
      <c r="A24" s="184"/>
      <c r="B24" s="24"/>
      <c r="C24" s="184"/>
      <c r="D24" s="24"/>
    </row>
    <row r="25" ht="19.5" customHeight="1" spans="1:4">
      <c r="A25" s="184"/>
      <c r="B25" s="24"/>
      <c r="C25" s="184"/>
      <c r="D25" s="24"/>
    </row>
    <row r="26" ht="19.5" customHeight="1" spans="1:4">
      <c r="A26" s="185"/>
      <c r="B26" s="24"/>
      <c r="C26" s="184"/>
      <c r="D26" s="24"/>
    </row>
    <row r="27" ht="19.5" customHeight="1" spans="1:4">
      <c r="A27" s="184"/>
      <c r="B27" s="24"/>
      <c r="C27" s="184"/>
      <c r="D27" s="24"/>
    </row>
    <row r="28" customHeight="1" spans="1:4">
      <c r="A28" s="184"/>
      <c r="B28" s="24"/>
      <c r="C28" s="186"/>
      <c r="D28" s="24"/>
    </row>
    <row r="29" ht="19.5" customHeight="1" spans="1:4">
      <c r="A29" s="184"/>
      <c r="B29" s="24"/>
      <c r="C29" s="184"/>
      <c r="D29" s="24"/>
    </row>
    <row r="30" ht="19.5" customHeight="1" spans="1:4">
      <c r="A30" s="185"/>
      <c r="B30" s="24"/>
      <c r="C30" s="184"/>
      <c r="D30" s="24"/>
    </row>
    <row r="31" ht="18" customHeight="1" spans="1:4">
      <c r="A31" s="185"/>
      <c r="B31" s="24"/>
      <c r="C31" s="184"/>
      <c r="D31" s="24"/>
    </row>
    <row r="32" ht="18" customHeight="1" spans="1:4">
      <c r="A32" s="185"/>
      <c r="B32" s="24"/>
      <c r="C32" s="186"/>
      <c r="D32" s="24"/>
    </row>
    <row r="33" ht="18" customHeight="1" spans="1:4">
      <c r="A33" s="185"/>
      <c r="B33" s="24"/>
      <c r="C33" s="186"/>
      <c r="D33" s="24"/>
    </row>
    <row r="34" ht="19.5" customHeight="1" spans="1:4">
      <c r="A34" s="185"/>
      <c r="B34" s="188"/>
      <c r="C34" s="184"/>
      <c r="D34" s="188"/>
    </row>
    <row r="35" ht="19.5" customHeight="1" spans="1:4">
      <c r="A35" s="185"/>
      <c r="B35" s="24"/>
      <c r="C35" s="184" t="s">
        <v>175</v>
      </c>
      <c r="D35" s="24"/>
    </row>
    <row r="36" ht="19.5" customHeight="1" spans="1:4">
      <c r="A36" s="189" t="s">
        <v>24</v>
      </c>
      <c r="B36" s="24">
        <v>11263588.3</v>
      </c>
      <c r="C36" s="189" t="s">
        <v>25</v>
      </c>
      <c r="D36" s="24">
        <v>11263588.3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54"/>
  <sheetViews>
    <sheetView showZeros="0" topLeftCell="A4" workbookViewId="0">
      <selection activeCell="K27" sqref="K27"/>
    </sheetView>
  </sheetViews>
  <sheetFormatPr defaultColWidth="10.2777777777778" defaultRowHeight="15" customHeight="1" outlineLevelCol="6"/>
  <cols>
    <col min="1" max="1" width="26.3425925925926" customWidth="1"/>
    <col min="2" max="2" width="24.6296296296296" customWidth="1"/>
    <col min="3" max="7" width="19.2777777777778" customWidth="1"/>
  </cols>
  <sheetData>
    <row r="1" ht="18.75" customHeight="1" spans="1:7">
      <c r="A1" s="150"/>
      <c r="B1" s="150"/>
      <c r="C1" s="150"/>
      <c r="D1" s="150"/>
      <c r="E1" s="150"/>
      <c r="F1" s="150"/>
      <c r="G1" s="153" t="s">
        <v>176</v>
      </c>
    </row>
    <row r="2" ht="33" customHeight="1" spans="1:7">
      <c r="A2" s="175" t="str">
        <f>"2026"&amp;"年一般公共预算支出预算表（按功能科目分类）"</f>
        <v>2026年一般公共预算支出预算表（按功能科目分类）</v>
      </c>
      <c r="B2" s="175"/>
      <c r="C2" s="175"/>
      <c r="D2" s="175"/>
      <c r="E2" s="175"/>
      <c r="F2" s="175"/>
      <c r="G2" s="175"/>
    </row>
    <row r="3" ht="18.75" customHeight="1" spans="1:7">
      <c r="A3" s="176" t="str">
        <f>"单位名称："&amp;"盈江县盈江农场社区管理委员会"</f>
        <v>单位名称：盈江县盈江农场社区管理委员会</v>
      </c>
      <c r="B3" s="176"/>
      <c r="C3" s="150"/>
      <c r="D3" s="150"/>
      <c r="E3" s="150"/>
      <c r="F3" s="150"/>
      <c r="G3" s="153" t="s">
        <v>1</v>
      </c>
    </row>
    <row r="4" ht="18.75" customHeight="1" spans="1:7">
      <c r="A4" s="177" t="s">
        <v>177</v>
      </c>
      <c r="B4" s="177"/>
      <c r="C4" s="177" t="s">
        <v>30</v>
      </c>
      <c r="D4" s="177" t="s">
        <v>52</v>
      </c>
      <c r="E4" s="177"/>
      <c r="F4" s="177"/>
      <c r="G4" s="177" t="s">
        <v>53</v>
      </c>
    </row>
    <row r="5" ht="18.75" customHeight="1" spans="1:7">
      <c r="A5" s="177" t="s">
        <v>48</v>
      </c>
      <c r="B5" s="177" t="s">
        <v>49</v>
      </c>
      <c r="C5" s="177"/>
      <c r="D5" s="177" t="s">
        <v>33</v>
      </c>
      <c r="E5" s="177" t="s">
        <v>178</v>
      </c>
      <c r="F5" s="177" t="s">
        <v>179</v>
      </c>
      <c r="G5" s="177"/>
    </row>
    <row r="6" ht="18.75" customHeight="1" spans="1:7">
      <c r="A6" s="177" t="s">
        <v>59</v>
      </c>
      <c r="B6" s="177" t="s">
        <v>60</v>
      </c>
      <c r="C6" s="177" t="s">
        <v>61</v>
      </c>
      <c r="D6" s="177" t="s">
        <v>62</v>
      </c>
      <c r="E6" s="177" t="s">
        <v>63</v>
      </c>
      <c r="F6" s="177" t="s">
        <v>64</v>
      </c>
      <c r="G6" s="177" t="s">
        <v>65</v>
      </c>
    </row>
    <row r="7" ht="18.75" customHeight="1" spans="1:7">
      <c r="A7" s="178" t="s">
        <v>74</v>
      </c>
      <c r="B7" s="178" t="s">
        <v>75</v>
      </c>
      <c r="C7" s="179">
        <v>3521312</v>
      </c>
      <c r="D7" s="179">
        <v>3075312</v>
      </c>
      <c r="E7" s="179">
        <v>2895312</v>
      </c>
      <c r="F7" s="179">
        <v>180000</v>
      </c>
      <c r="G7" s="179">
        <v>446000</v>
      </c>
    </row>
    <row r="8" ht="27" customHeight="1" outlineLevel="1" spans="1:7">
      <c r="A8" s="180" t="s">
        <v>76</v>
      </c>
      <c r="B8" s="180" t="s">
        <v>77</v>
      </c>
      <c r="C8" s="179">
        <v>180000</v>
      </c>
      <c r="D8" s="179">
        <v>180000</v>
      </c>
      <c r="E8" s="179"/>
      <c r="F8" s="179">
        <v>180000</v>
      </c>
      <c r="G8" s="179"/>
    </row>
    <row r="9" ht="18.75" customHeight="1" outlineLevel="2" spans="1:7">
      <c r="A9" s="181" t="s">
        <v>78</v>
      </c>
      <c r="B9" s="181" t="s">
        <v>79</v>
      </c>
      <c r="C9" s="179">
        <v>180000</v>
      </c>
      <c r="D9" s="179">
        <v>180000</v>
      </c>
      <c r="E9" s="179"/>
      <c r="F9" s="179">
        <v>180000</v>
      </c>
      <c r="G9" s="179"/>
    </row>
    <row r="10" ht="18.75" customHeight="1" outlineLevel="1" spans="1:7">
      <c r="A10" s="180" t="s">
        <v>80</v>
      </c>
      <c r="B10" s="180" t="s">
        <v>81</v>
      </c>
      <c r="C10" s="179">
        <v>10800</v>
      </c>
      <c r="D10" s="179">
        <v>10800</v>
      </c>
      <c r="E10" s="179">
        <v>10800</v>
      </c>
      <c r="F10" s="179"/>
      <c r="G10" s="179"/>
    </row>
    <row r="11" ht="18.75" customHeight="1" outlineLevel="2" spans="1:7">
      <c r="A11" s="181" t="s">
        <v>82</v>
      </c>
      <c r="B11" s="181" t="s">
        <v>83</v>
      </c>
      <c r="C11" s="179">
        <v>10800</v>
      </c>
      <c r="D11" s="179">
        <v>10800</v>
      </c>
      <c r="E11" s="179">
        <v>10800</v>
      </c>
      <c r="F11" s="179"/>
      <c r="G11" s="179"/>
    </row>
    <row r="12" ht="18.75" customHeight="1" outlineLevel="1" spans="1:7">
      <c r="A12" s="180" t="s">
        <v>84</v>
      </c>
      <c r="B12" s="180" t="s">
        <v>85</v>
      </c>
      <c r="C12" s="179">
        <v>36000</v>
      </c>
      <c r="D12" s="179">
        <v>36000</v>
      </c>
      <c r="E12" s="179">
        <v>36000</v>
      </c>
      <c r="F12" s="179"/>
      <c r="G12" s="179"/>
    </row>
    <row r="13" ht="18.75" customHeight="1" outlineLevel="2" spans="1:7">
      <c r="A13" s="181" t="s">
        <v>86</v>
      </c>
      <c r="B13" s="181" t="s">
        <v>83</v>
      </c>
      <c r="C13" s="179">
        <v>36000</v>
      </c>
      <c r="D13" s="179">
        <v>36000</v>
      </c>
      <c r="E13" s="179">
        <v>36000</v>
      </c>
      <c r="F13" s="179"/>
      <c r="G13" s="179"/>
    </row>
    <row r="14" ht="18.75" customHeight="1" outlineLevel="1" spans="1:7">
      <c r="A14" s="180" t="s">
        <v>87</v>
      </c>
      <c r="B14" s="180" t="s">
        <v>88</v>
      </c>
      <c r="C14" s="179">
        <v>8400</v>
      </c>
      <c r="D14" s="179">
        <v>8400</v>
      </c>
      <c r="E14" s="179">
        <v>8400</v>
      </c>
      <c r="F14" s="179"/>
      <c r="G14" s="179"/>
    </row>
    <row r="15" ht="18.75" customHeight="1" outlineLevel="2" spans="1:7">
      <c r="A15" s="181" t="s">
        <v>89</v>
      </c>
      <c r="B15" s="181" t="s">
        <v>83</v>
      </c>
      <c r="C15" s="179">
        <v>8400</v>
      </c>
      <c r="D15" s="179">
        <v>8400</v>
      </c>
      <c r="E15" s="179">
        <v>8400</v>
      </c>
      <c r="F15" s="179"/>
      <c r="G15" s="179"/>
    </row>
    <row r="16" ht="18.75" customHeight="1" outlineLevel="1" spans="1:7">
      <c r="A16" s="180" t="s">
        <v>90</v>
      </c>
      <c r="B16" s="180" t="s">
        <v>91</v>
      </c>
      <c r="C16" s="179">
        <v>100000</v>
      </c>
      <c r="D16" s="179"/>
      <c r="E16" s="179"/>
      <c r="F16" s="179"/>
      <c r="G16" s="179">
        <v>100000</v>
      </c>
    </row>
    <row r="17" ht="18.75" customHeight="1" outlineLevel="2" spans="1:7">
      <c r="A17" s="181" t="s">
        <v>92</v>
      </c>
      <c r="B17" s="181" t="s">
        <v>91</v>
      </c>
      <c r="C17" s="179">
        <v>100000</v>
      </c>
      <c r="D17" s="179"/>
      <c r="E17" s="179"/>
      <c r="F17" s="179"/>
      <c r="G17" s="179">
        <v>100000</v>
      </c>
    </row>
    <row r="18" ht="18.75" customHeight="1" outlineLevel="1" spans="1:7">
      <c r="A18" s="180" t="s">
        <v>93</v>
      </c>
      <c r="B18" s="180" t="s">
        <v>94</v>
      </c>
      <c r="C18" s="179">
        <v>3186112</v>
      </c>
      <c r="D18" s="179">
        <v>2840112</v>
      </c>
      <c r="E18" s="179">
        <v>2840112</v>
      </c>
      <c r="F18" s="179"/>
      <c r="G18" s="179">
        <v>346000</v>
      </c>
    </row>
    <row r="19" ht="18.75" customHeight="1" outlineLevel="2" spans="1:7">
      <c r="A19" s="181" t="s">
        <v>95</v>
      </c>
      <c r="B19" s="181" t="s">
        <v>96</v>
      </c>
      <c r="C19" s="179">
        <v>3186112</v>
      </c>
      <c r="D19" s="179">
        <v>2840112</v>
      </c>
      <c r="E19" s="179">
        <v>2840112</v>
      </c>
      <c r="F19" s="179"/>
      <c r="G19" s="179">
        <v>346000</v>
      </c>
    </row>
    <row r="20" ht="18.75" customHeight="1" spans="1:7">
      <c r="A20" s="178" t="s">
        <v>97</v>
      </c>
      <c r="B20" s="178" t="s">
        <v>98</v>
      </c>
      <c r="C20" s="179">
        <v>20000</v>
      </c>
      <c r="D20" s="179"/>
      <c r="E20" s="179"/>
      <c r="F20" s="179"/>
      <c r="G20" s="179">
        <v>20000</v>
      </c>
    </row>
    <row r="21" ht="18.75" customHeight="1" outlineLevel="1" spans="1:7">
      <c r="A21" s="180" t="s">
        <v>99</v>
      </c>
      <c r="B21" s="180" t="s">
        <v>100</v>
      </c>
      <c r="C21" s="179">
        <v>20000</v>
      </c>
      <c r="D21" s="179"/>
      <c r="E21" s="179"/>
      <c r="F21" s="179"/>
      <c r="G21" s="179">
        <v>20000</v>
      </c>
    </row>
    <row r="22" ht="18.75" customHeight="1" outlineLevel="2" spans="1:7">
      <c r="A22" s="181" t="s">
        <v>101</v>
      </c>
      <c r="B22" s="181" t="s">
        <v>102</v>
      </c>
      <c r="C22" s="179">
        <v>20000</v>
      </c>
      <c r="D22" s="179"/>
      <c r="E22" s="179"/>
      <c r="F22" s="179"/>
      <c r="G22" s="179">
        <v>20000</v>
      </c>
    </row>
    <row r="23" ht="18.75" customHeight="1" spans="1:7">
      <c r="A23" s="178" t="s">
        <v>103</v>
      </c>
      <c r="B23" s="178" t="s">
        <v>104</v>
      </c>
      <c r="C23" s="179">
        <v>150000</v>
      </c>
      <c r="D23" s="179">
        <v>150000</v>
      </c>
      <c r="E23" s="179">
        <v>150000</v>
      </c>
      <c r="F23" s="179"/>
      <c r="G23" s="179"/>
    </row>
    <row r="24" ht="18.75" customHeight="1" outlineLevel="1" spans="1:7">
      <c r="A24" s="180" t="s">
        <v>105</v>
      </c>
      <c r="B24" s="180" t="s">
        <v>106</v>
      </c>
      <c r="C24" s="179">
        <v>150000</v>
      </c>
      <c r="D24" s="179">
        <v>150000</v>
      </c>
      <c r="E24" s="179">
        <v>150000</v>
      </c>
      <c r="F24" s="179"/>
      <c r="G24" s="179"/>
    </row>
    <row r="25" ht="18.75" customHeight="1" outlineLevel="2" spans="1:7">
      <c r="A25" s="181" t="s">
        <v>107</v>
      </c>
      <c r="B25" s="181" t="s">
        <v>83</v>
      </c>
      <c r="C25" s="179">
        <v>150000</v>
      </c>
      <c r="D25" s="179">
        <v>150000</v>
      </c>
      <c r="E25" s="179">
        <v>150000</v>
      </c>
      <c r="F25" s="179"/>
      <c r="G25" s="179"/>
    </row>
    <row r="26" ht="18.75" customHeight="1" spans="1:7">
      <c r="A26" s="178" t="s">
        <v>108</v>
      </c>
      <c r="B26" s="178" t="s">
        <v>109</v>
      </c>
      <c r="C26" s="179">
        <v>1170952.24</v>
      </c>
      <c r="D26" s="179">
        <v>1170952.24</v>
      </c>
      <c r="E26" s="179">
        <v>1127952.24</v>
      </c>
      <c r="F26" s="179">
        <v>43000</v>
      </c>
      <c r="G26" s="179"/>
    </row>
    <row r="27" ht="18.75" customHeight="1" outlineLevel="1" spans="1:7">
      <c r="A27" s="180" t="s">
        <v>110</v>
      </c>
      <c r="B27" s="180" t="s">
        <v>111</v>
      </c>
      <c r="C27" s="179">
        <v>1146488.95</v>
      </c>
      <c r="D27" s="179">
        <v>1146488.95</v>
      </c>
      <c r="E27" s="179">
        <v>1103488.95</v>
      </c>
      <c r="F27" s="179">
        <v>43000</v>
      </c>
      <c r="G27" s="179"/>
    </row>
    <row r="28" ht="18.75" customHeight="1" outlineLevel="2" spans="1:7">
      <c r="A28" s="181" t="s">
        <v>112</v>
      </c>
      <c r="B28" s="181" t="s">
        <v>113</v>
      </c>
      <c r="C28" s="179">
        <v>192160.28</v>
      </c>
      <c r="D28" s="179">
        <v>192160.28</v>
      </c>
      <c r="E28" s="179">
        <v>163160.28</v>
      </c>
      <c r="F28" s="179">
        <v>29000</v>
      </c>
      <c r="G28" s="179"/>
    </row>
    <row r="29" ht="18.75" customHeight="1" outlineLevel="2" spans="1:7">
      <c r="A29" s="181" t="s">
        <v>114</v>
      </c>
      <c r="B29" s="181" t="s">
        <v>115</v>
      </c>
      <c r="C29" s="179">
        <v>160680.32</v>
      </c>
      <c r="D29" s="179">
        <v>160680.32</v>
      </c>
      <c r="E29" s="179">
        <v>146680.32</v>
      </c>
      <c r="F29" s="179">
        <v>14000</v>
      </c>
      <c r="G29" s="179"/>
    </row>
    <row r="30" ht="31" customHeight="1" outlineLevel="2" spans="1:7">
      <c r="A30" s="181" t="s">
        <v>116</v>
      </c>
      <c r="B30" s="181" t="s">
        <v>117</v>
      </c>
      <c r="C30" s="179">
        <v>691727.36</v>
      </c>
      <c r="D30" s="179">
        <v>691727.36</v>
      </c>
      <c r="E30" s="179">
        <v>691727.36</v>
      </c>
      <c r="F30" s="179"/>
      <c r="G30" s="179"/>
    </row>
    <row r="31" ht="27" customHeight="1" outlineLevel="2" spans="1:7">
      <c r="A31" s="181" t="s">
        <v>118</v>
      </c>
      <c r="B31" s="181" t="s">
        <v>119</v>
      </c>
      <c r="C31" s="179">
        <v>101920.99</v>
      </c>
      <c r="D31" s="179">
        <v>101920.99</v>
      </c>
      <c r="E31" s="179">
        <v>101920.99</v>
      </c>
      <c r="F31" s="179"/>
      <c r="G31" s="179"/>
    </row>
    <row r="32" ht="18.75" customHeight="1" outlineLevel="1" spans="1:7">
      <c r="A32" s="180" t="s">
        <v>120</v>
      </c>
      <c r="B32" s="180" t="s">
        <v>121</v>
      </c>
      <c r="C32" s="179">
        <v>7200</v>
      </c>
      <c r="D32" s="179">
        <v>7200</v>
      </c>
      <c r="E32" s="179">
        <v>7200</v>
      </c>
      <c r="F32" s="179"/>
      <c r="G32" s="179"/>
    </row>
    <row r="33" ht="32" customHeight="1" outlineLevel="2" spans="1:7">
      <c r="A33" s="181" t="s">
        <v>122</v>
      </c>
      <c r="B33" s="181" t="s">
        <v>123</v>
      </c>
      <c r="C33" s="179">
        <v>7200</v>
      </c>
      <c r="D33" s="179">
        <v>7200</v>
      </c>
      <c r="E33" s="179">
        <v>7200</v>
      </c>
      <c r="F33" s="179"/>
      <c r="G33" s="179"/>
    </row>
    <row r="34" ht="18.75" customHeight="1" outlineLevel="1" spans="1:7">
      <c r="A34" s="180" t="s">
        <v>124</v>
      </c>
      <c r="B34" s="180" t="s">
        <v>125</v>
      </c>
      <c r="C34" s="179">
        <v>17263.29</v>
      </c>
      <c r="D34" s="179">
        <v>17263.29</v>
      </c>
      <c r="E34" s="179">
        <v>17263.29</v>
      </c>
      <c r="F34" s="179"/>
      <c r="G34" s="179"/>
    </row>
    <row r="35" ht="24" customHeight="1" outlineLevel="2" spans="1:7">
      <c r="A35" s="181" t="s">
        <v>126</v>
      </c>
      <c r="B35" s="181" t="s">
        <v>125</v>
      </c>
      <c r="C35" s="179">
        <v>17263.29</v>
      </c>
      <c r="D35" s="179">
        <v>17263.29</v>
      </c>
      <c r="E35" s="179">
        <v>17263.29</v>
      </c>
      <c r="F35" s="179"/>
      <c r="G35" s="179"/>
    </row>
    <row r="36" ht="18.75" customHeight="1" spans="1:7">
      <c r="A36" s="178" t="s">
        <v>127</v>
      </c>
      <c r="B36" s="178" t="s">
        <v>128</v>
      </c>
      <c r="C36" s="179">
        <v>361230.94</v>
      </c>
      <c r="D36" s="179">
        <v>361230.94</v>
      </c>
      <c r="E36" s="179">
        <v>361230.94</v>
      </c>
      <c r="F36" s="179"/>
      <c r="G36" s="179"/>
    </row>
    <row r="37" ht="18.75" customHeight="1" outlineLevel="1" spans="1:7">
      <c r="A37" s="180" t="s">
        <v>129</v>
      </c>
      <c r="B37" s="180" t="s">
        <v>130</v>
      </c>
      <c r="C37" s="179">
        <v>60240</v>
      </c>
      <c r="D37" s="179">
        <v>60240</v>
      </c>
      <c r="E37" s="179">
        <v>60240</v>
      </c>
      <c r="F37" s="179"/>
      <c r="G37" s="179"/>
    </row>
    <row r="38" ht="18.75" customHeight="1" outlineLevel="2" spans="1:7">
      <c r="A38" s="181" t="s">
        <v>131</v>
      </c>
      <c r="B38" s="181" t="s">
        <v>132</v>
      </c>
      <c r="C38" s="179">
        <v>60240</v>
      </c>
      <c r="D38" s="179">
        <v>60240</v>
      </c>
      <c r="E38" s="179">
        <v>60240</v>
      </c>
      <c r="F38" s="179"/>
      <c r="G38" s="179"/>
    </row>
    <row r="39" ht="18.75" customHeight="1" outlineLevel="1" spans="1:7">
      <c r="A39" s="180" t="s">
        <v>133</v>
      </c>
      <c r="B39" s="180" t="s">
        <v>134</v>
      </c>
      <c r="C39" s="179">
        <v>300990.94</v>
      </c>
      <c r="D39" s="179">
        <v>300990.94</v>
      </c>
      <c r="E39" s="179">
        <v>300990.94</v>
      </c>
      <c r="F39" s="179"/>
      <c r="G39" s="179"/>
    </row>
    <row r="40" ht="18.75" customHeight="1" outlineLevel="2" spans="1:7">
      <c r="A40" s="181" t="s">
        <v>135</v>
      </c>
      <c r="B40" s="181" t="s">
        <v>136</v>
      </c>
      <c r="C40" s="179">
        <v>268044.35</v>
      </c>
      <c r="D40" s="179">
        <v>268044.35</v>
      </c>
      <c r="E40" s="179">
        <v>268044.35</v>
      </c>
      <c r="F40" s="179"/>
      <c r="G40" s="179"/>
    </row>
    <row r="41" ht="30" customHeight="1" outlineLevel="2" spans="1:7">
      <c r="A41" s="181" t="s">
        <v>139</v>
      </c>
      <c r="B41" s="181" t="s">
        <v>140</v>
      </c>
      <c r="C41" s="179">
        <v>32946.59</v>
      </c>
      <c r="D41" s="179">
        <v>32946.59</v>
      </c>
      <c r="E41" s="179">
        <v>32946.59</v>
      </c>
      <c r="F41" s="179"/>
      <c r="G41" s="179"/>
    </row>
    <row r="42" ht="18.75" customHeight="1" spans="1:7">
      <c r="A42" s="178" t="s">
        <v>141</v>
      </c>
      <c r="B42" s="178" t="s">
        <v>142</v>
      </c>
      <c r="C42" s="179">
        <v>54000</v>
      </c>
      <c r="D42" s="179">
        <v>54000</v>
      </c>
      <c r="E42" s="179">
        <v>54000</v>
      </c>
      <c r="F42" s="179"/>
      <c r="G42" s="179"/>
    </row>
    <row r="43" ht="18.75" customHeight="1" outlineLevel="1" spans="1:7">
      <c r="A43" s="180" t="s">
        <v>143</v>
      </c>
      <c r="B43" s="180" t="s">
        <v>144</v>
      </c>
      <c r="C43" s="179">
        <v>54000</v>
      </c>
      <c r="D43" s="179">
        <v>54000</v>
      </c>
      <c r="E43" s="179">
        <v>54000</v>
      </c>
      <c r="F43" s="179"/>
      <c r="G43" s="179"/>
    </row>
    <row r="44" ht="18.75" customHeight="1" outlineLevel="2" spans="1:7">
      <c r="A44" s="181" t="s">
        <v>145</v>
      </c>
      <c r="B44" s="181" t="s">
        <v>83</v>
      </c>
      <c r="C44" s="179">
        <v>54000</v>
      </c>
      <c r="D44" s="179">
        <v>54000</v>
      </c>
      <c r="E44" s="179">
        <v>54000</v>
      </c>
      <c r="F44" s="179"/>
      <c r="G44" s="179"/>
    </row>
    <row r="45" ht="18.75" customHeight="1" spans="1:7">
      <c r="A45" s="178" t="s">
        <v>146</v>
      </c>
      <c r="B45" s="178" t="s">
        <v>147</v>
      </c>
      <c r="C45" s="179">
        <v>5326753.12</v>
      </c>
      <c r="D45" s="179">
        <v>4973153.12</v>
      </c>
      <c r="E45" s="179">
        <v>4595712</v>
      </c>
      <c r="F45" s="179">
        <v>377441.12</v>
      </c>
      <c r="G45" s="179">
        <v>353600</v>
      </c>
    </row>
    <row r="46" ht="18.75" customHeight="1" outlineLevel="1" spans="1:7">
      <c r="A46" s="180" t="s">
        <v>148</v>
      </c>
      <c r="B46" s="180" t="s">
        <v>149</v>
      </c>
      <c r="C46" s="179">
        <v>5326753.12</v>
      </c>
      <c r="D46" s="179">
        <v>4973153.12</v>
      </c>
      <c r="E46" s="179">
        <v>4595712</v>
      </c>
      <c r="F46" s="179">
        <v>377441.12</v>
      </c>
      <c r="G46" s="179">
        <v>353600</v>
      </c>
    </row>
    <row r="47" ht="18.75" customHeight="1" outlineLevel="2" spans="1:7">
      <c r="A47" s="181" t="s">
        <v>150</v>
      </c>
      <c r="B47" s="181" t="s">
        <v>151</v>
      </c>
      <c r="C47" s="179">
        <v>5326753.12</v>
      </c>
      <c r="D47" s="179">
        <v>4973153.12</v>
      </c>
      <c r="E47" s="179">
        <v>4595712</v>
      </c>
      <c r="F47" s="179">
        <v>377441.12</v>
      </c>
      <c r="G47" s="179">
        <v>353600</v>
      </c>
    </row>
    <row r="48" ht="18.75" customHeight="1" spans="1:7">
      <c r="A48" s="178" t="s">
        <v>152</v>
      </c>
      <c r="B48" s="178" t="s">
        <v>153</v>
      </c>
      <c r="C48" s="179">
        <v>180000</v>
      </c>
      <c r="D48" s="179">
        <v>180000</v>
      </c>
      <c r="E48" s="179">
        <v>180000</v>
      </c>
      <c r="F48" s="179"/>
      <c r="G48" s="179"/>
    </row>
    <row r="49" ht="18.75" customHeight="1" outlineLevel="1" spans="1:7">
      <c r="A49" s="180" t="s">
        <v>154</v>
      </c>
      <c r="B49" s="180" t="s">
        <v>155</v>
      </c>
      <c r="C49" s="179">
        <v>180000</v>
      </c>
      <c r="D49" s="179">
        <v>180000</v>
      </c>
      <c r="E49" s="179">
        <v>180000</v>
      </c>
      <c r="F49" s="179"/>
      <c r="G49" s="179"/>
    </row>
    <row r="50" ht="18.75" customHeight="1" outlineLevel="2" spans="1:7">
      <c r="A50" s="181" t="s">
        <v>156</v>
      </c>
      <c r="B50" s="181" t="s">
        <v>157</v>
      </c>
      <c r="C50" s="179">
        <v>180000</v>
      </c>
      <c r="D50" s="179">
        <v>180000</v>
      </c>
      <c r="E50" s="179">
        <v>180000</v>
      </c>
      <c r="F50" s="179"/>
      <c r="G50" s="179"/>
    </row>
    <row r="51" ht="18.75" customHeight="1" spans="1:7">
      <c r="A51" s="178" t="s">
        <v>158</v>
      </c>
      <c r="B51" s="178" t="s">
        <v>159</v>
      </c>
      <c r="C51" s="179">
        <v>479340</v>
      </c>
      <c r="D51" s="179">
        <v>479340</v>
      </c>
      <c r="E51" s="179">
        <v>479340</v>
      </c>
      <c r="F51" s="179"/>
      <c r="G51" s="179"/>
    </row>
    <row r="52" ht="18.75" customHeight="1" outlineLevel="1" spans="1:7">
      <c r="A52" s="180" t="s">
        <v>160</v>
      </c>
      <c r="B52" s="180" t="s">
        <v>161</v>
      </c>
      <c r="C52" s="179">
        <v>479340</v>
      </c>
      <c r="D52" s="179">
        <v>479340</v>
      </c>
      <c r="E52" s="179">
        <v>479340</v>
      </c>
      <c r="F52" s="179"/>
      <c r="G52" s="179"/>
    </row>
    <row r="53" ht="18.75" customHeight="1" outlineLevel="2" spans="1:7">
      <c r="A53" s="181" t="s">
        <v>162</v>
      </c>
      <c r="B53" s="181" t="s">
        <v>163</v>
      </c>
      <c r="C53" s="179">
        <v>479340</v>
      </c>
      <c r="D53" s="179">
        <v>479340</v>
      </c>
      <c r="E53" s="179">
        <v>479340</v>
      </c>
      <c r="F53" s="179"/>
      <c r="G53" s="179"/>
    </row>
    <row r="54" ht="18.75" customHeight="1" spans="1:7">
      <c r="A54" s="177" t="s">
        <v>30</v>
      </c>
      <c r="B54" s="177"/>
      <c r="C54" s="179">
        <v>11263588.3</v>
      </c>
      <c r="D54" s="179">
        <v>10443988.3</v>
      </c>
      <c r="E54" s="179">
        <v>9843547.18</v>
      </c>
      <c r="F54" s="179">
        <v>600441.12</v>
      </c>
      <c r="G54" s="179">
        <v>819600</v>
      </c>
    </row>
  </sheetData>
  <mergeCells count="7">
    <mergeCell ref="A2:G2"/>
    <mergeCell ref="A3:C3"/>
    <mergeCell ref="A4:B4"/>
    <mergeCell ref="D4:F4"/>
    <mergeCell ref="A54:B5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7" sqref="F7"/>
    </sheetView>
  </sheetViews>
  <sheetFormatPr defaultColWidth="9.13888888888889" defaultRowHeight="14.25" customHeight="1" outlineLevelRow="6" outlineLevelCol="5"/>
  <cols>
    <col min="1" max="1" width="28.2037037037037" customWidth="1"/>
    <col min="2" max="2" width="18.3425925925926" customWidth="1"/>
    <col min="3" max="3" width="17.2777777777778" customWidth="1"/>
    <col min="4" max="4" width="21.6296296296296" customWidth="1"/>
    <col min="5" max="5" width="19.7777777777778" customWidth="1"/>
    <col min="6" max="6" width="18.712962962963" customWidth="1"/>
  </cols>
  <sheetData>
    <row r="1" customHeight="1" spans="1:6">
      <c r="A1" s="166"/>
      <c r="B1" s="166"/>
      <c r="C1" s="167"/>
      <c r="D1" s="1"/>
      <c r="E1" s="1"/>
      <c r="F1" s="168" t="s">
        <v>180</v>
      </c>
    </row>
    <row r="2" ht="33.75" customHeight="1" spans="1:6">
      <c r="A2" s="169" t="str">
        <f>"2026"&amp;"年一般公共预算“三公”经费支出预算表"</f>
        <v>2026年一般公共预算“三公”经费支出预算表</v>
      </c>
      <c r="B2" s="169"/>
      <c r="C2" s="169"/>
      <c r="D2" s="169"/>
      <c r="E2" s="169"/>
      <c r="F2" s="169"/>
    </row>
    <row r="3" ht="21.75" customHeight="1" spans="1:6">
      <c r="A3" s="170" t="str">
        <f>"单位名称："&amp;"盈江县盈江农场社区管理委员会"</f>
        <v>单位名称：盈江县盈江农场社区管理委员会</v>
      </c>
      <c r="B3" s="166"/>
      <c r="C3" s="167"/>
      <c r="D3" s="3"/>
      <c r="E3" s="1"/>
      <c r="F3" s="168" t="s">
        <v>27</v>
      </c>
    </row>
    <row r="4" ht="19.5" customHeight="1" spans="1:6">
      <c r="A4" s="11" t="s">
        <v>181</v>
      </c>
      <c r="B4" s="84" t="s">
        <v>182</v>
      </c>
      <c r="C4" s="12" t="s">
        <v>183</v>
      </c>
      <c r="D4" s="13"/>
      <c r="E4" s="14"/>
      <c r="F4" s="84" t="s">
        <v>184</v>
      </c>
    </row>
    <row r="5" ht="19.5" customHeight="1" spans="1:6">
      <c r="A5" s="18"/>
      <c r="B5" s="86"/>
      <c r="C5" s="36" t="s">
        <v>33</v>
      </c>
      <c r="D5" s="36" t="s">
        <v>185</v>
      </c>
      <c r="E5" s="36" t="s">
        <v>186</v>
      </c>
      <c r="F5" s="86"/>
    </row>
    <row r="6" ht="18.75" customHeight="1" spans="1:6">
      <c r="A6" s="171">
        <v>1</v>
      </c>
      <c r="B6" s="171">
        <v>2</v>
      </c>
      <c r="C6" s="172">
        <v>3</v>
      </c>
      <c r="D6" s="171">
        <v>4</v>
      </c>
      <c r="E6" s="171">
        <v>5</v>
      </c>
      <c r="F6" s="171">
        <v>6</v>
      </c>
    </row>
    <row r="7" ht="24.75" customHeight="1" spans="1:6">
      <c r="A7" s="173">
        <v>30000</v>
      </c>
      <c r="B7" s="173"/>
      <c r="C7" s="174">
        <v>25000</v>
      </c>
      <c r="D7" s="173"/>
      <c r="E7" s="173">
        <v>25000</v>
      </c>
      <c r="F7" s="173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77"/>
  <sheetViews>
    <sheetView showZeros="0" topLeftCell="A67" workbookViewId="0">
      <selection activeCell="A1" sqref="A1"/>
    </sheetView>
  </sheetViews>
  <sheetFormatPr defaultColWidth="10.2777777777778" defaultRowHeight="15" customHeight="1"/>
  <cols>
    <col min="1" max="2" width="12.4259259259259" customWidth="1"/>
    <col min="3" max="3" width="10.8518518518519" customWidth="1"/>
    <col min="4" max="4" width="6" customWidth="1"/>
    <col min="5" max="5" width="10.5740740740741" customWidth="1"/>
    <col min="6" max="6" width="5.57407407407407" customWidth="1"/>
    <col min="7" max="7" width="8.71296296296296" customWidth="1"/>
    <col min="8" max="8" width="12.9166666666667" customWidth="1"/>
    <col min="9" max="9" width="12.2777777777778" customWidth="1"/>
    <col min="10" max="11" width="6" customWidth="1"/>
    <col min="12" max="12" width="12.2777777777778" customWidth="1"/>
    <col min="13" max="13" width="3.71296296296296" customWidth="1"/>
    <col min="14" max="14" width="5.0462962962963" customWidth="1"/>
    <col min="15" max="15" width="5.77777777777778" customWidth="1"/>
    <col min="16" max="16" width="6.57407407407407" customWidth="1"/>
    <col min="17" max="17" width="4.77777777777778" customWidth="1"/>
    <col min="18" max="18" width="4.27777777777778" customWidth="1"/>
    <col min="19" max="23" width="4.71296296296296" customWidth="1"/>
  </cols>
  <sheetData>
    <row r="1" ht="18.75" customHeight="1" spans="1:23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4" t="s">
        <v>187</v>
      </c>
      <c r="U1" s="164"/>
      <c r="V1" s="164"/>
      <c r="W1" s="164"/>
    </row>
    <row r="2" ht="45.75" customHeight="1" spans="1:23">
      <c r="A2" s="162" t="str">
        <f>"2026"&amp;"年部门基本支出预算表"</f>
        <v>2026年部门基本支出预算表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</row>
    <row r="3" ht="18.75" customHeight="1" spans="1:23">
      <c r="A3" s="161" t="str">
        <f>"单位名称："&amp;"盈江县盈江农场社区管理委员会"</f>
        <v>单位名称：盈江县盈江农场社区管理委员会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4" t="s">
        <v>27</v>
      </c>
      <c r="U3" s="164"/>
      <c r="V3" s="164"/>
      <c r="W3" s="164"/>
    </row>
    <row r="4" ht="18.75" customHeight="1" spans="1:23">
      <c r="A4" s="163" t="s">
        <v>188</v>
      </c>
      <c r="B4" s="163" t="s">
        <v>189</v>
      </c>
      <c r="C4" s="163" t="s">
        <v>190</v>
      </c>
      <c r="D4" s="163" t="s">
        <v>191</v>
      </c>
      <c r="E4" s="163" t="s">
        <v>192</v>
      </c>
      <c r="F4" s="163" t="s">
        <v>193</v>
      </c>
      <c r="G4" s="163" t="s">
        <v>194</v>
      </c>
      <c r="H4" s="163" t="s">
        <v>195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ht="28.3" customHeight="1" spans="1:23">
      <c r="A5" s="163"/>
      <c r="B5" s="163"/>
      <c r="C5" s="163"/>
      <c r="D5" s="163"/>
      <c r="E5" s="163"/>
      <c r="F5" s="163"/>
      <c r="G5" s="163"/>
      <c r="H5" s="163" t="s">
        <v>196</v>
      </c>
      <c r="I5" s="163" t="s">
        <v>34</v>
      </c>
      <c r="J5" s="163" t="s">
        <v>197</v>
      </c>
      <c r="K5" s="163" t="s">
        <v>198</v>
      </c>
      <c r="L5" s="163" t="s">
        <v>199</v>
      </c>
      <c r="M5" s="163" t="s">
        <v>200</v>
      </c>
      <c r="N5" s="163" t="s">
        <v>201</v>
      </c>
      <c r="O5" s="163" t="s">
        <v>35</v>
      </c>
      <c r="P5" s="163" t="s">
        <v>36</v>
      </c>
      <c r="Q5" s="163" t="s">
        <v>37</v>
      </c>
      <c r="R5" s="163" t="s">
        <v>51</v>
      </c>
      <c r="S5" s="163"/>
      <c r="T5" s="163"/>
      <c r="U5" s="163"/>
      <c r="V5" s="163"/>
      <c r="W5" s="163"/>
    </row>
    <row r="6" ht="24" customHeight="1" spans="1:23">
      <c r="A6" s="163"/>
      <c r="B6" s="163"/>
      <c r="C6" s="163"/>
      <c r="D6" s="163"/>
      <c r="E6" s="163"/>
      <c r="F6" s="163"/>
      <c r="G6" s="163"/>
      <c r="H6" s="163"/>
      <c r="I6" s="163" t="s">
        <v>202</v>
      </c>
      <c r="J6" s="163" t="s">
        <v>197</v>
      </c>
      <c r="K6" s="163" t="s">
        <v>198</v>
      </c>
      <c r="L6" s="163" t="s">
        <v>199</v>
      </c>
      <c r="M6" s="163" t="s">
        <v>200</v>
      </c>
      <c r="N6" s="163" t="s">
        <v>34</v>
      </c>
      <c r="O6" s="163" t="s">
        <v>35</v>
      </c>
      <c r="P6" s="163" t="s">
        <v>36</v>
      </c>
      <c r="Q6" s="163"/>
      <c r="R6" s="163" t="s">
        <v>33</v>
      </c>
      <c r="S6" s="163" t="s">
        <v>40</v>
      </c>
      <c r="T6" s="163" t="s">
        <v>41</v>
      </c>
      <c r="U6" s="163" t="s">
        <v>42</v>
      </c>
      <c r="V6" s="163" t="s">
        <v>43</v>
      </c>
      <c r="W6" s="163" t="s">
        <v>44</v>
      </c>
    </row>
    <row r="7" ht="32.05" customHeight="1" spans="1:23">
      <c r="A7" s="163"/>
      <c r="B7" s="163"/>
      <c r="C7" s="163"/>
      <c r="D7" s="163"/>
      <c r="E7" s="163"/>
      <c r="F7" s="163"/>
      <c r="G7" s="163"/>
      <c r="H7" s="163"/>
      <c r="I7" s="163" t="s">
        <v>33</v>
      </c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</row>
    <row r="8" ht="18.75" customHeight="1" spans="1:23">
      <c r="A8" s="163" t="s">
        <v>59</v>
      </c>
      <c r="B8" s="163" t="s">
        <v>60</v>
      </c>
      <c r="C8" s="163" t="s">
        <v>61</v>
      </c>
      <c r="D8" s="163" t="s">
        <v>62</v>
      </c>
      <c r="E8" s="163" t="s">
        <v>63</v>
      </c>
      <c r="F8" s="163" t="s">
        <v>64</v>
      </c>
      <c r="G8" s="163" t="s">
        <v>65</v>
      </c>
      <c r="H8" s="163" t="s">
        <v>66</v>
      </c>
      <c r="I8" s="163" t="s">
        <v>67</v>
      </c>
      <c r="J8" s="163" t="s">
        <v>68</v>
      </c>
      <c r="K8" s="163" t="s">
        <v>69</v>
      </c>
      <c r="L8" s="163" t="s">
        <v>70</v>
      </c>
      <c r="M8" s="163" t="s">
        <v>71</v>
      </c>
      <c r="N8" s="163" t="s">
        <v>72</v>
      </c>
      <c r="O8" s="163" t="s">
        <v>73</v>
      </c>
      <c r="P8" s="163" t="s">
        <v>203</v>
      </c>
      <c r="Q8" s="163" t="s">
        <v>204</v>
      </c>
      <c r="R8" s="163" t="s">
        <v>205</v>
      </c>
      <c r="S8" s="163" t="s">
        <v>206</v>
      </c>
      <c r="T8" s="163" t="s">
        <v>207</v>
      </c>
      <c r="U8" s="163" t="s">
        <v>208</v>
      </c>
      <c r="V8" s="163" t="s">
        <v>209</v>
      </c>
      <c r="W8" s="163" t="s">
        <v>210</v>
      </c>
    </row>
    <row r="9" ht="53.25" customHeight="1" spans="1:23">
      <c r="A9" s="158" t="s">
        <v>46</v>
      </c>
      <c r="B9" s="158"/>
      <c r="C9" s="158"/>
      <c r="D9" s="158"/>
      <c r="E9" s="158"/>
      <c r="F9" s="158"/>
      <c r="G9" s="158"/>
      <c r="H9" s="160">
        <v>10443988.3</v>
      </c>
      <c r="I9" s="160">
        <v>10443988.3</v>
      </c>
      <c r="J9" s="160"/>
      <c r="K9" s="160"/>
      <c r="L9" s="160">
        <v>10443988.3</v>
      </c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</row>
    <row r="10" ht="53.25" customHeight="1" outlineLevel="1" spans="1:23">
      <c r="A10" s="158" t="s">
        <v>46</v>
      </c>
      <c r="B10" s="158" t="s">
        <v>211</v>
      </c>
      <c r="C10" s="158" t="s">
        <v>212</v>
      </c>
      <c r="D10" s="158" t="s">
        <v>150</v>
      </c>
      <c r="E10" s="158" t="s">
        <v>151</v>
      </c>
      <c r="F10" s="158" t="s">
        <v>213</v>
      </c>
      <c r="G10" s="158" t="s">
        <v>214</v>
      </c>
      <c r="H10" s="160">
        <v>879972</v>
      </c>
      <c r="I10" s="160">
        <v>879972</v>
      </c>
      <c r="J10" s="160"/>
      <c r="K10" s="160"/>
      <c r="L10" s="160">
        <v>879972</v>
      </c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</row>
    <row r="11" ht="53.25" customHeight="1" outlineLevel="1" spans="1:23">
      <c r="A11" s="158" t="s">
        <v>46</v>
      </c>
      <c r="B11" s="158" t="s">
        <v>215</v>
      </c>
      <c r="C11" s="158" t="s">
        <v>216</v>
      </c>
      <c r="D11" s="158" t="s">
        <v>150</v>
      </c>
      <c r="E11" s="158" t="s">
        <v>151</v>
      </c>
      <c r="F11" s="158" t="s">
        <v>213</v>
      </c>
      <c r="G11" s="158" t="s">
        <v>214</v>
      </c>
      <c r="H11" s="160">
        <v>920700</v>
      </c>
      <c r="I11" s="160">
        <v>920700</v>
      </c>
      <c r="J11" s="160"/>
      <c r="K11" s="160"/>
      <c r="L11" s="160">
        <v>920700</v>
      </c>
      <c r="M11" s="158"/>
      <c r="N11" s="160"/>
      <c r="O11" s="160"/>
      <c r="P11" s="160"/>
      <c r="Q11" s="160"/>
      <c r="R11" s="160"/>
      <c r="S11" s="160"/>
      <c r="T11" s="160"/>
      <c r="U11" s="160"/>
      <c r="V11" s="160"/>
      <c r="W11" s="160"/>
    </row>
    <row r="12" ht="53.25" customHeight="1" outlineLevel="1" spans="1:23">
      <c r="A12" s="158" t="s">
        <v>46</v>
      </c>
      <c r="B12" s="158" t="s">
        <v>211</v>
      </c>
      <c r="C12" s="158" t="s">
        <v>212</v>
      </c>
      <c r="D12" s="158" t="s">
        <v>150</v>
      </c>
      <c r="E12" s="158" t="s">
        <v>151</v>
      </c>
      <c r="F12" s="158" t="s">
        <v>217</v>
      </c>
      <c r="G12" s="158" t="s">
        <v>218</v>
      </c>
      <c r="H12" s="160">
        <v>1102320</v>
      </c>
      <c r="I12" s="160">
        <v>1102320</v>
      </c>
      <c r="J12" s="160"/>
      <c r="K12" s="160"/>
      <c r="L12" s="160">
        <v>1102320</v>
      </c>
      <c r="M12" s="158"/>
      <c r="N12" s="160"/>
      <c r="O12" s="160"/>
      <c r="P12" s="160"/>
      <c r="Q12" s="160"/>
      <c r="R12" s="160"/>
      <c r="S12" s="160"/>
      <c r="T12" s="160"/>
      <c r="U12" s="160"/>
      <c r="V12" s="160"/>
      <c r="W12" s="160"/>
    </row>
    <row r="13" ht="53.25" customHeight="1" outlineLevel="1" spans="1:23">
      <c r="A13" s="158" t="s">
        <v>46</v>
      </c>
      <c r="B13" s="158" t="s">
        <v>215</v>
      </c>
      <c r="C13" s="158" t="s">
        <v>216</v>
      </c>
      <c r="D13" s="158" t="s">
        <v>150</v>
      </c>
      <c r="E13" s="158" t="s">
        <v>151</v>
      </c>
      <c r="F13" s="158" t="s">
        <v>217</v>
      </c>
      <c r="G13" s="158" t="s">
        <v>218</v>
      </c>
      <c r="H13" s="160">
        <v>203448</v>
      </c>
      <c r="I13" s="160">
        <v>203448</v>
      </c>
      <c r="J13" s="160"/>
      <c r="K13" s="160"/>
      <c r="L13" s="160">
        <v>203448</v>
      </c>
      <c r="M13" s="158"/>
      <c r="N13" s="160"/>
      <c r="O13" s="160"/>
      <c r="P13" s="160"/>
      <c r="Q13" s="160"/>
      <c r="R13" s="160"/>
      <c r="S13" s="160"/>
      <c r="T13" s="160"/>
      <c r="U13" s="160"/>
      <c r="V13" s="160"/>
      <c r="W13" s="160"/>
    </row>
    <row r="14" ht="53.25" customHeight="1" outlineLevel="1" spans="1:23">
      <c r="A14" s="158" t="s">
        <v>46</v>
      </c>
      <c r="B14" s="158" t="s">
        <v>211</v>
      </c>
      <c r="C14" s="158" t="s">
        <v>212</v>
      </c>
      <c r="D14" s="158" t="s">
        <v>150</v>
      </c>
      <c r="E14" s="158" t="s">
        <v>151</v>
      </c>
      <c r="F14" s="158" t="s">
        <v>219</v>
      </c>
      <c r="G14" s="158" t="s">
        <v>220</v>
      </c>
      <c r="H14" s="160">
        <v>73331</v>
      </c>
      <c r="I14" s="160">
        <v>73331</v>
      </c>
      <c r="J14" s="160"/>
      <c r="K14" s="160"/>
      <c r="L14" s="160">
        <v>73331</v>
      </c>
      <c r="M14" s="158"/>
      <c r="N14" s="160"/>
      <c r="O14" s="160"/>
      <c r="P14" s="160"/>
      <c r="Q14" s="160"/>
      <c r="R14" s="160"/>
      <c r="S14" s="160"/>
      <c r="T14" s="160"/>
      <c r="U14" s="160"/>
      <c r="V14" s="160"/>
      <c r="W14" s="160"/>
    </row>
    <row r="15" ht="53.25" customHeight="1" outlineLevel="1" spans="1:23">
      <c r="A15" s="158" t="s">
        <v>46</v>
      </c>
      <c r="B15" s="158" t="s">
        <v>221</v>
      </c>
      <c r="C15" s="158" t="s">
        <v>222</v>
      </c>
      <c r="D15" s="158" t="s">
        <v>150</v>
      </c>
      <c r="E15" s="158" t="s">
        <v>151</v>
      </c>
      <c r="F15" s="158" t="s">
        <v>219</v>
      </c>
      <c r="G15" s="158" t="s">
        <v>220</v>
      </c>
      <c r="H15" s="160">
        <v>328800</v>
      </c>
      <c r="I15" s="160">
        <v>328800</v>
      </c>
      <c r="J15" s="160"/>
      <c r="K15" s="160"/>
      <c r="L15" s="160">
        <v>328800</v>
      </c>
      <c r="M15" s="158"/>
      <c r="N15" s="160"/>
      <c r="O15" s="160"/>
      <c r="P15" s="160"/>
      <c r="Q15" s="160"/>
      <c r="R15" s="160"/>
      <c r="S15" s="160"/>
      <c r="T15" s="160"/>
      <c r="U15" s="160"/>
      <c r="V15" s="160"/>
      <c r="W15" s="160"/>
    </row>
    <row r="16" ht="53.25" customHeight="1" outlineLevel="1" spans="1:23">
      <c r="A16" s="158" t="s">
        <v>46</v>
      </c>
      <c r="B16" s="158" t="s">
        <v>215</v>
      </c>
      <c r="C16" s="158" t="s">
        <v>216</v>
      </c>
      <c r="D16" s="158" t="s">
        <v>150</v>
      </c>
      <c r="E16" s="158" t="s">
        <v>151</v>
      </c>
      <c r="F16" s="158" t="s">
        <v>223</v>
      </c>
      <c r="G16" s="158" t="s">
        <v>224</v>
      </c>
      <c r="H16" s="160">
        <v>76725</v>
      </c>
      <c r="I16" s="160">
        <v>76725</v>
      </c>
      <c r="J16" s="160"/>
      <c r="K16" s="160"/>
      <c r="L16" s="160">
        <v>76725</v>
      </c>
      <c r="M16" s="158"/>
      <c r="N16" s="160"/>
      <c r="O16" s="160"/>
      <c r="P16" s="160"/>
      <c r="Q16" s="160"/>
      <c r="R16" s="160"/>
      <c r="S16" s="160"/>
      <c r="T16" s="160"/>
      <c r="U16" s="160"/>
      <c r="V16" s="160"/>
      <c r="W16" s="160"/>
    </row>
    <row r="17" ht="53.25" customHeight="1" outlineLevel="1" spans="1:23">
      <c r="A17" s="158" t="s">
        <v>46</v>
      </c>
      <c r="B17" s="158" t="s">
        <v>225</v>
      </c>
      <c r="C17" s="158" t="s">
        <v>226</v>
      </c>
      <c r="D17" s="158" t="s">
        <v>150</v>
      </c>
      <c r="E17" s="158" t="s">
        <v>151</v>
      </c>
      <c r="F17" s="158" t="s">
        <v>223</v>
      </c>
      <c r="G17" s="158" t="s">
        <v>224</v>
      </c>
      <c r="H17" s="160">
        <v>216000</v>
      </c>
      <c r="I17" s="160">
        <v>216000</v>
      </c>
      <c r="J17" s="160"/>
      <c r="K17" s="160"/>
      <c r="L17" s="160">
        <v>216000</v>
      </c>
      <c r="M17" s="158"/>
      <c r="N17" s="160"/>
      <c r="O17" s="160"/>
      <c r="P17" s="160"/>
      <c r="Q17" s="160"/>
      <c r="R17" s="160"/>
      <c r="S17" s="160"/>
      <c r="T17" s="160"/>
      <c r="U17" s="160"/>
      <c r="V17" s="160"/>
      <c r="W17" s="160"/>
    </row>
    <row r="18" ht="53.25" customHeight="1" outlineLevel="1" spans="1:23">
      <c r="A18" s="158" t="s">
        <v>46</v>
      </c>
      <c r="B18" s="158" t="s">
        <v>215</v>
      </c>
      <c r="C18" s="158" t="s">
        <v>216</v>
      </c>
      <c r="D18" s="158" t="s">
        <v>150</v>
      </c>
      <c r="E18" s="158" t="s">
        <v>151</v>
      </c>
      <c r="F18" s="158" t="s">
        <v>223</v>
      </c>
      <c r="G18" s="158" t="s">
        <v>224</v>
      </c>
      <c r="H18" s="160">
        <v>228000</v>
      </c>
      <c r="I18" s="160">
        <v>228000</v>
      </c>
      <c r="J18" s="160"/>
      <c r="K18" s="160"/>
      <c r="L18" s="160">
        <v>228000</v>
      </c>
      <c r="M18" s="158"/>
      <c r="N18" s="160"/>
      <c r="O18" s="160"/>
      <c r="P18" s="160"/>
      <c r="Q18" s="160"/>
      <c r="R18" s="160"/>
      <c r="S18" s="160"/>
      <c r="T18" s="160"/>
      <c r="U18" s="160"/>
      <c r="V18" s="160"/>
      <c r="W18" s="160"/>
    </row>
    <row r="19" ht="53.25" customHeight="1" outlineLevel="1" spans="1:23">
      <c r="A19" s="158" t="s">
        <v>46</v>
      </c>
      <c r="B19" s="158" t="s">
        <v>215</v>
      </c>
      <c r="C19" s="158" t="s">
        <v>216</v>
      </c>
      <c r="D19" s="158" t="s">
        <v>150</v>
      </c>
      <c r="E19" s="158" t="s">
        <v>151</v>
      </c>
      <c r="F19" s="158" t="s">
        <v>223</v>
      </c>
      <c r="G19" s="158" t="s">
        <v>224</v>
      </c>
      <c r="H19" s="160">
        <v>243564</v>
      </c>
      <c r="I19" s="160">
        <v>243564</v>
      </c>
      <c r="J19" s="160"/>
      <c r="K19" s="160"/>
      <c r="L19" s="160">
        <v>243564</v>
      </c>
      <c r="M19" s="158"/>
      <c r="N19" s="160"/>
      <c r="O19" s="160"/>
      <c r="P19" s="160"/>
      <c r="Q19" s="160"/>
      <c r="R19" s="160"/>
      <c r="S19" s="160"/>
      <c r="T19" s="160"/>
      <c r="U19" s="160"/>
      <c r="V19" s="160"/>
      <c r="W19" s="160"/>
    </row>
    <row r="20" ht="53.25" customHeight="1" outlineLevel="1" spans="1:23">
      <c r="A20" s="158" t="s">
        <v>46</v>
      </c>
      <c r="B20" s="158" t="s">
        <v>227</v>
      </c>
      <c r="C20" s="158" t="s">
        <v>228</v>
      </c>
      <c r="D20" s="158" t="s">
        <v>150</v>
      </c>
      <c r="E20" s="158" t="s">
        <v>151</v>
      </c>
      <c r="F20" s="158" t="s">
        <v>223</v>
      </c>
      <c r="G20" s="158" t="s">
        <v>224</v>
      </c>
      <c r="H20" s="160">
        <v>267852</v>
      </c>
      <c r="I20" s="160">
        <v>267852</v>
      </c>
      <c r="J20" s="160"/>
      <c r="K20" s="160"/>
      <c r="L20" s="160">
        <v>267852</v>
      </c>
      <c r="M20" s="158"/>
      <c r="N20" s="160"/>
      <c r="O20" s="160"/>
      <c r="P20" s="160"/>
      <c r="Q20" s="160"/>
      <c r="R20" s="160"/>
      <c r="S20" s="160"/>
      <c r="T20" s="160"/>
      <c r="U20" s="160"/>
      <c r="V20" s="160"/>
      <c r="W20" s="160"/>
    </row>
    <row r="21" ht="53.25" customHeight="1" outlineLevel="1" spans="1:23">
      <c r="A21" s="158" t="s">
        <v>46</v>
      </c>
      <c r="B21" s="158" t="s">
        <v>229</v>
      </c>
      <c r="C21" s="158" t="s">
        <v>230</v>
      </c>
      <c r="D21" s="158" t="s">
        <v>116</v>
      </c>
      <c r="E21" s="158" t="s">
        <v>117</v>
      </c>
      <c r="F21" s="158" t="s">
        <v>231</v>
      </c>
      <c r="G21" s="158" t="s">
        <v>232</v>
      </c>
      <c r="H21" s="160">
        <v>691727.36</v>
      </c>
      <c r="I21" s="160">
        <v>691727.36</v>
      </c>
      <c r="J21" s="160"/>
      <c r="K21" s="160"/>
      <c r="L21" s="160">
        <v>691727.36</v>
      </c>
      <c r="M21" s="158"/>
      <c r="N21" s="160"/>
      <c r="O21" s="160"/>
      <c r="P21" s="160"/>
      <c r="Q21" s="160"/>
      <c r="R21" s="160"/>
      <c r="S21" s="160"/>
      <c r="T21" s="160"/>
      <c r="U21" s="160"/>
      <c r="V21" s="160"/>
      <c r="W21" s="160"/>
    </row>
    <row r="22" ht="53.25" customHeight="1" outlineLevel="1" spans="1:23">
      <c r="A22" s="158" t="s">
        <v>46</v>
      </c>
      <c r="B22" s="158" t="s">
        <v>229</v>
      </c>
      <c r="C22" s="158" t="s">
        <v>230</v>
      </c>
      <c r="D22" s="158" t="s">
        <v>116</v>
      </c>
      <c r="E22" s="158" t="s">
        <v>117</v>
      </c>
      <c r="F22" s="158" t="s">
        <v>231</v>
      </c>
      <c r="G22" s="158" t="s">
        <v>232</v>
      </c>
      <c r="H22" s="160"/>
      <c r="I22" s="160"/>
      <c r="J22" s="160"/>
      <c r="K22" s="160"/>
      <c r="L22" s="160"/>
      <c r="M22" s="158"/>
      <c r="N22" s="160"/>
      <c r="O22" s="160"/>
      <c r="P22" s="160"/>
      <c r="Q22" s="160"/>
      <c r="R22" s="160"/>
      <c r="S22" s="160"/>
      <c r="T22" s="160"/>
      <c r="U22" s="160"/>
      <c r="V22" s="160"/>
      <c r="W22" s="160"/>
    </row>
    <row r="23" ht="53.25" customHeight="1" outlineLevel="1" spans="1:23">
      <c r="A23" s="158" t="s">
        <v>46</v>
      </c>
      <c r="B23" s="158" t="s">
        <v>229</v>
      </c>
      <c r="C23" s="158" t="s">
        <v>230</v>
      </c>
      <c r="D23" s="158" t="s">
        <v>118</v>
      </c>
      <c r="E23" s="158" t="s">
        <v>119</v>
      </c>
      <c r="F23" s="158" t="s">
        <v>233</v>
      </c>
      <c r="G23" s="158" t="s">
        <v>234</v>
      </c>
      <c r="H23" s="160">
        <v>101920.99</v>
      </c>
      <c r="I23" s="160">
        <v>101920.99</v>
      </c>
      <c r="J23" s="160"/>
      <c r="K23" s="160"/>
      <c r="L23" s="160">
        <v>101920.99</v>
      </c>
      <c r="M23" s="158"/>
      <c r="N23" s="160"/>
      <c r="O23" s="160"/>
      <c r="P23" s="160"/>
      <c r="Q23" s="160"/>
      <c r="R23" s="160"/>
      <c r="S23" s="160"/>
      <c r="T23" s="160"/>
      <c r="U23" s="160"/>
      <c r="V23" s="160"/>
      <c r="W23" s="160"/>
    </row>
    <row r="24" ht="53.25" customHeight="1" outlineLevel="1" spans="1:23">
      <c r="A24" s="158" t="s">
        <v>46</v>
      </c>
      <c r="B24" s="158" t="s">
        <v>229</v>
      </c>
      <c r="C24" s="158" t="s">
        <v>230</v>
      </c>
      <c r="D24" s="158" t="s">
        <v>135</v>
      </c>
      <c r="E24" s="158" t="s">
        <v>136</v>
      </c>
      <c r="F24" s="158" t="s">
        <v>235</v>
      </c>
      <c r="G24" s="158" t="s">
        <v>236</v>
      </c>
      <c r="H24" s="160">
        <v>259397.76</v>
      </c>
      <c r="I24" s="160">
        <v>259397.76</v>
      </c>
      <c r="J24" s="160"/>
      <c r="K24" s="160"/>
      <c r="L24" s="160">
        <v>259397.76</v>
      </c>
      <c r="M24" s="158"/>
      <c r="N24" s="160"/>
      <c r="O24" s="160"/>
      <c r="P24" s="160"/>
      <c r="Q24" s="160"/>
      <c r="R24" s="160"/>
      <c r="S24" s="160"/>
      <c r="T24" s="160"/>
      <c r="U24" s="160"/>
      <c r="V24" s="160"/>
      <c r="W24" s="160"/>
    </row>
    <row r="25" ht="53.25" customHeight="1" outlineLevel="1" spans="1:23">
      <c r="A25" s="158" t="s">
        <v>46</v>
      </c>
      <c r="B25" s="158" t="s">
        <v>229</v>
      </c>
      <c r="C25" s="158" t="s">
        <v>230</v>
      </c>
      <c r="D25" s="158" t="s">
        <v>137</v>
      </c>
      <c r="E25" s="158" t="s">
        <v>138</v>
      </c>
      <c r="F25" s="158" t="s">
        <v>235</v>
      </c>
      <c r="G25" s="158" t="s">
        <v>236</v>
      </c>
      <c r="H25" s="160"/>
      <c r="I25" s="160"/>
      <c r="J25" s="160"/>
      <c r="K25" s="160"/>
      <c r="L25" s="160"/>
      <c r="M25" s="158"/>
      <c r="N25" s="160"/>
      <c r="O25" s="160"/>
      <c r="P25" s="160"/>
      <c r="Q25" s="160"/>
      <c r="R25" s="160"/>
      <c r="S25" s="160"/>
      <c r="T25" s="160"/>
      <c r="U25" s="160"/>
      <c r="V25" s="160"/>
      <c r="W25" s="160"/>
    </row>
    <row r="26" ht="53.25" customHeight="1" outlineLevel="1" spans="1:23">
      <c r="A26" s="158" t="s">
        <v>46</v>
      </c>
      <c r="B26" s="158" t="s">
        <v>229</v>
      </c>
      <c r="C26" s="158" t="s">
        <v>230</v>
      </c>
      <c r="D26" s="158" t="s">
        <v>135</v>
      </c>
      <c r="E26" s="158" t="s">
        <v>136</v>
      </c>
      <c r="F26" s="158" t="s">
        <v>235</v>
      </c>
      <c r="G26" s="158" t="s">
        <v>236</v>
      </c>
      <c r="H26" s="160">
        <v>8646.59</v>
      </c>
      <c r="I26" s="160">
        <v>8646.59</v>
      </c>
      <c r="J26" s="160"/>
      <c r="K26" s="160"/>
      <c r="L26" s="160">
        <v>8646.59</v>
      </c>
      <c r="M26" s="158"/>
      <c r="N26" s="160"/>
      <c r="O26" s="160"/>
      <c r="P26" s="160"/>
      <c r="Q26" s="160"/>
      <c r="R26" s="160"/>
      <c r="S26" s="160"/>
      <c r="T26" s="160"/>
      <c r="U26" s="160"/>
      <c r="V26" s="160"/>
      <c r="W26" s="160"/>
    </row>
    <row r="27" ht="53.25" customHeight="1" outlineLevel="1" spans="1:23">
      <c r="A27" s="158" t="s">
        <v>46</v>
      </c>
      <c r="B27" s="158" t="s">
        <v>229</v>
      </c>
      <c r="C27" s="158" t="s">
        <v>230</v>
      </c>
      <c r="D27" s="158" t="s">
        <v>139</v>
      </c>
      <c r="E27" s="158" t="s">
        <v>140</v>
      </c>
      <c r="F27" s="158" t="s">
        <v>237</v>
      </c>
      <c r="G27" s="158" t="s">
        <v>238</v>
      </c>
      <c r="H27" s="160"/>
      <c r="I27" s="160"/>
      <c r="J27" s="160"/>
      <c r="K27" s="160"/>
      <c r="L27" s="160"/>
      <c r="M27" s="158"/>
      <c r="N27" s="160"/>
      <c r="O27" s="160"/>
      <c r="P27" s="160"/>
      <c r="Q27" s="160"/>
      <c r="R27" s="160"/>
      <c r="S27" s="160"/>
      <c r="T27" s="160"/>
      <c r="U27" s="160"/>
      <c r="V27" s="160"/>
      <c r="W27" s="160"/>
    </row>
    <row r="28" ht="53.25" customHeight="1" outlineLevel="1" spans="1:23">
      <c r="A28" s="158" t="s">
        <v>46</v>
      </c>
      <c r="B28" s="158" t="s">
        <v>229</v>
      </c>
      <c r="C28" s="158" t="s">
        <v>230</v>
      </c>
      <c r="D28" s="158" t="s">
        <v>126</v>
      </c>
      <c r="E28" s="158" t="s">
        <v>125</v>
      </c>
      <c r="F28" s="158" t="s">
        <v>237</v>
      </c>
      <c r="G28" s="158" t="s">
        <v>238</v>
      </c>
      <c r="H28" s="160"/>
      <c r="I28" s="160"/>
      <c r="J28" s="160"/>
      <c r="K28" s="160"/>
      <c r="L28" s="160"/>
      <c r="M28" s="158"/>
      <c r="N28" s="160"/>
      <c r="O28" s="160"/>
      <c r="P28" s="160"/>
      <c r="Q28" s="160"/>
      <c r="R28" s="160"/>
      <c r="S28" s="160"/>
      <c r="T28" s="160"/>
      <c r="U28" s="160"/>
      <c r="V28" s="160"/>
      <c r="W28" s="160"/>
    </row>
    <row r="29" ht="53.25" customHeight="1" outlineLevel="1" spans="1:23">
      <c r="A29" s="158" t="s">
        <v>46</v>
      </c>
      <c r="B29" s="158" t="s">
        <v>229</v>
      </c>
      <c r="C29" s="158" t="s">
        <v>230</v>
      </c>
      <c r="D29" s="158" t="s">
        <v>139</v>
      </c>
      <c r="E29" s="158" t="s">
        <v>140</v>
      </c>
      <c r="F29" s="158" t="s">
        <v>237</v>
      </c>
      <c r="G29" s="158" t="s">
        <v>238</v>
      </c>
      <c r="H29" s="160"/>
      <c r="I29" s="160"/>
      <c r="J29" s="160"/>
      <c r="K29" s="160"/>
      <c r="L29" s="160"/>
      <c r="M29" s="158"/>
      <c r="N29" s="160"/>
      <c r="O29" s="160"/>
      <c r="P29" s="160"/>
      <c r="Q29" s="160"/>
      <c r="R29" s="160"/>
      <c r="S29" s="160"/>
      <c r="T29" s="160"/>
      <c r="U29" s="160"/>
      <c r="V29" s="160"/>
      <c r="W29" s="160"/>
    </row>
    <row r="30" ht="53.25" customHeight="1" outlineLevel="1" spans="1:23">
      <c r="A30" s="158" t="s">
        <v>46</v>
      </c>
      <c r="B30" s="158" t="s">
        <v>229</v>
      </c>
      <c r="C30" s="158" t="s">
        <v>230</v>
      </c>
      <c r="D30" s="158" t="s">
        <v>139</v>
      </c>
      <c r="E30" s="158" t="s">
        <v>140</v>
      </c>
      <c r="F30" s="158" t="s">
        <v>237</v>
      </c>
      <c r="G30" s="158" t="s">
        <v>238</v>
      </c>
      <c r="H30" s="160">
        <v>23100</v>
      </c>
      <c r="I30" s="160">
        <v>23100</v>
      </c>
      <c r="J30" s="160"/>
      <c r="K30" s="160"/>
      <c r="L30" s="160">
        <v>23100</v>
      </c>
      <c r="M30" s="158"/>
      <c r="N30" s="160"/>
      <c r="O30" s="160"/>
      <c r="P30" s="160"/>
      <c r="Q30" s="160"/>
      <c r="R30" s="160"/>
      <c r="S30" s="160"/>
      <c r="T30" s="160"/>
      <c r="U30" s="160"/>
      <c r="V30" s="160"/>
      <c r="W30" s="160"/>
    </row>
    <row r="31" ht="53.25" customHeight="1" outlineLevel="1" spans="1:23">
      <c r="A31" s="158" t="s">
        <v>46</v>
      </c>
      <c r="B31" s="158" t="s">
        <v>229</v>
      </c>
      <c r="C31" s="158" t="s">
        <v>230</v>
      </c>
      <c r="D31" s="158" t="s">
        <v>126</v>
      </c>
      <c r="E31" s="158" t="s">
        <v>125</v>
      </c>
      <c r="F31" s="158" t="s">
        <v>237</v>
      </c>
      <c r="G31" s="158" t="s">
        <v>238</v>
      </c>
      <c r="H31" s="160">
        <v>17263.29</v>
      </c>
      <c r="I31" s="160">
        <v>17263.29</v>
      </c>
      <c r="J31" s="160"/>
      <c r="K31" s="160"/>
      <c r="L31" s="160">
        <v>17263.29</v>
      </c>
      <c r="M31" s="158"/>
      <c r="N31" s="160"/>
      <c r="O31" s="160"/>
      <c r="P31" s="160"/>
      <c r="Q31" s="160"/>
      <c r="R31" s="160"/>
      <c r="S31" s="160"/>
      <c r="T31" s="160"/>
      <c r="U31" s="160"/>
      <c r="V31" s="160"/>
      <c r="W31" s="160"/>
    </row>
    <row r="32" ht="53.25" customHeight="1" outlineLevel="1" spans="1:23">
      <c r="A32" s="158" t="s">
        <v>46</v>
      </c>
      <c r="B32" s="158" t="s">
        <v>229</v>
      </c>
      <c r="C32" s="158" t="s">
        <v>230</v>
      </c>
      <c r="D32" s="158" t="s">
        <v>139</v>
      </c>
      <c r="E32" s="158" t="s">
        <v>140</v>
      </c>
      <c r="F32" s="158" t="s">
        <v>237</v>
      </c>
      <c r="G32" s="158" t="s">
        <v>238</v>
      </c>
      <c r="H32" s="160">
        <v>8646.59</v>
      </c>
      <c r="I32" s="160">
        <v>8646.59</v>
      </c>
      <c r="J32" s="160"/>
      <c r="K32" s="160"/>
      <c r="L32" s="160">
        <v>8646.59</v>
      </c>
      <c r="M32" s="158"/>
      <c r="N32" s="160"/>
      <c r="O32" s="160"/>
      <c r="P32" s="160"/>
      <c r="Q32" s="160"/>
      <c r="R32" s="160"/>
      <c r="S32" s="160"/>
      <c r="T32" s="160"/>
      <c r="U32" s="160"/>
      <c r="V32" s="160"/>
      <c r="W32" s="160"/>
    </row>
    <row r="33" ht="53.25" customHeight="1" outlineLevel="1" spans="1:23">
      <c r="A33" s="158" t="s">
        <v>46</v>
      </c>
      <c r="B33" s="158" t="s">
        <v>239</v>
      </c>
      <c r="C33" s="158" t="s">
        <v>163</v>
      </c>
      <c r="D33" s="158" t="s">
        <v>162</v>
      </c>
      <c r="E33" s="158" t="s">
        <v>163</v>
      </c>
      <c r="F33" s="158" t="s">
        <v>240</v>
      </c>
      <c r="G33" s="158" t="s">
        <v>163</v>
      </c>
      <c r="H33" s="160">
        <v>479340</v>
      </c>
      <c r="I33" s="160">
        <v>479340</v>
      </c>
      <c r="J33" s="160"/>
      <c r="K33" s="160"/>
      <c r="L33" s="160">
        <v>479340</v>
      </c>
      <c r="M33" s="158"/>
      <c r="N33" s="160"/>
      <c r="O33" s="160"/>
      <c r="P33" s="160"/>
      <c r="Q33" s="160"/>
      <c r="R33" s="160"/>
      <c r="S33" s="160"/>
      <c r="T33" s="160"/>
      <c r="U33" s="160"/>
      <c r="V33" s="160"/>
      <c r="W33" s="160"/>
    </row>
    <row r="34" ht="53.25" customHeight="1" outlineLevel="1" spans="1:23">
      <c r="A34" s="158" t="s">
        <v>46</v>
      </c>
      <c r="B34" s="158" t="s">
        <v>241</v>
      </c>
      <c r="C34" s="158" t="s">
        <v>242</v>
      </c>
      <c r="D34" s="158" t="s">
        <v>150</v>
      </c>
      <c r="E34" s="158" t="s">
        <v>151</v>
      </c>
      <c r="F34" s="158" t="s">
        <v>243</v>
      </c>
      <c r="G34" s="158" t="s">
        <v>244</v>
      </c>
      <c r="H34" s="160">
        <v>10000</v>
      </c>
      <c r="I34" s="160">
        <v>10000</v>
      </c>
      <c r="J34" s="160"/>
      <c r="K34" s="160"/>
      <c r="L34" s="160">
        <v>10000</v>
      </c>
      <c r="M34" s="158"/>
      <c r="N34" s="160"/>
      <c r="O34" s="160"/>
      <c r="P34" s="160"/>
      <c r="Q34" s="160"/>
      <c r="R34" s="160"/>
      <c r="S34" s="160"/>
      <c r="T34" s="160"/>
      <c r="U34" s="160"/>
      <c r="V34" s="160"/>
      <c r="W34" s="160"/>
    </row>
    <row r="35" ht="53.25" customHeight="1" outlineLevel="1" spans="1:23">
      <c r="A35" s="158" t="s">
        <v>46</v>
      </c>
      <c r="B35" s="158" t="s">
        <v>241</v>
      </c>
      <c r="C35" s="158" t="s">
        <v>242</v>
      </c>
      <c r="D35" s="158" t="s">
        <v>150</v>
      </c>
      <c r="E35" s="158" t="s">
        <v>151</v>
      </c>
      <c r="F35" s="158" t="s">
        <v>245</v>
      </c>
      <c r="G35" s="158" t="s">
        <v>246</v>
      </c>
      <c r="H35" s="160">
        <v>20000</v>
      </c>
      <c r="I35" s="160">
        <v>20000</v>
      </c>
      <c r="J35" s="160"/>
      <c r="K35" s="160"/>
      <c r="L35" s="160">
        <v>20000</v>
      </c>
      <c r="M35" s="158"/>
      <c r="N35" s="160"/>
      <c r="O35" s="160"/>
      <c r="P35" s="160"/>
      <c r="Q35" s="160"/>
      <c r="R35" s="160"/>
      <c r="S35" s="160"/>
      <c r="T35" s="160"/>
      <c r="U35" s="160"/>
      <c r="V35" s="160"/>
      <c r="W35" s="160"/>
    </row>
    <row r="36" ht="53.25" customHeight="1" outlineLevel="1" spans="1:23">
      <c r="A36" s="158" t="s">
        <v>46</v>
      </c>
      <c r="B36" s="158" t="s">
        <v>241</v>
      </c>
      <c r="C36" s="158" t="s">
        <v>242</v>
      </c>
      <c r="D36" s="158" t="s">
        <v>150</v>
      </c>
      <c r="E36" s="158" t="s">
        <v>151</v>
      </c>
      <c r="F36" s="158" t="s">
        <v>247</v>
      </c>
      <c r="G36" s="158" t="s">
        <v>248</v>
      </c>
      <c r="H36" s="160">
        <v>20000</v>
      </c>
      <c r="I36" s="160">
        <v>20000</v>
      </c>
      <c r="J36" s="160"/>
      <c r="K36" s="160"/>
      <c r="L36" s="160">
        <v>20000</v>
      </c>
      <c r="M36" s="158"/>
      <c r="N36" s="160"/>
      <c r="O36" s="160"/>
      <c r="P36" s="160"/>
      <c r="Q36" s="160"/>
      <c r="R36" s="160"/>
      <c r="S36" s="160"/>
      <c r="T36" s="160"/>
      <c r="U36" s="160"/>
      <c r="V36" s="160"/>
      <c r="W36" s="160"/>
    </row>
    <row r="37" ht="53.25" customHeight="1" outlineLevel="1" spans="1:23">
      <c r="A37" s="158" t="s">
        <v>46</v>
      </c>
      <c r="B37" s="158" t="s">
        <v>249</v>
      </c>
      <c r="C37" s="158" t="s">
        <v>250</v>
      </c>
      <c r="D37" s="158" t="s">
        <v>150</v>
      </c>
      <c r="E37" s="158" t="s">
        <v>151</v>
      </c>
      <c r="F37" s="158" t="s">
        <v>251</v>
      </c>
      <c r="G37" s="158" t="s">
        <v>184</v>
      </c>
      <c r="H37" s="160">
        <v>5000</v>
      </c>
      <c r="I37" s="160">
        <v>5000</v>
      </c>
      <c r="J37" s="160"/>
      <c r="K37" s="160"/>
      <c r="L37" s="160">
        <v>5000</v>
      </c>
      <c r="M37" s="158"/>
      <c r="N37" s="160"/>
      <c r="O37" s="160"/>
      <c r="P37" s="160"/>
      <c r="Q37" s="160"/>
      <c r="R37" s="160"/>
      <c r="S37" s="160"/>
      <c r="T37" s="160"/>
      <c r="U37" s="160"/>
      <c r="V37" s="160"/>
      <c r="W37" s="160"/>
    </row>
    <row r="38" ht="53.25" customHeight="1" outlineLevel="1" spans="1:23">
      <c r="A38" s="158" t="s">
        <v>46</v>
      </c>
      <c r="B38" s="158" t="s">
        <v>252</v>
      </c>
      <c r="C38" s="158" t="s">
        <v>253</v>
      </c>
      <c r="D38" s="158" t="s">
        <v>150</v>
      </c>
      <c r="E38" s="158" t="s">
        <v>151</v>
      </c>
      <c r="F38" s="158" t="s">
        <v>254</v>
      </c>
      <c r="G38" s="158" t="s">
        <v>255</v>
      </c>
      <c r="H38" s="160">
        <v>25000</v>
      </c>
      <c r="I38" s="160">
        <v>25000</v>
      </c>
      <c r="J38" s="160"/>
      <c r="K38" s="160"/>
      <c r="L38" s="160">
        <v>25000</v>
      </c>
      <c r="M38" s="158"/>
      <c r="N38" s="160"/>
      <c r="O38" s="160"/>
      <c r="P38" s="160"/>
      <c r="Q38" s="160"/>
      <c r="R38" s="160"/>
      <c r="S38" s="160"/>
      <c r="T38" s="160"/>
      <c r="U38" s="160"/>
      <c r="V38" s="160"/>
      <c r="W38" s="160"/>
    </row>
    <row r="39" ht="53.25" customHeight="1" outlineLevel="1" spans="1:23">
      <c r="A39" s="158" t="s">
        <v>46</v>
      </c>
      <c r="B39" s="158" t="s">
        <v>241</v>
      </c>
      <c r="C39" s="158" t="s">
        <v>242</v>
      </c>
      <c r="D39" s="158" t="s">
        <v>150</v>
      </c>
      <c r="E39" s="158" t="s">
        <v>151</v>
      </c>
      <c r="F39" s="158" t="s">
        <v>256</v>
      </c>
      <c r="G39" s="158" t="s">
        <v>257</v>
      </c>
      <c r="H39" s="160">
        <v>36000</v>
      </c>
      <c r="I39" s="160">
        <v>36000</v>
      </c>
      <c r="J39" s="160"/>
      <c r="K39" s="160"/>
      <c r="L39" s="160">
        <v>36000</v>
      </c>
      <c r="M39" s="158"/>
      <c r="N39" s="160"/>
      <c r="O39" s="160"/>
      <c r="P39" s="160"/>
      <c r="Q39" s="160"/>
      <c r="R39" s="160"/>
      <c r="S39" s="160"/>
      <c r="T39" s="160"/>
      <c r="U39" s="160"/>
      <c r="V39" s="160"/>
      <c r="W39" s="160"/>
    </row>
    <row r="40" ht="53.25" customHeight="1" outlineLevel="1" spans="1:23">
      <c r="A40" s="158" t="s">
        <v>46</v>
      </c>
      <c r="B40" s="158" t="s">
        <v>258</v>
      </c>
      <c r="C40" s="158" t="s">
        <v>259</v>
      </c>
      <c r="D40" s="158" t="s">
        <v>150</v>
      </c>
      <c r="E40" s="158" t="s">
        <v>151</v>
      </c>
      <c r="F40" s="158" t="s">
        <v>260</v>
      </c>
      <c r="G40" s="158" t="s">
        <v>261</v>
      </c>
      <c r="H40" s="160">
        <v>38000</v>
      </c>
      <c r="I40" s="160">
        <v>38000</v>
      </c>
      <c r="J40" s="160"/>
      <c r="K40" s="160"/>
      <c r="L40" s="160">
        <v>38000</v>
      </c>
      <c r="M40" s="158"/>
      <c r="N40" s="160"/>
      <c r="O40" s="160"/>
      <c r="P40" s="160"/>
      <c r="Q40" s="160"/>
      <c r="R40" s="160"/>
      <c r="S40" s="160"/>
      <c r="T40" s="160"/>
      <c r="U40" s="160"/>
      <c r="V40" s="160"/>
      <c r="W40" s="160"/>
    </row>
    <row r="41" ht="53.25" customHeight="1" outlineLevel="1" spans="1:23">
      <c r="A41" s="158" t="s">
        <v>46</v>
      </c>
      <c r="B41" s="158" t="s">
        <v>262</v>
      </c>
      <c r="C41" s="158" t="s">
        <v>263</v>
      </c>
      <c r="D41" s="158" t="s">
        <v>150</v>
      </c>
      <c r="E41" s="158" t="s">
        <v>151</v>
      </c>
      <c r="F41" s="158" t="s">
        <v>264</v>
      </c>
      <c r="G41" s="158" t="s">
        <v>265</v>
      </c>
      <c r="H41" s="160">
        <v>17000</v>
      </c>
      <c r="I41" s="160">
        <v>17000</v>
      </c>
      <c r="J41" s="160"/>
      <c r="K41" s="160"/>
      <c r="L41" s="160">
        <v>17000</v>
      </c>
      <c r="M41" s="158"/>
      <c r="N41" s="160"/>
      <c r="O41" s="160"/>
      <c r="P41" s="160"/>
      <c r="Q41" s="160"/>
      <c r="R41" s="160"/>
      <c r="S41" s="160"/>
      <c r="T41" s="160"/>
      <c r="U41" s="160"/>
      <c r="V41" s="160"/>
      <c r="W41" s="160"/>
    </row>
    <row r="42" ht="53.25" customHeight="1" outlineLevel="1" spans="1:23">
      <c r="A42" s="158" t="s">
        <v>46</v>
      </c>
      <c r="B42" s="158" t="s">
        <v>266</v>
      </c>
      <c r="C42" s="158" t="s">
        <v>267</v>
      </c>
      <c r="D42" s="158" t="s">
        <v>112</v>
      </c>
      <c r="E42" s="158" t="s">
        <v>113</v>
      </c>
      <c r="F42" s="158" t="s">
        <v>268</v>
      </c>
      <c r="G42" s="158" t="s">
        <v>269</v>
      </c>
      <c r="H42" s="160">
        <v>25000</v>
      </c>
      <c r="I42" s="160">
        <v>25000</v>
      </c>
      <c r="J42" s="160"/>
      <c r="K42" s="160"/>
      <c r="L42" s="160">
        <v>25000</v>
      </c>
      <c r="M42" s="158"/>
      <c r="N42" s="160"/>
      <c r="O42" s="160"/>
      <c r="P42" s="160"/>
      <c r="Q42" s="160"/>
      <c r="R42" s="160"/>
      <c r="S42" s="160"/>
      <c r="T42" s="160"/>
      <c r="U42" s="160"/>
      <c r="V42" s="160"/>
      <c r="W42" s="160"/>
    </row>
    <row r="43" ht="53.25" customHeight="1" outlineLevel="1" spans="1:23">
      <c r="A43" s="158" t="s">
        <v>46</v>
      </c>
      <c r="B43" s="158" t="s">
        <v>266</v>
      </c>
      <c r="C43" s="158" t="s">
        <v>267</v>
      </c>
      <c r="D43" s="158" t="s">
        <v>114</v>
      </c>
      <c r="E43" s="158" t="s">
        <v>115</v>
      </c>
      <c r="F43" s="158" t="s">
        <v>268</v>
      </c>
      <c r="G43" s="158" t="s">
        <v>269</v>
      </c>
      <c r="H43" s="160">
        <v>800</v>
      </c>
      <c r="I43" s="160">
        <v>800</v>
      </c>
      <c r="J43" s="160"/>
      <c r="K43" s="160"/>
      <c r="L43" s="160">
        <v>800</v>
      </c>
      <c r="M43" s="158"/>
      <c r="N43" s="160"/>
      <c r="O43" s="160"/>
      <c r="P43" s="160"/>
      <c r="Q43" s="160"/>
      <c r="R43" s="160"/>
      <c r="S43" s="160"/>
      <c r="T43" s="160"/>
      <c r="U43" s="160"/>
      <c r="V43" s="160"/>
      <c r="W43" s="160"/>
    </row>
    <row r="44" ht="53.25" customHeight="1" outlineLevel="1" spans="1:23">
      <c r="A44" s="158" t="s">
        <v>46</v>
      </c>
      <c r="B44" s="158" t="s">
        <v>266</v>
      </c>
      <c r="C44" s="158" t="s">
        <v>267</v>
      </c>
      <c r="D44" s="158" t="s">
        <v>114</v>
      </c>
      <c r="E44" s="158" t="s">
        <v>115</v>
      </c>
      <c r="F44" s="158" t="s">
        <v>256</v>
      </c>
      <c r="G44" s="158" t="s">
        <v>257</v>
      </c>
      <c r="H44" s="160">
        <v>13200</v>
      </c>
      <c r="I44" s="160">
        <v>13200</v>
      </c>
      <c r="J44" s="160"/>
      <c r="K44" s="160"/>
      <c r="L44" s="160">
        <v>13200</v>
      </c>
      <c r="M44" s="158"/>
      <c r="N44" s="160"/>
      <c r="O44" s="160"/>
      <c r="P44" s="160"/>
      <c r="Q44" s="160"/>
      <c r="R44" s="160"/>
      <c r="S44" s="160"/>
      <c r="T44" s="160"/>
      <c r="U44" s="160"/>
      <c r="V44" s="160"/>
      <c r="W44" s="160"/>
    </row>
    <row r="45" ht="53.25" customHeight="1" outlineLevel="1" spans="1:23">
      <c r="A45" s="158" t="s">
        <v>46</v>
      </c>
      <c r="B45" s="158" t="s">
        <v>270</v>
      </c>
      <c r="C45" s="158" t="s">
        <v>271</v>
      </c>
      <c r="D45" s="158" t="s">
        <v>150</v>
      </c>
      <c r="E45" s="158" t="s">
        <v>151</v>
      </c>
      <c r="F45" s="158" t="s">
        <v>272</v>
      </c>
      <c r="G45" s="158" t="s">
        <v>271</v>
      </c>
      <c r="H45" s="160">
        <v>80241.12</v>
      </c>
      <c r="I45" s="160">
        <v>80241.12</v>
      </c>
      <c r="J45" s="160"/>
      <c r="K45" s="160"/>
      <c r="L45" s="160">
        <v>80241.12</v>
      </c>
      <c r="M45" s="158"/>
      <c r="N45" s="160"/>
      <c r="O45" s="160"/>
      <c r="P45" s="160"/>
      <c r="Q45" s="160"/>
      <c r="R45" s="160"/>
      <c r="S45" s="160"/>
      <c r="T45" s="160"/>
      <c r="U45" s="160"/>
      <c r="V45" s="160"/>
      <c r="W45" s="160"/>
    </row>
    <row r="46" ht="53.25" customHeight="1" outlineLevel="1" spans="1:23">
      <c r="A46" s="158" t="s">
        <v>46</v>
      </c>
      <c r="B46" s="158" t="s">
        <v>273</v>
      </c>
      <c r="C46" s="158" t="s">
        <v>274</v>
      </c>
      <c r="D46" s="158" t="s">
        <v>150</v>
      </c>
      <c r="E46" s="158" t="s">
        <v>151</v>
      </c>
      <c r="F46" s="158" t="s">
        <v>275</v>
      </c>
      <c r="G46" s="158" t="s">
        <v>276</v>
      </c>
      <c r="H46" s="160">
        <v>178200</v>
      </c>
      <c r="I46" s="160">
        <v>178200</v>
      </c>
      <c r="J46" s="160"/>
      <c r="K46" s="160"/>
      <c r="L46" s="160">
        <v>178200</v>
      </c>
      <c r="M46" s="158"/>
      <c r="N46" s="160"/>
      <c r="O46" s="160"/>
      <c r="P46" s="160"/>
      <c r="Q46" s="160"/>
      <c r="R46" s="160"/>
      <c r="S46" s="160"/>
      <c r="T46" s="160"/>
      <c r="U46" s="160"/>
      <c r="V46" s="160"/>
      <c r="W46" s="160"/>
    </row>
    <row r="47" ht="53.25" customHeight="1" outlineLevel="1" spans="1:23">
      <c r="A47" s="158" t="s">
        <v>46</v>
      </c>
      <c r="B47" s="158" t="s">
        <v>277</v>
      </c>
      <c r="C47" s="158" t="s">
        <v>278</v>
      </c>
      <c r="D47" s="158" t="s">
        <v>89</v>
      </c>
      <c r="E47" s="158" t="s">
        <v>83</v>
      </c>
      <c r="F47" s="158" t="s">
        <v>264</v>
      </c>
      <c r="G47" s="158" t="s">
        <v>265</v>
      </c>
      <c r="H47" s="160">
        <v>3600</v>
      </c>
      <c r="I47" s="160">
        <v>3600</v>
      </c>
      <c r="J47" s="160"/>
      <c r="K47" s="160"/>
      <c r="L47" s="160">
        <v>3600</v>
      </c>
      <c r="M47" s="158"/>
      <c r="N47" s="160"/>
      <c r="O47" s="160"/>
      <c r="P47" s="160"/>
      <c r="Q47" s="160"/>
      <c r="R47" s="160"/>
      <c r="S47" s="160"/>
      <c r="T47" s="160"/>
      <c r="U47" s="160"/>
      <c r="V47" s="160"/>
      <c r="W47" s="160"/>
    </row>
    <row r="48" ht="53.25" customHeight="1" outlineLevel="1" spans="1:23">
      <c r="A48" s="158" t="s">
        <v>46</v>
      </c>
      <c r="B48" s="158" t="s">
        <v>279</v>
      </c>
      <c r="C48" s="158" t="s">
        <v>280</v>
      </c>
      <c r="D48" s="158" t="s">
        <v>89</v>
      </c>
      <c r="E48" s="158" t="s">
        <v>83</v>
      </c>
      <c r="F48" s="158" t="s">
        <v>264</v>
      </c>
      <c r="G48" s="158" t="s">
        <v>265</v>
      </c>
      <c r="H48" s="160">
        <v>4800</v>
      </c>
      <c r="I48" s="160">
        <v>4800</v>
      </c>
      <c r="J48" s="160"/>
      <c r="K48" s="160"/>
      <c r="L48" s="160">
        <v>4800</v>
      </c>
      <c r="M48" s="158"/>
      <c r="N48" s="160"/>
      <c r="O48" s="160"/>
      <c r="P48" s="160"/>
      <c r="Q48" s="160"/>
      <c r="R48" s="160"/>
      <c r="S48" s="160"/>
      <c r="T48" s="160"/>
      <c r="U48" s="160"/>
      <c r="V48" s="160"/>
      <c r="W48" s="160"/>
    </row>
    <row r="49" ht="53.25" customHeight="1" outlineLevel="1" spans="1:23">
      <c r="A49" s="158" t="s">
        <v>46</v>
      </c>
      <c r="B49" s="158" t="s">
        <v>281</v>
      </c>
      <c r="C49" s="158" t="s">
        <v>282</v>
      </c>
      <c r="D49" s="158" t="s">
        <v>95</v>
      </c>
      <c r="E49" s="158" t="s">
        <v>96</v>
      </c>
      <c r="F49" s="158" t="s">
        <v>264</v>
      </c>
      <c r="G49" s="158" t="s">
        <v>265</v>
      </c>
      <c r="H49" s="160">
        <v>104700</v>
      </c>
      <c r="I49" s="160">
        <v>104700</v>
      </c>
      <c r="J49" s="160"/>
      <c r="K49" s="160"/>
      <c r="L49" s="160">
        <v>104700</v>
      </c>
      <c r="M49" s="158"/>
      <c r="N49" s="160"/>
      <c r="O49" s="160"/>
      <c r="P49" s="160"/>
      <c r="Q49" s="160"/>
      <c r="R49" s="160"/>
      <c r="S49" s="160"/>
      <c r="T49" s="160"/>
      <c r="U49" s="160"/>
      <c r="V49" s="160"/>
      <c r="W49" s="160"/>
    </row>
    <row r="50" ht="53.25" customHeight="1" outlineLevel="1" spans="1:23">
      <c r="A50" s="158" t="s">
        <v>46</v>
      </c>
      <c r="B50" s="158" t="s">
        <v>283</v>
      </c>
      <c r="C50" s="158" t="s">
        <v>284</v>
      </c>
      <c r="D50" s="158" t="s">
        <v>112</v>
      </c>
      <c r="E50" s="158" t="s">
        <v>113</v>
      </c>
      <c r="F50" s="158" t="s">
        <v>264</v>
      </c>
      <c r="G50" s="158" t="s">
        <v>265</v>
      </c>
      <c r="H50" s="160">
        <v>163160.28</v>
      </c>
      <c r="I50" s="160">
        <v>163160.28</v>
      </c>
      <c r="J50" s="160"/>
      <c r="K50" s="160"/>
      <c r="L50" s="160">
        <v>163160.28</v>
      </c>
      <c r="M50" s="158"/>
      <c r="N50" s="160"/>
      <c r="O50" s="160"/>
      <c r="P50" s="160"/>
      <c r="Q50" s="160"/>
      <c r="R50" s="160"/>
      <c r="S50" s="160"/>
      <c r="T50" s="160"/>
      <c r="U50" s="160"/>
      <c r="V50" s="160"/>
      <c r="W50" s="160"/>
    </row>
    <row r="51" ht="53.25" customHeight="1" outlineLevel="1" spans="1:23">
      <c r="A51" s="158" t="s">
        <v>46</v>
      </c>
      <c r="B51" s="158" t="s">
        <v>283</v>
      </c>
      <c r="C51" s="158" t="s">
        <v>284</v>
      </c>
      <c r="D51" s="158" t="s">
        <v>114</v>
      </c>
      <c r="E51" s="158" t="s">
        <v>115</v>
      </c>
      <c r="F51" s="158" t="s">
        <v>264</v>
      </c>
      <c r="G51" s="158" t="s">
        <v>265</v>
      </c>
      <c r="H51" s="160">
        <v>146680.32</v>
      </c>
      <c r="I51" s="160">
        <v>146680.32</v>
      </c>
      <c r="J51" s="160"/>
      <c r="K51" s="160"/>
      <c r="L51" s="160">
        <v>146680.32</v>
      </c>
      <c r="M51" s="158"/>
      <c r="N51" s="160"/>
      <c r="O51" s="160"/>
      <c r="P51" s="160"/>
      <c r="Q51" s="160"/>
      <c r="R51" s="160"/>
      <c r="S51" s="160"/>
      <c r="T51" s="160"/>
      <c r="U51" s="160"/>
      <c r="V51" s="160"/>
      <c r="W51" s="160"/>
    </row>
    <row r="52" ht="53.25" customHeight="1" outlineLevel="1" spans="1:23">
      <c r="A52" s="158" t="s">
        <v>46</v>
      </c>
      <c r="B52" s="158" t="s">
        <v>285</v>
      </c>
      <c r="C52" s="158" t="s">
        <v>286</v>
      </c>
      <c r="D52" s="158" t="s">
        <v>145</v>
      </c>
      <c r="E52" s="158" t="s">
        <v>83</v>
      </c>
      <c r="F52" s="158" t="s">
        <v>264</v>
      </c>
      <c r="G52" s="158" t="s">
        <v>265</v>
      </c>
      <c r="H52" s="160">
        <v>54000</v>
      </c>
      <c r="I52" s="160">
        <v>54000</v>
      </c>
      <c r="J52" s="160"/>
      <c r="K52" s="160"/>
      <c r="L52" s="160">
        <v>54000</v>
      </c>
      <c r="M52" s="158"/>
      <c r="N52" s="160"/>
      <c r="O52" s="160"/>
      <c r="P52" s="160"/>
      <c r="Q52" s="160"/>
      <c r="R52" s="160"/>
      <c r="S52" s="160"/>
      <c r="T52" s="160"/>
      <c r="U52" s="160"/>
      <c r="V52" s="160"/>
      <c r="W52" s="160"/>
    </row>
    <row r="53" ht="53.25" customHeight="1" outlineLevel="1" spans="1:23">
      <c r="A53" s="158" t="s">
        <v>46</v>
      </c>
      <c r="B53" s="158" t="s">
        <v>287</v>
      </c>
      <c r="C53" s="158" t="s">
        <v>288</v>
      </c>
      <c r="D53" s="158" t="s">
        <v>131</v>
      </c>
      <c r="E53" s="158" t="s">
        <v>132</v>
      </c>
      <c r="F53" s="158" t="s">
        <v>264</v>
      </c>
      <c r="G53" s="158" t="s">
        <v>265</v>
      </c>
      <c r="H53" s="160">
        <v>9840</v>
      </c>
      <c r="I53" s="160">
        <v>9840</v>
      </c>
      <c r="J53" s="160"/>
      <c r="K53" s="160"/>
      <c r="L53" s="160">
        <v>9840</v>
      </c>
      <c r="M53" s="158"/>
      <c r="N53" s="160"/>
      <c r="O53" s="160"/>
      <c r="P53" s="160"/>
      <c r="Q53" s="160"/>
      <c r="R53" s="160"/>
      <c r="S53" s="160"/>
      <c r="T53" s="160"/>
      <c r="U53" s="160"/>
      <c r="V53" s="160"/>
      <c r="W53" s="160"/>
    </row>
    <row r="54" ht="53.25" customHeight="1" outlineLevel="1" spans="1:23">
      <c r="A54" s="158" t="s">
        <v>46</v>
      </c>
      <c r="B54" s="158" t="s">
        <v>289</v>
      </c>
      <c r="C54" s="158" t="s">
        <v>290</v>
      </c>
      <c r="D54" s="158" t="s">
        <v>86</v>
      </c>
      <c r="E54" s="158" t="s">
        <v>83</v>
      </c>
      <c r="F54" s="158" t="s">
        <v>264</v>
      </c>
      <c r="G54" s="158" t="s">
        <v>265</v>
      </c>
      <c r="H54" s="160">
        <v>18000</v>
      </c>
      <c r="I54" s="160">
        <v>18000</v>
      </c>
      <c r="J54" s="160"/>
      <c r="K54" s="160"/>
      <c r="L54" s="160">
        <v>18000</v>
      </c>
      <c r="M54" s="158"/>
      <c r="N54" s="160"/>
      <c r="O54" s="160"/>
      <c r="P54" s="160"/>
      <c r="Q54" s="160"/>
      <c r="R54" s="160"/>
      <c r="S54" s="160"/>
      <c r="T54" s="160"/>
      <c r="U54" s="160"/>
      <c r="V54" s="160"/>
      <c r="W54" s="160"/>
    </row>
    <row r="55" ht="53.25" customHeight="1" outlineLevel="1" spans="1:23">
      <c r="A55" s="158" t="s">
        <v>46</v>
      </c>
      <c r="B55" s="158" t="s">
        <v>291</v>
      </c>
      <c r="C55" s="158" t="s">
        <v>292</v>
      </c>
      <c r="D55" s="158" t="s">
        <v>95</v>
      </c>
      <c r="E55" s="158" t="s">
        <v>96</v>
      </c>
      <c r="F55" s="158" t="s">
        <v>264</v>
      </c>
      <c r="G55" s="158" t="s">
        <v>265</v>
      </c>
      <c r="H55" s="160">
        <v>18000</v>
      </c>
      <c r="I55" s="160">
        <v>18000</v>
      </c>
      <c r="J55" s="160"/>
      <c r="K55" s="160"/>
      <c r="L55" s="160">
        <v>18000</v>
      </c>
      <c r="M55" s="158"/>
      <c r="N55" s="160"/>
      <c r="O55" s="160"/>
      <c r="P55" s="160"/>
      <c r="Q55" s="160"/>
      <c r="R55" s="160"/>
      <c r="S55" s="160"/>
      <c r="T55" s="160"/>
      <c r="U55" s="160"/>
      <c r="V55" s="160"/>
      <c r="W55" s="160"/>
    </row>
    <row r="56" ht="53.25" customHeight="1" outlineLevel="1" spans="1:23">
      <c r="A56" s="158" t="s">
        <v>46</v>
      </c>
      <c r="B56" s="158" t="s">
        <v>293</v>
      </c>
      <c r="C56" s="158" t="s">
        <v>294</v>
      </c>
      <c r="D56" s="158" t="s">
        <v>82</v>
      </c>
      <c r="E56" s="158" t="s">
        <v>83</v>
      </c>
      <c r="F56" s="158" t="s">
        <v>264</v>
      </c>
      <c r="G56" s="158" t="s">
        <v>265</v>
      </c>
      <c r="H56" s="160">
        <v>10800</v>
      </c>
      <c r="I56" s="160">
        <v>10800</v>
      </c>
      <c r="J56" s="160"/>
      <c r="K56" s="160"/>
      <c r="L56" s="160">
        <v>10800</v>
      </c>
      <c r="M56" s="158"/>
      <c r="N56" s="160"/>
      <c r="O56" s="160"/>
      <c r="P56" s="160"/>
      <c r="Q56" s="160"/>
      <c r="R56" s="160"/>
      <c r="S56" s="160"/>
      <c r="T56" s="160"/>
      <c r="U56" s="160"/>
      <c r="V56" s="160"/>
      <c r="W56" s="160"/>
    </row>
    <row r="57" ht="53.25" customHeight="1" outlineLevel="1" spans="1:23">
      <c r="A57" s="158" t="s">
        <v>46</v>
      </c>
      <c r="B57" s="158" t="s">
        <v>295</v>
      </c>
      <c r="C57" s="158" t="s">
        <v>296</v>
      </c>
      <c r="D57" s="158" t="s">
        <v>95</v>
      </c>
      <c r="E57" s="158" t="s">
        <v>96</v>
      </c>
      <c r="F57" s="158" t="s">
        <v>264</v>
      </c>
      <c r="G57" s="158" t="s">
        <v>265</v>
      </c>
      <c r="H57" s="160">
        <v>127200</v>
      </c>
      <c r="I57" s="160">
        <v>127200</v>
      </c>
      <c r="J57" s="160"/>
      <c r="K57" s="160"/>
      <c r="L57" s="160">
        <v>127200</v>
      </c>
      <c r="M57" s="158"/>
      <c r="N57" s="160"/>
      <c r="O57" s="160"/>
      <c r="P57" s="160"/>
      <c r="Q57" s="160"/>
      <c r="R57" s="160"/>
      <c r="S57" s="160"/>
      <c r="T57" s="160"/>
      <c r="U57" s="160"/>
      <c r="V57" s="160"/>
      <c r="W57" s="160"/>
    </row>
    <row r="58" ht="53.25" customHeight="1" outlineLevel="1" spans="1:23">
      <c r="A58" s="158" t="s">
        <v>46</v>
      </c>
      <c r="B58" s="158" t="s">
        <v>297</v>
      </c>
      <c r="C58" s="158" t="s">
        <v>298</v>
      </c>
      <c r="D58" s="158" t="s">
        <v>107</v>
      </c>
      <c r="E58" s="158" t="s">
        <v>83</v>
      </c>
      <c r="F58" s="158" t="s">
        <v>264</v>
      </c>
      <c r="G58" s="158" t="s">
        <v>265</v>
      </c>
      <c r="H58" s="160">
        <v>150000</v>
      </c>
      <c r="I58" s="160">
        <v>150000</v>
      </c>
      <c r="J58" s="160"/>
      <c r="K58" s="160"/>
      <c r="L58" s="160">
        <v>150000</v>
      </c>
      <c r="M58" s="158"/>
      <c r="N58" s="160"/>
      <c r="O58" s="160"/>
      <c r="P58" s="160"/>
      <c r="Q58" s="160"/>
      <c r="R58" s="160"/>
      <c r="S58" s="160"/>
      <c r="T58" s="160"/>
      <c r="U58" s="160"/>
      <c r="V58" s="160"/>
      <c r="W58" s="160"/>
    </row>
    <row r="59" ht="53.25" customHeight="1" outlineLevel="1" spans="1:23">
      <c r="A59" s="158" t="s">
        <v>46</v>
      </c>
      <c r="B59" s="158" t="s">
        <v>299</v>
      </c>
      <c r="C59" s="158" t="s">
        <v>300</v>
      </c>
      <c r="D59" s="158" t="s">
        <v>95</v>
      </c>
      <c r="E59" s="158" t="s">
        <v>96</v>
      </c>
      <c r="F59" s="158" t="s">
        <v>264</v>
      </c>
      <c r="G59" s="158" t="s">
        <v>265</v>
      </c>
      <c r="H59" s="160">
        <v>12000</v>
      </c>
      <c r="I59" s="160">
        <v>12000</v>
      </c>
      <c r="J59" s="160"/>
      <c r="K59" s="160"/>
      <c r="L59" s="160">
        <v>12000</v>
      </c>
      <c r="M59" s="158"/>
      <c r="N59" s="160"/>
      <c r="O59" s="160"/>
      <c r="P59" s="160"/>
      <c r="Q59" s="160"/>
      <c r="R59" s="160"/>
      <c r="S59" s="160"/>
      <c r="T59" s="160"/>
      <c r="U59" s="160"/>
      <c r="V59" s="160"/>
      <c r="W59" s="160"/>
    </row>
    <row r="60" ht="53.25" customHeight="1" outlineLevel="1" spans="1:23">
      <c r="A60" s="158" t="s">
        <v>46</v>
      </c>
      <c r="B60" s="158" t="s">
        <v>301</v>
      </c>
      <c r="C60" s="158" t="s">
        <v>302</v>
      </c>
      <c r="D60" s="158" t="s">
        <v>131</v>
      </c>
      <c r="E60" s="158" t="s">
        <v>132</v>
      </c>
      <c r="F60" s="158" t="s">
        <v>264</v>
      </c>
      <c r="G60" s="158" t="s">
        <v>265</v>
      </c>
      <c r="H60" s="160">
        <v>50400</v>
      </c>
      <c r="I60" s="160">
        <v>50400</v>
      </c>
      <c r="J60" s="160"/>
      <c r="K60" s="160"/>
      <c r="L60" s="160">
        <v>50400</v>
      </c>
      <c r="M60" s="158"/>
      <c r="N60" s="160"/>
      <c r="O60" s="160"/>
      <c r="P60" s="160"/>
      <c r="Q60" s="160"/>
      <c r="R60" s="160"/>
      <c r="S60" s="160"/>
      <c r="T60" s="160"/>
      <c r="U60" s="160"/>
      <c r="V60" s="160"/>
      <c r="W60" s="160"/>
    </row>
    <row r="61" ht="53.25" customHeight="1" outlineLevel="1" spans="1:23">
      <c r="A61" s="158" t="s">
        <v>46</v>
      </c>
      <c r="B61" s="158" t="s">
        <v>303</v>
      </c>
      <c r="C61" s="158" t="s">
        <v>304</v>
      </c>
      <c r="D61" s="158" t="s">
        <v>86</v>
      </c>
      <c r="E61" s="158" t="s">
        <v>83</v>
      </c>
      <c r="F61" s="158" t="s">
        <v>264</v>
      </c>
      <c r="G61" s="158" t="s">
        <v>265</v>
      </c>
      <c r="H61" s="160">
        <v>18000</v>
      </c>
      <c r="I61" s="160">
        <v>18000</v>
      </c>
      <c r="J61" s="160"/>
      <c r="K61" s="160"/>
      <c r="L61" s="160">
        <v>18000</v>
      </c>
      <c r="M61" s="158"/>
      <c r="N61" s="160"/>
      <c r="O61" s="160"/>
      <c r="P61" s="160"/>
      <c r="Q61" s="160"/>
      <c r="R61" s="160"/>
      <c r="S61" s="160"/>
      <c r="T61" s="160"/>
      <c r="U61" s="160"/>
      <c r="V61" s="160"/>
      <c r="W61" s="160"/>
    </row>
    <row r="62" ht="53.25" customHeight="1" outlineLevel="1" spans="1:23">
      <c r="A62" s="158" t="s">
        <v>46</v>
      </c>
      <c r="B62" s="158" t="s">
        <v>305</v>
      </c>
      <c r="C62" s="158" t="s">
        <v>306</v>
      </c>
      <c r="D62" s="158" t="s">
        <v>150</v>
      </c>
      <c r="E62" s="158" t="s">
        <v>151</v>
      </c>
      <c r="F62" s="158" t="s">
        <v>256</v>
      </c>
      <c r="G62" s="158" t="s">
        <v>257</v>
      </c>
      <c r="H62" s="160">
        <v>3000</v>
      </c>
      <c r="I62" s="160">
        <v>3000</v>
      </c>
      <c r="J62" s="160"/>
      <c r="K62" s="160"/>
      <c r="L62" s="160">
        <v>3000</v>
      </c>
      <c r="M62" s="158"/>
      <c r="N62" s="160"/>
      <c r="O62" s="160"/>
      <c r="P62" s="160"/>
      <c r="Q62" s="160"/>
      <c r="R62" s="160"/>
      <c r="S62" s="160"/>
      <c r="T62" s="160"/>
      <c r="U62" s="160"/>
      <c r="V62" s="160"/>
      <c r="W62" s="160"/>
    </row>
    <row r="63" ht="53.25" customHeight="1" outlineLevel="1" spans="1:23">
      <c r="A63" s="158" t="s">
        <v>46</v>
      </c>
      <c r="B63" s="158" t="s">
        <v>307</v>
      </c>
      <c r="C63" s="158" t="s">
        <v>308</v>
      </c>
      <c r="D63" s="158" t="s">
        <v>78</v>
      </c>
      <c r="E63" s="158" t="s">
        <v>79</v>
      </c>
      <c r="F63" s="158" t="s">
        <v>256</v>
      </c>
      <c r="G63" s="158" t="s">
        <v>257</v>
      </c>
      <c r="H63" s="160">
        <v>180000</v>
      </c>
      <c r="I63" s="160">
        <v>180000</v>
      </c>
      <c r="J63" s="160"/>
      <c r="K63" s="160"/>
      <c r="L63" s="160">
        <v>180000</v>
      </c>
      <c r="M63" s="158"/>
      <c r="N63" s="160"/>
      <c r="O63" s="160"/>
      <c r="P63" s="160"/>
      <c r="Q63" s="160"/>
      <c r="R63" s="160"/>
      <c r="S63" s="160"/>
      <c r="T63" s="160"/>
      <c r="U63" s="160"/>
      <c r="V63" s="160"/>
      <c r="W63" s="160"/>
    </row>
    <row r="64" ht="53.25" customHeight="1" outlineLevel="1" spans="1:23">
      <c r="A64" s="158" t="s">
        <v>46</v>
      </c>
      <c r="B64" s="158" t="s">
        <v>309</v>
      </c>
      <c r="C64" s="158" t="s">
        <v>310</v>
      </c>
      <c r="D64" s="158" t="s">
        <v>156</v>
      </c>
      <c r="E64" s="158" t="s">
        <v>157</v>
      </c>
      <c r="F64" s="158" t="s">
        <v>264</v>
      </c>
      <c r="G64" s="158" t="s">
        <v>265</v>
      </c>
      <c r="H64" s="160">
        <v>180000</v>
      </c>
      <c r="I64" s="160">
        <v>180000</v>
      </c>
      <c r="J64" s="160"/>
      <c r="K64" s="160"/>
      <c r="L64" s="160">
        <v>180000</v>
      </c>
      <c r="M64" s="158"/>
      <c r="N64" s="160"/>
      <c r="O64" s="160"/>
      <c r="P64" s="160"/>
      <c r="Q64" s="160"/>
      <c r="R64" s="160"/>
      <c r="S64" s="160"/>
      <c r="T64" s="160"/>
      <c r="U64" s="160"/>
      <c r="V64" s="160"/>
      <c r="W64" s="160"/>
    </row>
    <row r="65" ht="53.25" customHeight="1" outlineLevel="1" spans="1:23">
      <c r="A65" s="158" t="s">
        <v>46</v>
      </c>
      <c r="B65" s="158" t="s">
        <v>311</v>
      </c>
      <c r="C65" s="158" t="s">
        <v>312</v>
      </c>
      <c r="D65" s="158" t="s">
        <v>112</v>
      </c>
      <c r="E65" s="158" t="s">
        <v>113</v>
      </c>
      <c r="F65" s="158" t="s">
        <v>268</v>
      </c>
      <c r="G65" s="158" t="s">
        <v>269</v>
      </c>
      <c r="H65" s="160">
        <v>4000</v>
      </c>
      <c r="I65" s="160">
        <v>4000</v>
      </c>
      <c r="J65" s="160"/>
      <c r="K65" s="160"/>
      <c r="L65" s="160">
        <v>4000</v>
      </c>
      <c r="M65" s="158"/>
      <c r="N65" s="160"/>
      <c r="O65" s="160"/>
      <c r="P65" s="160"/>
      <c r="Q65" s="160"/>
      <c r="R65" s="160"/>
      <c r="S65" s="160"/>
      <c r="T65" s="160"/>
      <c r="U65" s="160"/>
      <c r="V65" s="160"/>
      <c r="W65" s="160"/>
    </row>
    <row r="66" ht="53.25" customHeight="1" outlineLevel="1" spans="1:23">
      <c r="A66" s="158" t="s">
        <v>46</v>
      </c>
      <c r="B66" s="158" t="s">
        <v>313</v>
      </c>
      <c r="C66" s="158" t="s">
        <v>314</v>
      </c>
      <c r="D66" s="158" t="s">
        <v>139</v>
      </c>
      <c r="E66" s="158" t="s">
        <v>140</v>
      </c>
      <c r="F66" s="158" t="s">
        <v>237</v>
      </c>
      <c r="G66" s="158" t="s">
        <v>238</v>
      </c>
      <c r="H66" s="160">
        <v>1200</v>
      </c>
      <c r="I66" s="160">
        <v>1200</v>
      </c>
      <c r="J66" s="160"/>
      <c r="K66" s="160"/>
      <c r="L66" s="160">
        <v>1200</v>
      </c>
      <c r="M66" s="158"/>
      <c r="N66" s="160"/>
      <c r="O66" s="160"/>
      <c r="P66" s="160"/>
      <c r="Q66" s="160"/>
      <c r="R66" s="160"/>
      <c r="S66" s="160"/>
      <c r="T66" s="160"/>
      <c r="U66" s="160"/>
      <c r="V66" s="160"/>
      <c r="W66" s="160"/>
    </row>
    <row r="67" ht="53.25" customHeight="1" outlineLevel="1" spans="1:23">
      <c r="A67" s="158" t="s">
        <v>46</v>
      </c>
      <c r="B67" s="158" t="s">
        <v>315</v>
      </c>
      <c r="C67" s="158" t="s">
        <v>316</v>
      </c>
      <c r="D67" s="158" t="s">
        <v>122</v>
      </c>
      <c r="E67" s="158" t="s">
        <v>123</v>
      </c>
      <c r="F67" s="158" t="s">
        <v>317</v>
      </c>
      <c r="G67" s="158" t="s">
        <v>318</v>
      </c>
      <c r="H67" s="160">
        <v>7200</v>
      </c>
      <c r="I67" s="160">
        <v>7200</v>
      </c>
      <c r="J67" s="160"/>
      <c r="K67" s="160"/>
      <c r="L67" s="160">
        <v>7200</v>
      </c>
      <c r="M67" s="158"/>
      <c r="N67" s="160"/>
      <c r="O67" s="160"/>
      <c r="P67" s="160"/>
      <c r="Q67" s="160"/>
      <c r="R67" s="160"/>
      <c r="S67" s="160"/>
      <c r="T67" s="160"/>
      <c r="U67" s="160"/>
      <c r="V67" s="160"/>
      <c r="W67" s="160"/>
    </row>
    <row r="68" ht="53.25" customHeight="1" outlineLevel="1" spans="1:23">
      <c r="A68" s="158" t="s">
        <v>46</v>
      </c>
      <c r="B68" s="158" t="s">
        <v>319</v>
      </c>
      <c r="C68" s="158" t="s">
        <v>320</v>
      </c>
      <c r="D68" s="158" t="s">
        <v>95</v>
      </c>
      <c r="E68" s="158" t="s">
        <v>96</v>
      </c>
      <c r="F68" s="158" t="s">
        <v>264</v>
      </c>
      <c r="G68" s="158" t="s">
        <v>265</v>
      </c>
      <c r="H68" s="160">
        <v>168000</v>
      </c>
      <c r="I68" s="160">
        <v>168000</v>
      </c>
      <c r="J68" s="160"/>
      <c r="K68" s="160"/>
      <c r="L68" s="160">
        <v>168000</v>
      </c>
      <c r="M68" s="158"/>
      <c r="N68" s="160"/>
      <c r="O68" s="160"/>
      <c r="P68" s="160"/>
      <c r="Q68" s="160"/>
      <c r="R68" s="160"/>
      <c r="S68" s="160"/>
      <c r="T68" s="160"/>
      <c r="U68" s="160"/>
      <c r="V68" s="160"/>
      <c r="W68" s="160"/>
    </row>
    <row r="69" ht="53.25" customHeight="1" outlineLevel="1" spans="1:23">
      <c r="A69" s="158" t="s">
        <v>46</v>
      </c>
      <c r="B69" s="158" t="s">
        <v>319</v>
      </c>
      <c r="C69" s="158" t="s">
        <v>320</v>
      </c>
      <c r="D69" s="158" t="s">
        <v>95</v>
      </c>
      <c r="E69" s="158" t="s">
        <v>96</v>
      </c>
      <c r="F69" s="158" t="s">
        <v>264</v>
      </c>
      <c r="G69" s="158" t="s">
        <v>265</v>
      </c>
      <c r="H69" s="160">
        <v>169800</v>
      </c>
      <c r="I69" s="160">
        <v>169800</v>
      </c>
      <c r="J69" s="160"/>
      <c r="K69" s="160"/>
      <c r="L69" s="160">
        <v>169800</v>
      </c>
      <c r="M69" s="158"/>
      <c r="N69" s="160"/>
      <c r="O69" s="160"/>
      <c r="P69" s="160"/>
      <c r="Q69" s="160"/>
      <c r="R69" s="160"/>
      <c r="S69" s="160"/>
      <c r="T69" s="160"/>
      <c r="U69" s="160"/>
      <c r="V69" s="160"/>
      <c r="W69" s="160"/>
    </row>
    <row r="70" ht="53.25" customHeight="1" outlineLevel="1" spans="1:23">
      <c r="A70" s="158" t="s">
        <v>46</v>
      </c>
      <c r="B70" s="158" t="s">
        <v>319</v>
      </c>
      <c r="C70" s="158" t="s">
        <v>320</v>
      </c>
      <c r="D70" s="158" t="s">
        <v>95</v>
      </c>
      <c r="E70" s="158" t="s">
        <v>96</v>
      </c>
      <c r="F70" s="158" t="s">
        <v>264</v>
      </c>
      <c r="G70" s="158" t="s">
        <v>265</v>
      </c>
      <c r="H70" s="160">
        <v>168000</v>
      </c>
      <c r="I70" s="160">
        <v>168000</v>
      </c>
      <c r="J70" s="160"/>
      <c r="K70" s="160"/>
      <c r="L70" s="160">
        <v>168000</v>
      </c>
      <c r="M70" s="158"/>
      <c r="N70" s="160"/>
      <c r="O70" s="160"/>
      <c r="P70" s="160"/>
      <c r="Q70" s="160"/>
      <c r="R70" s="160"/>
      <c r="S70" s="160"/>
      <c r="T70" s="160"/>
      <c r="U70" s="160"/>
      <c r="V70" s="160"/>
      <c r="W70" s="160"/>
    </row>
    <row r="71" ht="53.25" customHeight="1" outlineLevel="1" spans="1:23">
      <c r="A71" s="158" t="s">
        <v>46</v>
      </c>
      <c r="B71" s="158" t="s">
        <v>319</v>
      </c>
      <c r="C71" s="158" t="s">
        <v>320</v>
      </c>
      <c r="D71" s="158" t="s">
        <v>95</v>
      </c>
      <c r="E71" s="158" t="s">
        <v>96</v>
      </c>
      <c r="F71" s="158" t="s">
        <v>264</v>
      </c>
      <c r="G71" s="158" t="s">
        <v>265</v>
      </c>
      <c r="H71" s="160">
        <v>336000</v>
      </c>
      <c r="I71" s="160">
        <v>336000</v>
      </c>
      <c r="J71" s="160"/>
      <c r="K71" s="160"/>
      <c r="L71" s="160">
        <v>336000</v>
      </c>
      <c r="M71" s="158"/>
      <c r="N71" s="160"/>
      <c r="O71" s="160"/>
      <c r="P71" s="160"/>
      <c r="Q71" s="160"/>
      <c r="R71" s="160"/>
      <c r="S71" s="160"/>
      <c r="T71" s="160"/>
      <c r="U71" s="160"/>
      <c r="V71" s="160"/>
      <c r="W71" s="160"/>
    </row>
    <row r="72" ht="53.25" customHeight="1" outlineLevel="1" spans="1:23">
      <c r="A72" s="158" t="s">
        <v>46</v>
      </c>
      <c r="B72" s="158" t="s">
        <v>319</v>
      </c>
      <c r="C72" s="158" t="s">
        <v>320</v>
      </c>
      <c r="D72" s="158" t="s">
        <v>95</v>
      </c>
      <c r="E72" s="158" t="s">
        <v>96</v>
      </c>
      <c r="F72" s="158" t="s">
        <v>264</v>
      </c>
      <c r="G72" s="158" t="s">
        <v>265</v>
      </c>
      <c r="H72" s="160">
        <v>168000</v>
      </c>
      <c r="I72" s="160">
        <v>168000</v>
      </c>
      <c r="J72" s="160"/>
      <c r="K72" s="160"/>
      <c r="L72" s="160">
        <v>168000</v>
      </c>
      <c r="M72" s="158"/>
      <c r="N72" s="160"/>
      <c r="O72" s="160"/>
      <c r="P72" s="160"/>
      <c r="Q72" s="160"/>
      <c r="R72" s="160"/>
      <c r="S72" s="160"/>
      <c r="T72" s="160"/>
      <c r="U72" s="160"/>
      <c r="V72" s="160"/>
      <c r="W72" s="160"/>
    </row>
    <row r="73" ht="53.25" customHeight="1" outlineLevel="1" spans="1:23">
      <c r="A73" s="158" t="s">
        <v>46</v>
      </c>
      <c r="B73" s="158" t="s">
        <v>321</v>
      </c>
      <c r="C73" s="158" t="s">
        <v>322</v>
      </c>
      <c r="D73" s="158" t="s">
        <v>95</v>
      </c>
      <c r="E73" s="158" t="s">
        <v>96</v>
      </c>
      <c r="F73" s="158" t="s">
        <v>264</v>
      </c>
      <c r="G73" s="158" t="s">
        <v>265</v>
      </c>
      <c r="H73" s="160">
        <v>1123200</v>
      </c>
      <c r="I73" s="160">
        <v>1123200</v>
      </c>
      <c r="J73" s="160"/>
      <c r="K73" s="160"/>
      <c r="L73" s="160">
        <v>1123200</v>
      </c>
      <c r="M73" s="158"/>
      <c r="N73" s="160"/>
      <c r="O73" s="160"/>
      <c r="P73" s="160"/>
      <c r="Q73" s="160"/>
      <c r="R73" s="160"/>
      <c r="S73" s="160"/>
      <c r="T73" s="160"/>
      <c r="U73" s="160"/>
      <c r="V73" s="160"/>
      <c r="W73" s="160"/>
    </row>
    <row r="74" ht="53.25" customHeight="1" outlineLevel="1" spans="1:23">
      <c r="A74" s="158" t="s">
        <v>46</v>
      </c>
      <c r="B74" s="158" t="s">
        <v>323</v>
      </c>
      <c r="C74" s="158" t="s">
        <v>324</v>
      </c>
      <c r="D74" s="158" t="s">
        <v>95</v>
      </c>
      <c r="E74" s="158" t="s">
        <v>96</v>
      </c>
      <c r="F74" s="158" t="s">
        <v>264</v>
      </c>
      <c r="G74" s="158" t="s">
        <v>265</v>
      </c>
      <c r="H74" s="160">
        <v>43200</v>
      </c>
      <c r="I74" s="160">
        <v>43200</v>
      </c>
      <c r="J74" s="160"/>
      <c r="K74" s="160"/>
      <c r="L74" s="160">
        <v>43200</v>
      </c>
      <c r="M74" s="158"/>
      <c r="N74" s="160"/>
      <c r="O74" s="160"/>
      <c r="P74" s="160"/>
      <c r="Q74" s="160"/>
      <c r="R74" s="160"/>
      <c r="S74" s="160"/>
      <c r="T74" s="160"/>
      <c r="U74" s="160"/>
      <c r="V74" s="160"/>
      <c r="W74" s="160"/>
    </row>
    <row r="75" ht="53.25" customHeight="1" outlineLevel="1" spans="1:23">
      <c r="A75" s="158" t="s">
        <v>46</v>
      </c>
      <c r="B75" s="158" t="s">
        <v>325</v>
      </c>
      <c r="C75" s="158" t="s">
        <v>326</v>
      </c>
      <c r="D75" s="158" t="s">
        <v>95</v>
      </c>
      <c r="E75" s="158" t="s">
        <v>96</v>
      </c>
      <c r="F75" s="158" t="s">
        <v>264</v>
      </c>
      <c r="G75" s="158" t="s">
        <v>265</v>
      </c>
      <c r="H75" s="160">
        <v>339612</v>
      </c>
      <c r="I75" s="160">
        <v>339612</v>
      </c>
      <c r="J75" s="160"/>
      <c r="K75" s="160"/>
      <c r="L75" s="160">
        <v>339612</v>
      </c>
      <c r="M75" s="158"/>
      <c r="N75" s="160"/>
      <c r="O75" s="160"/>
      <c r="P75" s="160"/>
      <c r="Q75" s="160"/>
      <c r="R75" s="160"/>
      <c r="S75" s="160"/>
      <c r="T75" s="160"/>
      <c r="U75" s="160"/>
      <c r="V75" s="160"/>
      <c r="W75" s="160"/>
    </row>
    <row r="76" ht="53.25" customHeight="1" outlineLevel="1" spans="1:23">
      <c r="A76" s="158" t="s">
        <v>46</v>
      </c>
      <c r="B76" s="158" t="s">
        <v>327</v>
      </c>
      <c r="C76" s="158" t="s">
        <v>328</v>
      </c>
      <c r="D76" s="158" t="s">
        <v>95</v>
      </c>
      <c r="E76" s="158" t="s">
        <v>96</v>
      </c>
      <c r="F76" s="158" t="s">
        <v>264</v>
      </c>
      <c r="G76" s="158" t="s">
        <v>265</v>
      </c>
      <c r="H76" s="160">
        <v>62400</v>
      </c>
      <c r="I76" s="160">
        <v>62400</v>
      </c>
      <c r="J76" s="160"/>
      <c r="K76" s="160"/>
      <c r="L76" s="160">
        <v>62400</v>
      </c>
      <c r="M76" s="158"/>
      <c r="N76" s="160"/>
      <c r="O76" s="160"/>
      <c r="P76" s="160"/>
      <c r="Q76" s="160"/>
      <c r="R76" s="160"/>
      <c r="S76" s="160"/>
      <c r="T76" s="160"/>
      <c r="U76" s="160"/>
      <c r="V76" s="160"/>
      <c r="W76" s="160"/>
    </row>
    <row r="77" ht="30.75" customHeight="1" spans="1:23">
      <c r="A77" s="165" t="s">
        <v>30</v>
      </c>
      <c r="B77" s="165"/>
      <c r="C77" s="165"/>
      <c r="D77" s="165"/>
      <c r="E77" s="165"/>
      <c r="F77" s="165"/>
      <c r="G77" s="165"/>
      <c r="H77" s="160">
        <v>10443988.3</v>
      </c>
      <c r="I77" s="160">
        <v>10443988.3</v>
      </c>
      <c r="J77" s="160"/>
      <c r="K77" s="160"/>
      <c r="L77" s="160">
        <v>10443988.3</v>
      </c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77:G7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25" workbookViewId="0">
      <selection activeCell="I14" sqref="I14"/>
    </sheetView>
  </sheetViews>
  <sheetFormatPr defaultColWidth="10.2777777777778" defaultRowHeight="15" customHeight="1"/>
  <cols>
    <col min="1" max="1" width="5.71296296296296" customWidth="1"/>
    <col min="2" max="2" width="7.71296296296296" customWidth="1"/>
    <col min="3" max="3" width="9.85185185185185" customWidth="1"/>
    <col min="4" max="4" width="10.5740740740741" customWidth="1"/>
    <col min="5" max="5" width="6" customWidth="1"/>
    <col min="6" max="6" width="7.27777777777778" customWidth="1"/>
    <col min="7" max="7" width="5.27777777777778" customWidth="1"/>
    <col min="8" max="8" width="5.85185185185185" customWidth="1"/>
    <col min="9" max="11" width="12.8518518518519" customWidth="1"/>
    <col min="12" max="12" width="7.27777777777778" customWidth="1"/>
    <col min="13" max="13" width="5.85185185185185" customWidth="1"/>
    <col min="14" max="16" width="4.71296296296296" customWidth="1"/>
    <col min="17" max="17" width="8" customWidth="1"/>
    <col min="18" max="18" width="11" customWidth="1"/>
    <col min="19" max="20" width="9.85185185185185" customWidth="1"/>
    <col min="21" max="21" width="7.57407407407407" customWidth="1"/>
    <col min="22" max="22" width="5" customWidth="1"/>
    <col min="23" max="23" width="11" customWidth="1"/>
  </cols>
  <sheetData>
    <row r="1" ht="18.75" customHeight="1" spans="1:23">
      <c r="A1" s="154" t="s">
        <v>329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</row>
    <row r="2" ht="26.25" customHeight="1" spans="1:23">
      <c r="A2" s="151" t="str">
        <f>"2026"&amp;"年部门项目支出预算表"</f>
        <v>2026年部门项目支出预算表</v>
      </c>
      <c r="B2" s="151"/>
      <c r="C2" s="151" t="s">
        <v>59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ht="18.75" customHeight="1" spans="1:23">
      <c r="A3" s="155" t="str">
        <f>"单位名称："&amp;"盈江县盈江农场社区管理委员会"</f>
        <v>单位名称：盈江县盈江农场社区管理委员会</v>
      </c>
      <c r="B3" s="155"/>
      <c r="C3" s="155"/>
      <c r="D3" s="155"/>
      <c r="E3" s="155"/>
      <c r="F3" s="155"/>
      <c r="G3" s="155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4" t="s">
        <v>27</v>
      </c>
      <c r="W3" s="154"/>
    </row>
    <row r="4" ht="26.25" customHeight="1" spans="1:23">
      <c r="A4" s="157" t="s">
        <v>330</v>
      </c>
      <c r="B4" s="157" t="s">
        <v>189</v>
      </c>
      <c r="C4" s="157" t="s">
        <v>190</v>
      </c>
      <c r="D4" s="157" t="s">
        <v>331</v>
      </c>
      <c r="E4" s="157" t="s">
        <v>191</v>
      </c>
      <c r="F4" s="157" t="s">
        <v>192</v>
      </c>
      <c r="G4" s="157" t="s">
        <v>332</v>
      </c>
      <c r="H4" s="157" t="s">
        <v>333</v>
      </c>
      <c r="I4" s="157" t="s">
        <v>30</v>
      </c>
      <c r="J4" s="157" t="s">
        <v>334</v>
      </c>
      <c r="K4" s="157"/>
      <c r="L4" s="157"/>
      <c r="M4" s="157"/>
      <c r="N4" s="157" t="s">
        <v>201</v>
      </c>
      <c r="O4" s="157"/>
      <c r="P4" s="157"/>
      <c r="Q4" s="157" t="s">
        <v>37</v>
      </c>
      <c r="R4" s="157" t="s">
        <v>51</v>
      </c>
      <c r="S4" s="157"/>
      <c r="T4" s="157"/>
      <c r="U4" s="157"/>
      <c r="V4" s="157"/>
      <c r="W4" s="157"/>
    </row>
    <row r="5" ht="26.25" customHeight="1" spans="1:23">
      <c r="A5" s="157"/>
      <c r="B5" s="157"/>
      <c r="C5" s="157"/>
      <c r="D5" s="157"/>
      <c r="E5" s="157"/>
      <c r="F5" s="157"/>
      <c r="G5" s="157"/>
      <c r="H5" s="157"/>
      <c r="I5" s="157"/>
      <c r="J5" s="157" t="s">
        <v>34</v>
      </c>
      <c r="K5" s="157"/>
      <c r="L5" s="157" t="s">
        <v>35</v>
      </c>
      <c r="M5" s="157" t="s">
        <v>36</v>
      </c>
      <c r="N5" s="157" t="s">
        <v>34</v>
      </c>
      <c r="O5" s="157" t="s">
        <v>35</v>
      </c>
      <c r="P5" s="157" t="s">
        <v>36</v>
      </c>
      <c r="Q5" s="157"/>
      <c r="R5" s="157" t="s">
        <v>33</v>
      </c>
      <c r="S5" s="157" t="s">
        <v>40</v>
      </c>
      <c r="T5" s="157" t="s">
        <v>41</v>
      </c>
      <c r="U5" s="157" t="s">
        <v>42</v>
      </c>
      <c r="V5" s="157" t="s">
        <v>43</v>
      </c>
      <c r="W5" s="157" t="s">
        <v>44</v>
      </c>
    </row>
    <row r="6" ht="26.25" customHeight="1" spans="1:23">
      <c r="A6" s="157"/>
      <c r="B6" s="157"/>
      <c r="C6" s="157"/>
      <c r="D6" s="157"/>
      <c r="E6" s="157"/>
      <c r="F6" s="157"/>
      <c r="G6" s="157"/>
      <c r="H6" s="157"/>
      <c r="I6" s="157"/>
      <c r="J6" s="157" t="s">
        <v>33</v>
      </c>
      <c r="K6" s="157" t="s">
        <v>335</v>
      </c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</row>
    <row r="7" ht="18.75" customHeight="1" spans="1:23">
      <c r="A7" s="157" t="s">
        <v>59</v>
      </c>
      <c r="B7" s="157" t="s">
        <v>60</v>
      </c>
      <c r="C7" s="157" t="s">
        <v>61</v>
      </c>
      <c r="D7" s="157" t="s">
        <v>62</v>
      </c>
      <c r="E7" s="157" t="s">
        <v>63</v>
      </c>
      <c r="F7" s="157" t="s">
        <v>64</v>
      </c>
      <c r="G7" s="157" t="s">
        <v>65</v>
      </c>
      <c r="H7" s="157" t="s">
        <v>66</v>
      </c>
      <c r="I7" s="157" t="s">
        <v>67</v>
      </c>
      <c r="J7" s="157" t="s">
        <v>68</v>
      </c>
      <c r="K7" s="157" t="s">
        <v>69</v>
      </c>
      <c r="L7" s="157" t="s">
        <v>70</v>
      </c>
      <c r="M7" s="157" t="s">
        <v>71</v>
      </c>
      <c r="N7" s="157" t="s">
        <v>72</v>
      </c>
      <c r="O7" s="157" t="s">
        <v>73</v>
      </c>
      <c r="P7" s="157" t="s">
        <v>203</v>
      </c>
      <c r="Q7" s="157" t="s">
        <v>204</v>
      </c>
      <c r="R7" s="157" t="s">
        <v>205</v>
      </c>
      <c r="S7" s="157" t="s">
        <v>206</v>
      </c>
      <c r="T7" s="157" t="s">
        <v>207</v>
      </c>
      <c r="U7" s="157" t="s">
        <v>208</v>
      </c>
      <c r="V7" s="157" t="s">
        <v>209</v>
      </c>
      <c r="W7" s="157" t="s">
        <v>210</v>
      </c>
    </row>
    <row r="8" ht="52.5" customHeight="1" spans="1:23">
      <c r="A8" s="158"/>
      <c r="B8" s="158"/>
      <c r="C8" s="158" t="s">
        <v>336</v>
      </c>
      <c r="D8" s="158"/>
      <c r="E8" s="158"/>
      <c r="F8" s="158"/>
      <c r="G8" s="158"/>
      <c r="H8" s="158"/>
      <c r="I8" s="160">
        <v>96000</v>
      </c>
      <c r="J8" s="160">
        <v>96000</v>
      </c>
      <c r="K8" s="160">
        <v>96000</v>
      </c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</row>
    <row r="9" ht="52.5" customHeight="1" outlineLevel="1" spans="1:23">
      <c r="A9" s="158" t="s">
        <v>337</v>
      </c>
      <c r="B9" s="158" t="s">
        <v>338</v>
      </c>
      <c r="C9" s="158" t="s">
        <v>336</v>
      </c>
      <c r="D9" s="158" t="s">
        <v>46</v>
      </c>
      <c r="E9" s="158" t="s">
        <v>95</v>
      </c>
      <c r="F9" s="158" t="s">
        <v>96</v>
      </c>
      <c r="G9" s="158" t="s">
        <v>256</v>
      </c>
      <c r="H9" s="158" t="s">
        <v>257</v>
      </c>
      <c r="I9" s="160">
        <v>96000</v>
      </c>
      <c r="J9" s="160">
        <v>96000</v>
      </c>
      <c r="K9" s="160">
        <v>96000</v>
      </c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</row>
    <row r="10" ht="52.5" customHeight="1" spans="1:23">
      <c r="A10" s="158"/>
      <c r="B10" s="158"/>
      <c r="C10" s="158" t="s">
        <v>339</v>
      </c>
      <c r="D10" s="158"/>
      <c r="E10" s="158"/>
      <c r="F10" s="158"/>
      <c r="G10" s="158"/>
      <c r="H10" s="158"/>
      <c r="I10" s="160">
        <v>25000</v>
      </c>
      <c r="J10" s="160"/>
      <c r="K10" s="160"/>
      <c r="L10" s="160"/>
      <c r="M10" s="160"/>
      <c r="N10" s="158"/>
      <c r="O10" s="158"/>
      <c r="P10" s="158"/>
      <c r="Q10" s="160"/>
      <c r="R10" s="160">
        <v>25000</v>
      </c>
      <c r="S10" s="160"/>
      <c r="T10" s="160"/>
      <c r="U10" s="160"/>
      <c r="V10" s="160"/>
      <c r="W10" s="160">
        <v>25000</v>
      </c>
    </row>
    <row r="11" ht="52.5" customHeight="1" outlineLevel="1" spans="1:23">
      <c r="A11" s="158" t="s">
        <v>340</v>
      </c>
      <c r="B11" s="158" t="s">
        <v>341</v>
      </c>
      <c r="C11" s="158" t="s">
        <v>339</v>
      </c>
      <c r="D11" s="158" t="s">
        <v>46</v>
      </c>
      <c r="E11" s="158" t="s">
        <v>150</v>
      </c>
      <c r="F11" s="158" t="s">
        <v>151</v>
      </c>
      <c r="G11" s="158" t="s">
        <v>256</v>
      </c>
      <c r="H11" s="158" t="s">
        <v>257</v>
      </c>
      <c r="I11" s="160">
        <v>25000</v>
      </c>
      <c r="J11" s="160"/>
      <c r="K11" s="160"/>
      <c r="L11" s="160"/>
      <c r="M11" s="160"/>
      <c r="N11" s="158"/>
      <c r="O11" s="158"/>
      <c r="P11" s="158"/>
      <c r="Q11" s="160"/>
      <c r="R11" s="160">
        <v>25000</v>
      </c>
      <c r="S11" s="160"/>
      <c r="T11" s="160"/>
      <c r="U11" s="160"/>
      <c r="V11" s="160"/>
      <c r="W11" s="160">
        <v>25000</v>
      </c>
    </row>
    <row r="12" ht="52.5" customHeight="1" spans="1:23">
      <c r="A12" s="158"/>
      <c r="B12" s="158"/>
      <c r="C12" s="158" t="s">
        <v>342</v>
      </c>
      <c r="D12" s="158"/>
      <c r="E12" s="158"/>
      <c r="F12" s="158"/>
      <c r="G12" s="158"/>
      <c r="H12" s="158"/>
      <c r="I12" s="160">
        <v>5000</v>
      </c>
      <c r="J12" s="160">
        <v>5000</v>
      </c>
      <c r="K12" s="160">
        <v>5000</v>
      </c>
      <c r="L12" s="160"/>
      <c r="M12" s="160"/>
      <c r="N12" s="158"/>
      <c r="O12" s="158"/>
      <c r="P12" s="158"/>
      <c r="Q12" s="160"/>
      <c r="R12" s="160"/>
      <c r="S12" s="160"/>
      <c r="T12" s="160"/>
      <c r="U12" s="160"/>
      <c r="V12" s="160"/>
      <c r="W12" s="160"/>
    </row>
    <row r="13" ht="52.5" customHeight="1" outlineLevel="1" spans="1:23">
      <c r="A13" s="158" t="s">
        <v>340</v>
      </c>
      <c r="B13" s="158" t="s">
        <v>343</v>
      </c>
      <c r="C13" s="158" t="s">
        <v>342</v>
      </c>
      <c r="D13" s="158" t="s">
        <v>46</v>
      </c>
      <c r="E13" s="158" t="s">
        <v>150</v>
      </c>
      <c r="F13" s="158" t="s">
        <v>151</v>
      </c>
      <c r="G13" s="158" t="s">
        <v>256</v>
      </c>
      <c r="H13" s="158" t="s">
        <v>257</v>
      </c>
      <c r="I13" s="160">
        <v>5000</v>
      </c>
      <c r="J13" s="160">
        <v>5000</v>
      </c>
      <c r="K13" s="160">
        <v>5000</v>
      </c>
      <c r="L13" s="160"/>
      <c r="M13" s="160"/>
      <c r="N13" s="158"/>
      <c r="O13" s="158"/>
      <c r="P13" s="158"/>
      <c r="Q13" s="160"/>
      <c r="R13" s="160"/>
      <c r="S13" s="160"/>
      <c r="T13" s="160"/>
      <c r="U13" s="160"/>
      <c r="V13" s="160"/>
      <c r="W13" s="160"/>
    </row>
    <row r="14" ht="52.5" customHeight="1" spans="1:23">
      <c r="A14" s="158"/>
      <c r="B14" s="158"/>
      <c r="C14" s="158" t="s">
        <v>344</v>
      </c>
      <c r="D14" s="158"/>
      <c r="E14" s="158"/>
      <c r="F14" s="158"/>
      <c r="G14" s="158"/>
      <c r="H14" s="158"/>
      <c r="I14" s="160">
        <v>5000</v>
      </c>
      <c r="J14" s="160">
        <v>5000</v>
      </c>
      <c r="K14" s="160">
        <v>5000</v>
      </c>
      <c r="L14" s="160"/>
      <c r="M14" s="160"/>
      <c r="N14" s="158"/>
      <c r="O14" s="158"/>
      <c r="P14" s="158"/>
      <c r="Q14" s="160"/>
      <c r="R14" s="160"/>
      <c r="S14" s="160"/>
      <c r="T14" s="160"/>
      <c r="U14" s="160"/>
      <c r="V14" s="160"/>
      <c r="W14" s="160"/>
    </row>
    <row r="15" ht="52.5" customHeight="1" outlineLevel="1" spans="1:23">
      <c r="A15" s="158" t="s">
        <v>340</v>
      </c>
      <c r="B15" s="158" t="s">
        <v>345</v>
      </c>
      <c r="C15" s="158" t="s">
        <v>344</v>
      </c>
      <c r="D15" s="158" t="s">
        <v>46</v>
      </c>
      <c r="E15" s="158" t="s">
        <v>150</v>
      </c>
      <c r="F15" s="158" t="s">
        <v>151</v>
      </c>
      <c r="G15" s="158" t="s">
        <v>256</v>
      </c>
      <c r="H15" s="158" t="s">
        <v>257</v>
      </c>
      <c r="I15" s="160">
        <v>5000</v>
      </c>
      <c r="J15" s="160">
        <v>5000</v>
      </c>
      <c r="K15" s="160">
        <v>5000</v>
      </c>
      <c r="L15" s="160"/>
      <c r="M15" s="160"/>
      <c r="N15" s="158"/>
      <c r="O15" s="158"/>
      <c r="P15" s="158"/>
      <c r="Q15" s="160"/>
      <c r="R15" s="160"/>
      <c r="S15" s="160"/>
      <c r="T15" s="160"/>
      <c r="U15" s="160"/>
      <c r="V15" s="160"/>
      <c r="W15" s="160"/>
    </row>
    <row r="16" ht="52.5" customHeight="1" spans="1:23">
      <c r="A16" s="158"/>
      <c r="B16" s="158"/>
      <c r="C16" s="158" t="s">
        <v>346</v>
      </c>
      <c r="D16" s="158"/>
      <c r="E16" s="158"/>
      <c r="F16" s="158"/>
      <c r="G16" s="158"/>
      <c r="H16" s="158"/>
      <c r="I16" s="160">
        <v>20000</v>
      </c>
      <c r="J16" s="160">
        <v>20000</v>
      </c>
      <c r="K16" s="160">
        <v>20000</v>
      </c>
      <c r="L16" s="160"/>
      <c r="M16" s="160"/>
      <c r="N16" s="158"/>
      <c r="O16" s="158"/>
      <c r="P16" s="158"/>
      <c r="Q16" s="160"/>
      <c r="R16" s="160"/>
      <c r="S16" s="160"/>
      <c r="T16" s="160"/>
      <c r="U16" s="160"/>
      <c r="V16" s="160"/>
      <c r="W16" s="160"/>
    </row>
    <row r="17" ht="52.5" customHeight="1" outlineLevel="1" spans="1:23">
      <c r="A17" s="158" t="s">
        <v>347</v>
      </c>
      <c r="B17" s="158" t="s">
        <v>348</v>
      </c>
      <c r="C17" s="158" t="s">
        <v>346</v>
      </c>
      <c r="D17" s="158" t="s">
        <v>46</v>
      </c>
      <c r="E17" s="158" t="s">
        <v>101</v>
      </c>
      <c r="F17" s="158" t="s">
        <v>102</v>
      </c>
      <c r="G17" s="158" t="s">
        <v>256</v>
      </c>
      <c r="H17" s="158" t="s">
        <v>257</v>
      </c>
      <c r="I17" s="160">
        <v>20000</v>
      </c>
      <c r="J17" s="160">
        <v>20000</v>
      </c>
      <c r="K17" s="160">
        <v>20000</v>
      </c>
      <c r="L17" s="160"/>
      <c r="M17" s="160"/>
      <c r="N17" s="158"/>
      <c r="O17" s="158"/>
      <c r="P17" s="158"/>
      <c r="Q17" s="160"/>
      <c r="R17" s="160"/>
      <c r="S17" s="160"/>
      <c r="T17" s="160"/>
      <c r="U17" s="160"/>
      <c r="V17" s="160"/>
      <c r="W17" s="160"/>
    </row>
    <row r="18" ht="52.5" customHeight="1" spans="1:23">
      <c r="A18" s="158"/>
      <c r="B18" s="158"/>
      <c r="C18" s="158" t="s">
        <v>349</v>
      </c>
      <c r="D18" s="158"/>
      <c r="E18" s="158"/>
      <c r="F18" s="158"/>
      <c r="G18" s="158"/>
      <c r="H18" s="158"/>
      <c r="I18" s="160">
        <v>7800</v>
      </c>
      <c r="J18" s="160">
        <v>7800</v>
      </c>
      <c r="K18" s="160">
        <v>7800</v>
      </c>
      <c r="L18" s="160"/>
      <c r="M18" s="160"/>
      <c r="N18" s="158"/>
      <c r="O18" s="158"/>
      <c r="P18" s="158"/>
      <c r="Q18" s="160"/>
      <c r="R18" s="160"/>
      <c r="S18" s="160"/>
      <c r="T18" s="160"/>
      <c r="U18" s="160"/>
      <c r="V18" s="160"/>
      <c r="W18" s="160"/>
    </row>
    <row r="19" ht="52.5" customHeight="1" outlineLevel="1" spans="1:23">
      <c r="A19" s="158" t="s">
        <v>347</v>
      </c>
      <c r="B19" s="158" t="s">
        <v>350</v>
      </c>
      <c r="C19" s="158" t="s">
        <v>349</v>
      </c>
      <c r="D19" s="158" t="s">
        <v>46</v>
      </c>
      <c r="E19" s="158" t="s">
        <v>150</v>
      </c>
      <c r="F19" s="158" t="s">
        <v>151</v>
      </c>
      <c r="G19" s="158" t="s">
        <v>256</v>
      </c>
      <c r="H19" s="158" t="s">
        <v>257</v>
      </c>
      <c r="I19" s="160">
        <v>7800</v>
      </c>
      <c r="J19" s="160">
        <v>7800</v>
      </c>
      <c r="K19" s="160">
        <v>7800</v>
      </c>
      <c r="L19" s="160"/>
      <c r="M19" s="160"/>
      <c r="N19" s="158"/>
      <c r="O19" s="158"/>
      <c r="P19" s="158"/>
      <c r="Q19" s="160"/>
      <c r="R19" s="160"/>
      <c r="S19" s="160"/>
      <c r="T19" s="160"/>
      <c r="U19" s="160"/>
      <c r="V19" s="160"/>
      <c r="W19" s="160"/>
    </row>
    <row r="20" ht="52.5" customHeight="1" spans="1:23">
      <c r="A20" s="158"/>
      <c r="B20" s="158"/>
      <c r="C20" s="158" t="s">
        <v>351</v>
      </c>
      <c r="D20" s="158"/>
      <c r="E20" s="158"/>
      <c r="F20" s="158"/>
      <c r="G20" s="158"/>
      <c r="H20" s="158"/>
      <c r="I20" s="160">
        <v>5000</v>
      </c>
      <c r="J20" s="160">
        <v>5000</v>
      </c>
      <c r="K20" s="160">
        <v>5000</v>
      </c>
      <c r="L20" s="160"/>
      <c r="M20" s="160"/>
      <c r="N20" s="158"/>
      <c r="O20" s="158"/>
      <c r="P20" s="158"/>
      <c r="Q20" s="160"/>
      <c r="R20" s="160"/>
      <c r="S20" s="160"/>
      <c r="T20" s="160"/>
      <c r="U20" s="160"/>
      <c r="V20" s="160"/>
      <c r="W20" s="160"/>
    </row>
    <row r="21" ht="52.5" customHeight="1" outlineLevel="1" spans="1:23">
      <c r="A21" s="158" t="s">
        <v>347</v>
      </c>
      <c r="B21" s="158" t="s">
        <v>352</v>
      </c>
      <c r="C21" s="158" t="s">
        <v>351</v>
      </c>
      <c r="D21" s="158" t="s">
        <v>46</v>
      </c>
      <c r="E21" s="158" t="s">
        <v>150</v>
      </c>
      <c r="F21" s="158" t="s">
        <v>151</v>
      </c>
      <c r="G21" s="158" t="s">
        <v>256</v>
      </c>
      <c r="H21" s="158" t="s">
        <v>257</v>
      </c>
      <c r="I21" s="160">
        <v>5000</v>
      </c>
      <c r="J21" s="160">
        <v>5000</v>
      </c>
      <c r="K21" s="160">
        <v>5000</v>
      </c>
      <c r="L21" s="160"/>
      <c r="M21" s="160"/>
      <c r="N21" s="158"/>
      <c r="O21" s="158"/>
      <c r="P21" s="158"/>
      <c r="Q21" s="160"/>
      <c r="R21" s="160"/>
      <c r="S21" s="160"/>
      <c r="T21" s="160"/>
      <c r="U21" s="160"/>
      <c r="V21" s="160"/>
      <c r="W21" s="160"/>
    </row>
    <row r="22" ht="52.5" customHeight="1" spans="1:23">
      <c r="A22" s="158"/>
      <c r="B22" s="158"/>
      <c r="C22" s="158" t="s">
        <v>353</v>
      </c>
      <c r="D22" s="158"/>
      <c r="E22" s="158"/>
      <c r="F22" s="158"/>
      <c r="G22" s="158"/>
      <c r="H22" s="158"/>
      <c r="I22" s="160">
        <v>250000</v>
      </c>
      <c r="J22" s="160">
        <v>250000</v>
      </c>
      <c r="K22" s="160">
        <v>250000</v>
      </c>
      <c r="L22" s="160"/>
      <c r="M22" s="160"/>
      <c r="N22" s="158"/>
      <c r="O22" s="158"/>
      <c r="P22" s="158"/>
      <c r="Q22" s="160"/>
      <c r="R22" s="160"/>
      <c r="S22" s="160"/>
      <c r="T22" s="160"/>
      <c r="U22" s="160"/>
      <c r="V22" s="160"/>
      <c r="W22" s="160"/>
    </row>
    <row r="23" ht="52.5" customHeight="1" outlineLevel="1" spans="1:23">
      <c r="A23" s="158" t="s">
        <v>337</v>
      </c>
      <c r="B23" s="158" t="s">
        <v>354</v>
      </c>
      <c r="C23" s="158" t="s">
        <v>353</v>
      </c>
      <c r="D23" s="158" t="s">
        <v>46</v>
      </c>
      <c r="E23" s="158" t="s">
        <v>95</v>
      </c>
      <c r="F23" s="158" t="s">
        <v>96</v>
      </c>
      <c r="G23" s="158" t="s">
        <v>256</v>
      </c>
      <c r="H23" s="158" t="s">
        <v>257</v>
      </c>
      <c r="I23" s="160">
        <v>200000</v>
      </c>
      <c r="J23" s="160">
        <v>200000</v>
      </c>
      <c r="K23" s="160">
        <v>200000</v>
      </c>
      <c r="L23" s="160"/>
      <c r="M23" s="160"/>
      <c r="N23" s="158"/>
      <c r="O23" s="158"/>
      <c r="P23" s="158"/>
      <c r="Q23" s="160"/>
      <c r="R23" s="160"/>
      <c r="S23" s="160"/>
      <c r="T23" s="160"/>
      <c r="U23" s="160"/>
      <c r="V23" s="160"/>
      <c r="W23" s="160"/>
    </row>
    <row r="24" ht="52.5" customHeight="1" outlineLevel="1" spans="1:23">
      <c r="A24" s="158" t="s">
        <v>337</v>
      </c>
      <c r="B24" s="158" t="s">
        <v>354</v>
      </c>
      <c r="C24" s="158" t="s">
        <v>353</v>
      </c>
      <c r="D24" s="158" t="s">
        <v>46</v>
      </c>
      <c r="E24" s="158" t="s">
        <v>95</v>
      </c>
      <c r="F24" s="158" t="s">
        <v>96</v>
      </c>
      <c r="G24" s="158" t="s">
        <v>245</v>
      </c>
      <c r="H24" s="158" t="s">
        <v>246</v>
      </c>
      <c r="I24" s="160">
        <v>10000</v>
      </c>
      <c r="J24" s="160">
        <v>10000</v>
      </c>
      <c r="K24" s="160">
        <v>10000</v>
      </c>
      <c r="L24" s="160"/>
      <c r="M24" s="160"/>
      <c r="N24" s="158"/>
      <c r="O24" s="158"/>
      <c r="P24" s="158"/>
      <c r="Q24" s="160"/>
      <c r="R24" s="160"/>
      <c r="S24" s="160"/>
      <c r="T24" s="160"/>
      <c r="U24" s="160"/>
      <c r="V24" s="160"/>
      <c r="W24" s="160"/>
    </row>
    <row r="25" ht="52.5" customHeight="1" outlineLevel="1" spans="1:23">
      <c r="A25" s="158" t="s">
        <v>337</v>
      </c>
      <c r="B25" s="158" t="s">
        <v>354</v>
      </c>
      <c r="C25" s="158" t="s">
        <v>353</v>
      </c>
      <c r="D25" s="158" t="s">
        <v>46</v>
      </c>
      <c r="E25" s="158" t="s">
        <v>95</v>
      </c>
      <c r="F25" s="158" t="s">
        <v>96</v>
      </c>
      <c r="G25" s="158" t="s">
        <v>355</v>
      </c>
      <c r="H25" s="158" t="s">
        <v>356</v>
      </c>
      <c r="I25" s="160">
        <v>40000</v>
      </c>
      <c r="J25" s="160">
        <v>40000</v>
      </c>
      <c r="K25" s="160">
        <v>40000</v>
      </c>
      <c r="L25" s="160"/>
      <c r="M25" s="160"/>
      <c r="N25" s="158"/>
      <c r="O25" s="158"/>
      <c r="P25" s="158"/>
      <c r="Q25" s="160"/>
      <c r="R25" s="160"/>
      <c r="S25" s="160"/>
      <c r="T25" s="160"/>
      <c r="U25" s="160"/>
      <c r="V25" s="160"/>
      <c r="W25" s="160"/>
    </row>
    <row r="26" ht="52.5" customHeight="1" spans="1:23">
      <c r="A26" s="158"/>
      <c r="B26" s="158"/>
      <c r="C26" s="158" t="s">
        <v>357</v>
      </c>
      <c r="D26" s="158"/>
      <c r="E26" s="158"/>
      <c r="F26" s="158"/>
      <c r="G26" s="158"/>
      <c r="H26" s="158"/>
      <c r="I26" s="160">
        <v>280800</v>
      </c>
      <c r="J26" s="160">
        <v>280800</v>
      </c>
      <c r="K26" s="160">
        <v>280800</v>
      </c>
      <c r="L26" s="160"/>
      <c r="M26" s="160"/>
      <c r="N26" s="158"/>
      <c r="O26" s="158"/>
      <c r="P26" s="158"/>
      <c r="Q26" s="160"/>
      <c r="R26" s="160"/>
      <c r="S26" s="160"/>
      <c r="T26" s="160"/>
      <c r="U26" s="160"/>
      <c r="V26" s="160"/>
      <c r="W26" s="160"/>
    </row>
    <row r="27" ht="52.5" customHeight="1" outlineLevel="1" spans="1:23">
      <c r="A27" s="158" t="s">
        <v>347</v>
      </c>
      <c r="B27" s="158" t="s">
        <v>358</v>
      </c>
      <c r="C27" s="158" t="s">
        <v>357</v>
      </c>
      <c r="D27" s="158" t="s">
        <v>46</v>
      </c>
      <c r="E27" s="158" t="s">
        <v>150</v>
      </c>
      <c r="F27" s="158" t="s">
        <v>151</v>
      </c>
      <c r="G27" s="158" t="s">
        <v>264</v>
      </c>
      <c r="H27" s="158" t="s">
        <v>265</v>
      </c>
      <c r="I27" s="160">
        <v>280800</v>
      </c>
      <c r="J27" s="160">
        <v>280800</v>
      </c>
      <c r="K27" s="160">
        <v>280800</v>
      </c>
      <c r="L27" s="160"/>
      <c r="M27" s="160"/>
      <c r="N27" s="158"/>
      <c r="O27" s="158"/>
      <c r="P27" s="158"/>
      <c r="Q27" s="160"/>
      <c r="R27" s="160"/>
      <c r="S27" s="160"/>
      <c r="T27" s="160"/>
      <c r="U27" s="160"/>
      <c r="V27" s="160"/>
      <c r="W27" s="160"/>
    </row>
    <row r="28" ht="52.5" customHeight="1" spans="1:23">
      <c r="A28" s="158"/>
      <c r="B28" s="158"/>
      <c r="C28" s="158" t="s">
        <v>359</v>
      </c>
      <c r="D28" s="158"/>
      <c r="E28" s="158"/>
      <c r="F28" s="158"/>
      <c r="G28" s="158"/>
      <c r="H28" s="158"/>
      <c r="I28" s="160">
        <v>50000</v>
      </c>
      <c r="J28" s="160">
        <v>50000</v>
      </c>
      <c r="K28" s="160">
        <v>50000</v>
      </c>
      <c r="L28" s="160"/>
      <c r="M28" s="160"/>
      <c r="N28" s="158"/>
      <c r="O28" s="158"/>
      <c r="P28" s="158"/>
      <c r="Q28" s="160"/>
      <c r="R28" s="160"/>
      <c r="S28" s="160"/>
      <c r="T28" s="160"/>
      <c r="U28" s="160"/>
      <c r="V28" s="160"/>
      <c r="W28" s="160"/>
    </row>
    <row r="29" ht="52.5" customHeight="1" outlineLevel="1" spans="1:23">
      <c r="A29" s="158" t="s">
        <v>347</v>
      </c>
      <c r="B29" s="158" t="s">
        <v>360</v>
      </c>
      <c r="C29" s="158" t="s">
        <v>359</v>
      </c>
      <c r="D29" s="158" t="s">
        <v>46</v>
      </c>
      <c r="E29" s="158" t="s">
        <v>150</v>
      </c>
      <c r="F29" s="158" t="s">
        <v>151</v>
      </c>
      <c r="G29" s="158" t="s">
        <v>256</v>
      </c>
      <c r="H29" s="158" t="s">
        <v>257</v>
      </c>
      <c r="I29" s="160">
        <v>50000</v>
      </c>
      <c r="J29" s="160">
        <v>50000</v>
      </c>
      <c r="K29" s="160">
        <v>50000</v>
      </c>
      <c r="L29" s="160"/>
      <c r="M29" s="160"/>
      <c r="N29" s="158"/>
      <c r="O29" s="158"/>
      <c r="P29" s="158"/>
      <c r="Q29" s="160"/>
      <c r="R29" s="160"/>
      <c r="S29" s="160"/>
      <c r="T29" s="160"/>
      <c r="U29" s="160"/>
      <c r="V29" s="160"/>
      <c r="W29" s="160"/>
    </row>
    <row r="30" ht="52.5" customHeight="1" spans="1:23">
      <c r="A30" s="158"/>
      <c r="B30" s="158"/>
      <c r="C30" s="158" t="s">
        <v>361</v>
      </c>
      <c r="D30" s="158"/>
      <c r="E30" s="158"/>
      <c r="F30" s="158"/>
      <c r="G30" s="158"/>
      <c r="H30" s="158"/>
      <c r="I30" s="160">
        <v>100000</v>
      </c>
      <c r="J30" s="160">
        <v>100000</v>
      </c>
      <c r="K30" s="160">
        <v>100000</v>
      </c>
      <c r="L30" s="160"/>
      <c r="M30" s="160"/>
      <c r="N30" s="158"/>
      <c r="O30" s="158"/>
      <c r="P30" s="158"/>
      <c r="Q30" s="160"/>
      <c r="R30" s="160"/>
      <c r="S30" s="160"/>
      <c r="T30" s="160"/>
      <c r="U30" s="160"/>
      <c r="V30" s="160"/>
      <c r="W30" s="160"/>
    </row>
    <row r="31" ht="52.5" customHeight="1" outlineLevel="1" spans="1:23">
      <c r="A31" s="158" t="s">
        <v>340</v>
      </c>
      <c r="B31" s="158" t="s">
        <v>362</v>
      </c>
      <c r="C31" s="158" t="s">
        <v>361</v>
      </c>
      <c r="D31" s="158" t="s">
        <v>46</v>
      </c>
      <c r="E31" s="158" t="s">
        <v>92</v>
      </c>
      <c r="F31" s="158" t="s">
        <v>91</v>
      </c>
      <c r="G31" s="158" t="s">
        <v>256</v>
      </c>
      <c r="H31" s="158" t="s">
        <v>257</v>
      </c>
      <c r="I31" s="160">
        <v>100000</v>
      </c>
      <c r="J31" s="160">
        <v>100000</v>
      </c>
      <c r="K31" s="160">
        <v>100000</v>
      </c>
      <c r="L31" s="160"/>
      <c r="M31" s="160"/>
      <c r="N31" s="158"/>
      <c r="O31" s="158"/>
      <c r="P31" s="158"/>
      <c r="Q31" s="160"/>
      <c r="R31" s="160"/>
      <c r="S31" s="160"/>
      <c r="T31" s="160"/>
      <c r="U31" s="160"/>
      <c r="V31" s="160"/>
      <c r="W31" s="160"/>
    </row>
    <row r="32" ht="30" customHeight="1" spans="1:23">
      <c r="A32" s="159" t="s">
        <v>30</v>
      </c>
      <c r="B32" s="159"/>
      <c r="C32" s="159"/>
      <c r="D32" s="159"/>
      <c r="E32" s="159"/>
      <c r="F32" s="159"/>
      <c r="G32" s="159"/>
      <c r="H32" s="159"/>
      <c r="I32" s="160">
        <v>844600</v>
      </c>
      <c r="J32" s="160">
        <v>819600</v>
      </c>
      <c r="K32" s="160">
        <v>819600</v>
      </c>
      <c r="L32" s="160"/>
      <c r="M32" s="160"/>
      <c r="N32" s="160"/>
      <c r="O32" s="160"/>
      <c r="P32" s="160"/>
      <c r="Q32" s="160"/>
      <c r="R32" s="160">
        <v>25000</v>
      </c>
      <c r="S32" s="160"/>
      <c r="T32" s="160"/>
      <c r="U32" s="160"/>
      <c r="V32" s="160"/>
      <c r="W32" s="160">
        <v>25000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69"/>
  <sheetViews>
    <sheetView showZeros="0" workbookViewId="0">
      <selection activeCell="E10" sqref="E10"/>
    </sheetView>
  </sheetViews>
  <sheetFormatPr defaultColWidth="10.2777777777778" defaultRowHeight="15" customHeight="1"/>
  <cols>
    <col min="1" max="9" width="14.2777777777778" customWidth="1"/>
    <col min="10" max="10" width="34.2777777777778" customWidth="1"/>
  </cols>
  <sheetData>
    <row r="1" ht="18.75" customHeight="1" spans="1:10">
      <c r="A1" s="150"/>
      <c r="B1" s="150"/>
      <c r="C1" s="150"/>
      <c r="D1" s="150"/>
      <c r="E1" s="150"/>
      <c r="F1" s="150"/>
      <c r="G1" s="150"/>
      <c r="H1" s="150"/>
      <c r="I1" s="150"/>
      <c r="J1" s="153" t="s">
        <v>363</v>
      </c>
    </row>
    <row r="2" ht="34.5" customHeight="1" spans="1:10">
      <c r="A2" s="151" t="str">
        <f>"2026"&amp;"年部门项目支出绩效目标表"</f>
        <v>2026年部门项目支出绩效目标表</v>
      </c>
      <c r="B2" s="151"/>
      <c r="C2" s="151"/>
      <c r="D2" s="151"/>
      <c r="E2" s="151"/>
      <c r="F2" s="151"/>
      <c r="G2" s="151"/>
      <c r="H2" s="151"/>
      <c r="I2" s="151"/>
      <c r="J2" s="151"/>
    </row>
    <row r="3" ht="18.75" customHeight="1" spans="1:10">
      <c r="A3" s="150" t="str">
        <f>"单位名称："&amp;"盈江县盈江农场社区管理委员会"</f>
        <v>单位名称：盈江县盈江农场社区管理委员会</v>
      </c>
      <c r="B3" s="150"/>
      <c r="C3" s="150"/>
      <c r="D3" s="150"/>
      <c r="E3" s="150"/>
      <c r="F3" s="150"/>
      <c r="G3" s="150"/>
      <c r="H3" s="150"/>
      <c r="I3" s="150"/>
      <c r="J3" s="150"/>
    </row>
    <row r="4" ht="22.5" customHeight="1" spans="1:10">
      <c r="A4" s="152" t="s">
        <v>364</v>
      </c>
      <c r="B4" s="152" t="s">
        <v>365</v>
      </c>
      <c r="C4" s="152" t="s">
        <v>366</v>
      </c>
      <c r="D4" s="152" t="s">
        <v>367</v>
      </c>
      <c r="E4" s="152" t="s">
        <v>368</v>
      </c>
      <c r="F4" s="152" t="s">
        <v>369</v>
      </c>
      <c r="G4" s="152" t="s">
        <v>370</v>
      </c>
      <c r="H4" s="152" t="s">
        <v>371</v>
      </c>
      <c r="I4" s="152" t="s">
        <v>372</v>
      </c>
      <c r="J4" s="152" t="s">
        <v>373</v>
      </c>
    </row>
    <row r="5" ht="22.5" customHeight="1" spans="1:10">
      <c r="A5" s="152" t="s">
        <v>59</v>
      </c>
      <c r="B5" s="152" t="s">
        <v>60</v>
      </c>
      <c r="C5" s="152" t="s">
        <v>61</v>
      </c>
      <c r="D5" s="152" t="s">
        <v>62</v>
      </c>
      <c r="E5" s="152" t="s">
        <v>63</v>
      </c>
      <c r="F5" s="152" t="s">
        <v>64</v>
      </c>
      <c r="G5" s="152" t="s">
        <v>65</v>
      </c>
      <c r="H5" s="152" t="s">
        <v>66</v>
      </c>
      <c r="I5" s="152" t="s">
        <v>67</v>
      </c>
      <c r="J5" s="152" t="s">
        <v>68</v>
      </c>
    </row>
    <row r="6" ht="52.5" customHeight="1" spans="1:10">
      <c r="A6" s="152" t="s">
        <v>46</v>
      </c>
      <c r="B6" s="152"/>
      <c r="C6" s="152"/>
      <c r="D6" s="152"/>
      <c r="E6" s="152"/>
      <c r="F6" s="152"/>
      <c r="G6" s="152"/>
      <c r="H6" s="152"/>
      <c r="I6" s="152"/>
      <c r="J6" s="152"/>
    </row>
    <row r="7" ht="52.5" customHeight="1" outlineLevel="1" spans="1:10">
      <c r="A7" s="152" t="s">
        <v>342</v>
      </c>
      <c r="B7" s="152" t="s">
        <v>374</v>
      </c>
      <c r="C7" s="152" t="s">
        <v>375</v>
      </c>
      <c r="D7" s="152" t="s">
        <v>376</v>
      </c>
      <c r="E7" s="152" t="s">
        <v>377</v>
      </c>
      <c r="F7" s="152" t="s">
        <v>378</v>
      </c>
      <c r="G7" s="152" t="s">
        <v>379</v>
      </c>
      <c r="H7" s="152" t="s">
        <v>380</v>
      </c>
      <c r="I7" s="152" t="s">
        <v>381</v>
      </c>
      <c r="J7" s="152" t="s">
        <v>382</v>
      </c>
    </row>
    <row r="8" ht="52.5" customHeight="1" outlineLevel="1" spans="1:10">
      <c r="A8" s="152" t="s">
        <v>342</v>
      </c>
      <c r="B8" s="152" t="s">
        <v>374</v>
      </c>
      <c r="C8" s="152" t="s">
        <v>383</v>
      </c>
      <c r="D8" s="152" t="s">
        <v>384</v>
      </c>
      <c r="E8" s="152" t="s">
        <v>385</v>
      </c>
      <c r="F8" s="152" t="s">
        <v>378</v>
      </c>
      <c r="G8" s="152" t="s">
        <v>379</v>
      </c>
      <c r="H8" s="152" t="s">
        <v>380</v>
      </c>
      <c r="I8" s="152" t="s">
        <v>381</v>
      </c>
      <c r="J8" s="152" t="s">
        <v>386</v>
      </c>
    </row>
    <row r="9" ht="52.5" customHeight="1" outlineLevel="1" spans="1:10">
      <c r="A9" s="152" t="s">
        <v>342</v>
      </c>
      <c r="B9" s="152" t="s">
        <v>374</v>
      </c>
      <c r="C9" s="152" t="s">
        <v>387</v>
      </c>
      <c r="D9" s="152" t="s">
        <v>388</v>
      </c>
      <c r="E9" s="152" t="s">
        <v>389</v>
      </c>
      <c r="F9" s="152" t="s">
        <v>390</v>
      </c>
      <c r="G9" s="152" t="s">
        <v>391</v>
      </c>
      <c r="H9" s="152" t="s">
        <v>380</v>
      </c>
      <c r="I9" s="152" t="s">
        <v>381</v>
      </c>
      <c r="J9" s="152" t="s">
        <v>382</v>
      </c>
    </row>
    <row r="10" ht="52.5" customHeight="1" outlineLevel="1" spans="1:10">
      <c r="A10" s="152" t="s">
        <v>346</v>
      </c>
      <c r="B10" s="152" t="s">
        <v>392</v>
      </c>
      <c r="C10" s="152" t="s">
        <v>375</v>
      </c>
      <c r="D10" s="152" t="s">
        <v>393</v>
      </c>
      <c r="E10" s="152" t="s">
        <v>394</v>
      </c>
      <c r="F10" s="152" t="s">
        <v>378</v>
      </c>
      <c r="G10" s="152" t="s">
        <v>395</v>
      </c>
      <c r="H10" s="152" t="s">
        <v>396</v>
      </c>
      <c r="I10" s="152" t="s">
        <v>381</v>
      </c>
      <c r="J10" s="152" t="s">
        <v>397</v>
      </c>
    </row>
    <row r="11" ht="52.5" customHeight="1" outlineLevel="1" spans="1:10">
      <c r="A11" s="152" t="s">
        <v>346</v>
      </c>
      <c r="B11" s="152" t="s">
        <v>392</v>
      </c>
      <c r="C11" s="152" t="s">
        <v>375</v>
      </c>
      <c r="D11" s="152" t="s">
        <v>393</v>
      </c>
      <c r="E11" s="152" t="s">
        <v>398</v>
      </c>
      <c r="F11" s="152" t="s">
        <v>390</v>
      </c>
      <c r="G11" s="152" t="s">
        <v>399</v>
      </c>
      <c r="H11" s="152" t="s">
        <v>396</v>
      </c>
      <c r="I11" s="152" t="s">
        <v>381</v>
      </c>
      <c r="J11" s="152" t="s">
        <v>400</v>
      </c>
    </row>
    <row r="12" ht="52.5" customHeight="1" outlineLevel="1" spans="1:10">
      <c r="A12" s="152" t="s">
        <v>346</v>
      </c>
      <c r="B12" s="152" t="s">
        <v>392</v>
      </c>
      <c r="C12" s="152" t="s">
        <v>375</v>
      </c>
      <c r="D12" s="152" t="s">
        <v>401</v>
      </c>
      <c r="E12" s="152" t="s">
        <v>402</v>
      </c>
      <c r="F12" s="152" t="s">
        <v>390</v>
      </c>
      <c r="G12" s="152" t="s">
        <v>403</v>
      </c>
      <c r="H12" s="152" t="s">
        <v>380</v>
      </c>
      <c r="I12" s="152" t="s">
        <v>381</v>
      </c>
      <c r="J12" s="152" t="s">
        <v>404</v>
      </c>
    </row>
    <row r="13" ht="52.5" customHeight="1" outlineLevel="1" spans="1:10">
      <c r="A13" s="152" t="s">
        <v>346</v>
      </c>
      <c r="B13" s="152" t="s">
        <v>392</v>
      </c>
      <c r="C13" s="152" t="s">
        <v>383</v>
      </c>
      <c r="D13" s="152" t="s">
        <v>384</v>
      </c>
      <c r="E13" s="152" t="s">
        <v>405</v>
      </c>
      <c r="F13" s="152" t="s">
        <v>390</v>
      </c>
      <c r="G13" s="152" t="s">
        <v>406</v>
      </c>
      <c r="H13" s="152"/>
      <c r="I13" s="152" t="s">
        <v>407</v>
      </c>
      <c r="J13" s="152" t="s">
        <v>408</v>
      </c>
    </row>
    <row r="14" ht="52.5" customHeight="1" outlineLevel="1" spans="1:10">
      <c r="A14" s="152" t="s">
        <v>353</v>
      </c>
      <c r="B14" s="152" t="s">
        <v>409</v>
      </c>
      <c r="C14" s="152" t="s">
        <v>375</v>
      </c>
      <c r="D14" s="152" t="s">
        <v>393</v>
      </c>
      <c r="E14" s="152" t="s">
        <v>410</v>
      </c>
      <c r="F14" s="152" t="s">
        <v>378</v>
      </c>
      <c r="G14" s="152" t="s">
        <v>63</v>
      </c>
      <c r="H14" s="152" t="s">
        <v>396</v>
      </c>
      <c r="I14" s="152" t="s">
        <v>381</v>
      </c>
      <c r="J14" s="152" t="s">
        <v>411</v>
      </c>
    </row>
    <row r="15" ht="52.5" customHeight="1" outlineLevel="1" spans="1:10">
      <c r="A15" s="152" t="s">
        <v>353</v>
      </c>
      <c r="B15" s="152" t="s">
        <v>409</v>
      </c>
      <c r="C15" s="152" t="s">
        <v>375</v>
      </c>
      <c r="D15" s="152" t="s">
        <v>401</v>
      </c>
      <c r="E15" s="152" t="s">
        <v>412</v>
      </c>
      <c r="F15" s="152" t="s">
        <v>378</v>
      </c>
      <c r="G15" s="152" t="s">
        <v>379</v>
      </c>
      <c r="H15" s="152" t="s">
        <v>380</v>
      </c>
      <c r="I15" s="152" t="s">
        <v>381</v>
      </c>
      <c r="J15" s="152" t="s">
        <v>413</v>
      </c>
    </row>
    <row r="16" ht="52.5" customHeight="1" outlineLevel="1" spans="1:10">
      <c r="A16" s="152" t="s">
        <v>353</v>
      </c>
      <c r="B16" s="152" t="s">
        <v>409</v>
      </c>
      <c r="C16" s="152" t="s">
        <v>375</v>
      </c>
      <c r="D16" s="152" t="s">
        <v>376</v>
      </c>
      <c r="E16" s="152" t="s">
        <v>414</v>
      </c>
      <c r="F16" s="152" t="s">
        <v>390</v>
      </c>
      <c r="G16" s="152" t="s">
        <v>415</v>
      </c>
      <c r="H16" s="152" t="s">
        <v>380</v>
      </c>
      <c r="I16" s="152" t="s">
        <v>381</v>
      </c>
      <c r="J16" s="152" t="s">
        <v>416</v>
      </c>
    </row>
    <row r="17" ht="52.5" customHeight="1" outlineLevel="1" spans="1:10">
      <c r="A17" s="152" t="s">
        <v>353</v>
      </c>
      <c r="B17" s="152" t="s">
        <v>409</v>
      </c>
      <c r="C17" s="152" t="s">
        <v>383</v>
      </c>
      <c r="D17" s="152" t="s">
        <v>384</v>
      </c>
      <c r="E17" s="152" t="s">
        <v>417</v>
      </c>
      <c r="F17" s="152" t="s">
        <v>390</v>
      </c>
      <c r="G17" s="152" t="s">
        <v>403</v>
      </c>
      <c r="H17" s="152" t="s">
        <v>380</v>
      </c>
      <c r="I17" s="152" t="s">
        <v>381</v>
      </c>
      <c r="J17" s="152" t="s">
        <v>418</v>
      </c>
    </row>
    <row r="18" ht="52.5" customHeight="1" outlineLevel="1" spans="1:10">
      <c r="A18" s="152" t="s">
        <v>336</v>
      </c>
      <c r="B18" s="152" t="s">
        <v>419</v>
      </c>
      <c r="C18" s="152" t="s">
        <v>375</v>
      </c>
      <c r="D18" s="152" t="s">
        <v>393</v>
      </c>
      <c r="E18" s="152" t="s">
        <v>420</v>
      </c>
      <c r="F18" s="152" t="s">
        <v>378</v>
      </c>
      <c r="G18" s="152" t="s">
        <v>421</v>
      </c>
      <c r="H18" s="152" t="s">
        <v>422</v>
      </c>
      <c r="I18" s="152" t="s">
        <v>381</v>
      </c>
      <c r="J18" s="152" t="s">
        <v>423</v>
      </c>
    </row>
    <row r="19" ht="52.5" customHeight="1" outlineLevel="1" spans="1:10">
      <c r="A19" s="152" t="s">
        <v>336</v>
      </c>
      <c r="B19" s="152" t="s">
        <v>419</v>
      </c>
      <c r="C19" s="152" t="s">
        <v>375</v>
      </c>
      <c r="D19" s="152" t="s">
        <v>401</v>
      </c>
      <c r="E19" s="152" t="s">
        <v>424</v>
      </c>
      <c r="F19" s="152" t="s">
        <v>390</v>
      </c>
      <c r="G19" s="152" t="s">
        <v>415</v>
      </c>
      <c r="H19" s="152" t="s">
        <v>380</v>
      </c>
      <c r="I19" s="152" t="s">
        <v>381</v>
      </c>
      <c r="J19" s="152" t="s">
        <v>425</v>
      </c>
    </row>
    <row r="20" ht="52.5" customHeight="1" outlineLevel="1" spans="1:10">
      <c r="A20" s="152" t="s">
        <v>336</v>
      </c>
      <c r="B20" s="152" t="s">
        <v>419</v>
      </c>
      <c r="C20" s="152" t="s">
        <v>383</v>
      </c>
      <c r="D20" s="152" t="s">
        <v>384</v>
      </c>
      <c r="E20" s="152" t="s">
        <v>426</v>
      </c>
      <c r="F20" s="152" t="s">
        <v>390</v>
      </c>
      <c r="G20" s="152" t="s">
        <v>403</v>
      </c>
      <c r="H20" s="152" t="s">
        <v>380</v>
      </c>
      <c r="I20" s="152" t="s">
        <v>381</v>
      </c>
      <c r="J20" s="152" t="s">
        <v>427</v>
      </c>
    </row>
    <row r="21" ht="52.5" customHeight="1" outlineLevel="1" spans="1:10">
      <c r="A21" s="152" t="s">
        <v>339</v>
      </c>
      <c r="B21" s="152" t="s">
        <v>428</v>
      </c>
      <c r="C21" s="152" t="s">
        <v>375</v>
      </c>
      <c r="D21" s="152" t="s">
        <v>393</v>
      </c>
      <c r="E21" s="152" t="s">
        <v>394</v>
      </c>
      <c r="F21" s="152" t="s">
        <v>378</v>
      </c>
      <c r="G21" s="152" t="s">
        <v>395</v>
      </c>
      <c r="H21" s="152" t="s">
        <v>396</v>
      </c>
      <c r="I21" s="152" t="s">
        <v>381</v>
      </c>
      <c r="J21" s="152" t="s">
        <v>429</v>
      </c>
    </row>
    <row r="22" ht="52.5" customHeight="1" outlineLevel="1" spans="1:10">
      <c r="A22" s="152" t="s">
        <v>339</v>
      </c>
      <c r="B22" s="152" t="s">
        <v>428</v>
      </c>
      <c r="C22" s="152" t="s">
        <v>375</v>
      </c>
      <c r="D22" s="152" t="s">
        <v>393</v>
      </c>
      <c r="E22" s="152" t="s">
        <v>398</v>
      </c>
      <c r="F22" s="152" t="s">
        <v>390</v>
      </c>
      <c r="G22" s="152" t="s">
        <v>399</v>
      </c>
      <c r="H22" s="152" t="s">
        <v>396</v>
      </c>
      <c r="I22" s="152" t="s">
        <v>381</v>
      </c>
      <c r="J22" s="152" t="s">
        <v>400</v>
      </c>
    </row>
    <row r="23" ht="52.5" customHeight="1" outlineLevel="1" spans="1:10">
      <c r="A23" s="152" t="s">
        <v>339</v>
      </c>
      <c r="B23" s="152" t="s">
        <v>428</v>
      </c>
      <c r="C23" s="152" t="s">
        <v>375</v>
      </c>
      <c r="D23" s="152" t="s">
        <v>401</v>
      </c>
      <c r="E23" s="152" t="s">
        <v>430</v>
      </c>
      <c r="F23" s="152" t="s">
        <v>378</v>
      </c>
      <c r="G23" s="152" t="s">
        <v>379</v>
      </c>
      <c r="H23" s="152" t="s">
        <v>380</v>
      </c>
      <c r="I23" s="152" t="s">
        <v>381</v>
      </c>
      <c r="J23" s="152" t="s">
        <v>404</v>
      </c>
    </row>
    <row r="24" ht="52.5" customHeight="1" outlineLevel="1" spans="1:10">
      <c r="A24" s="152" t="s">
        <v>339</v>
      </c>
      <c r="B24" s="152" t="s">
        <v>428</v>
      </c>
      <c r="C24" s="152" t="s">
        <v>383</v>
      </c>
      <c r="D24" s="152" t="s">
        <v>431</v>
      </c>
      <c r="E24" s="152" t="s">
        <v>405</v>
      </c>
      <c r="F24" s="152" t="s">
        <v>432</v>
      </c>
      <c r="G24" s="152" t="s">
        <v>433</v>
      </c>
      <c r="H24" s="152" t="s">
        <v>380</v>
      </c>
      <c r="I24" s="152" t="s">
        <v>381</v>
      </c>
      <c r="J24" s="152" t="s">
        <v>408</v>
      </c>
    </row>
    <row r="25" ht="52.5" customHeight="1" outlineLevel="1" spans="1:10">
      <c r="A25" s="152" t="s">
        <v>339</v>
      </c>
      <c r="B25" s="152" t="s">
        <v>428</v>
      </c>
      <c r="C25" s="152" t="s">
        <v>387</v>
      </c>
      <c r="D25" s="152" t="s">
        <v>388</v>
      </c>
      <c r="E25" s="152" t="s">
        <v>434</v>
      </c>
      <c r="F25" s="152" t="s">
        <v>390</v>
      </c>
      <c r="G25" s="152" t="s">
        <v>415</v>
      </c>
      <c r="H25" s="152" t="s">
        <v>380</v>
      </c>
      <c r="I25" s="152" t="s">
        <v>381</v>
      </c>
      <c r="J25" s="152" t="s">
        <v>435</v>
      </c>
    </row>
    <row r="26" ht="52.5" customHeight="1" outlineLevel="1" spans="1:10">
      <c r="A26" s="152" t="s">
        <v>359</v>
      </c>
      <c r="B26" s="152" t="s">
        <v>436</v>
      </c>
      <c r="C26" s="152" t="s">
        <v>375</v>
      </c>
      <c r="D26" s="152" t="s">
        <v>393</v>
      </c>
      <c r="E26" s="152" t="s">
        <v>437</v>
      </c>
      <c r="F26" s="152" t="s">
        <v>390</v>
      </c>
      <c r="G26" s="152" t="s">
        <v>61</v>
      </c>
      <c r="H26" s="152" t="s">
        <v>438</v>
      </c>
      <c r="I26" s="152" t="s">
        <v>381</v>
      </c>
      <c r="J26" s="152" t="s">
        <v>439</v>
      </c>
    </row>
    <row r="27" ht="52.5" customHeight="1" outlineLevel="1" spans="1:10">
      <c r="A27" s="152" t="s">
        <v>359</v>
      </c>
      <c r="B27" s="152" t="s">
        <v>436</v>
      </c>
      <c r="C27" s="152" t="s">
        <v>375</v>
      </c>
      <c r="D27" s="152" t="s">
        <v>393</v>
      </c>
      <c r="E27" s="152" t="s">
        <v>440</v>
      </c>
      <c r="F27" s="152" t="s">
        <v>390</v>
      </c>
      <c r="G27" s="152" t="s">
        <v>63</v>
      </c>
      <c r="H27" s="152" t="s">
        <v>441</v>
      </c>
      <c r="I27" s="152" t="s">
        <v>381</v>
      </c>
      <c r="J27" s="152" t="s">
        <v>442</v>
      </c>
    </row>
    <row r="28" ht="52.5" customHeight="1" outlineLevel="1" spans="1:10">
      <c r="A28" s="152" t="s">
        <v>359</v>
      </c>
      <c r="B28" s="152" t="s">
        <v>436</v>
      </c>
      <c r="C28" s="152" t="s">
        <v>375</v>
      </c>
      <c r="D28" s="152" t="s">
        <v>393</v>
      </c>
      <c r="E28" s="152" t="s">
        <v>443</v>
      </c>
      <c r="F28" s="152" t="s">
        <v>390</v>
      </c>
      <c r="G28" s="152" t="s">
        <v>444</v>
      </c>
      <c r="H28" s="152" t="s">
        <v>445</v>
      </c>
      <c r="I28" s="152" t="s">
        <v>381</v>
      </c>
      <c r="J28" s="152" t="s">
        <v>446</v>
      </c>
    </row>
    <row r="29" ht="52.5" customHeight="1" outlineLevel="1" spans="1:10">
      <c r="A29" s="152" t="s">
        <v>359</v>
      </c>
      <c r="B29" s="152" t="s">
        <v>436</v>
      </c>
      <c r="C29" s="152" t="s">
        <v>375</v>
      </c>
      <c r="D29" s="152" t="s">
        <v>401</v>
      </c>
      <c r="E29" s="152" t="s">
        <v>447</v>
      </c>
      <c r="F29" s="152" t="s">
        <v>390</v>
      </c>
      <c r="G29" s="152" t="s">
        <v>415</v>
      </c>
      <c r="H29" s="152" t="s">
        <v>380</v>
      </c>
      <c r="I29" s="152" t="s">
        <v>381</v>
      </c>
      <c r="J29" s="152" t="s">
        <v>448</v>
      </c>
    </row>
    <row r="30" ht="52.5" customHeight="1" outlineLevel="1" spans="1:10">
      <c r="A30" s="152" t="s">
        <v>359</v>
      </c>
      <c r="B30" s="152" t="s">
        <v>436</v>
      </c>
      <c r="C30" s="152" t="s">
        <v>375</v>
      </c>
      <c r="D30" s="152" t="s">
        <v>401</v>
      </c>
      <c r="E30" s="152" t="s">
        <v>449</v>
      </c>
      <c r="F30" s="152" t="s">
        <v>390</v>
      </c>
      <c r="G30" s="152" t="s">
        <v>415</v>
      </c>
      <c r="H30" s="152" t="s">
        <v>380</v>
      </c>
      <c r="I30" s="152" t="s">
        <v>381</v>
      </c>
      <c r="J30" s="152" t="s">
        <v>450</v>
      </c>
    </row>
    <row r="31" ht="52.5" customHeight="1" outlineLevel="1" spans="1:10">
      <c r="A31" s="152" t="s">
        <v>359</v>
      </c>
      <c r="B31" s="152" t="s">
        <v>436</v>
      </c>
      <c r="C31" s="152" t="s">
        <v>375</v>
      </c>
      <c r="D31" s="152" t="s">
        <v>401</v>
      </c>
      <c r="E31" s="152" t="s">
        <v>451</v>
      </c>
      <c r="F31" s="152" t="s">
        <v>390</v>
      </c>
      <c r="G31" s="152" t="s">
        <v>415</v>
      </c>
      <c r="H31" s="152" t="s">
        <v>380</v>
      </c>
      <c r="I31" s="152" t="s">
        <v>381</v>
      </c>
      <c r="J31" s="152" t="s">
        <v>452</v>
      </c>
    </row>
    <row r="32" ht="52.5" customHeight="1" outlineLevel="1" spans="1:10">
      <c r="A32" s="152" t="s">
        <v>359</v>
      </c>
      <c r="B32" s="152" t="s">
        <v>436</v>
      </c>
      <c r="C32" s="152" t="s">
        <v>383</v>
      </c>
      <c r="D32" s="152" t="s">
        <v>384</v>
      </c>
      <c r="E32" s="152" t="s">
        <v>453</v>
      </c>
      <c r="F32" s="152" t="s">
        <v>390</v>
      </c>
      <c r="G32" s="152" t="s">
        <v>415</v>
      </c>
      <c r="H32" s="152" t="s">
        <v>454</v>
      </c>
      <c r="I32" s="152" t="s">
        <v>381</v>
      </c>
      <c r="J32" s="152" t="s">
        <v>455</v>
      </c>
    </row>
    <row r="33" ht="52.5" customHeight="1" outlineLevel="1" spans="1:10">
      <c r="A33" s="152" t="s">
        <v>361</v>
      </c>
      <c r="B33" s="152" t="s">
        <v>456</v>
      </c>
      <c r="C33" s="152" t="s">
        <v>375</v>
      </c>
      <c r="D33" s="152" t="s">
        <v>393</v>
      </c>
      <c r="E33" s="152" t="s">
        <v>457</v>
      </c>
      <c r="F33" s="152" t="s">
        <v>378</v>
      </c>
      <c r="G33" s="152" t="s">
        <v>379</v>
      </c>
      <c r="H33" s="152" t="s">
        <v>380</v>
      </c>
      <c r="I33" s="152" t="s">
        <v>381</v>
      </c>
      <c r="J33" s="152" t="s">
        <v>458</v>
      </c>
    </row>
    <row r="34" ht="52.5" customHeight="1" outlineLevel="1" spans="1:10">
      <c r="A34" s="152" t="s">
        <v>361</v>
      </c>
      <c r="B34" s="152" t="s">
        <v>456</v>
      </c>
      <c r="C34" s="152" t="s">
        <v>383</v>
      </c>
      <c r="D34" s="152" t="s">
        <v>384</v>
      </c>
      <c r="E34" s="152" t="s">
        <v>459</v>
      </c>
      <c r="F34" s="152" t="s">
        <v>378</v>
      </c>
      <c r="G34" s="152" t="s">
        <v>379</v>
      </c>
      <c r="H34" s="152" t="s">
        <v>380</v>
      </c>
      <c r="I34" s="152" t="s">
        <v>381</v>
      </c>
      <c r="J34" s="152" t="s">
        <v>460</v>
      </c>
    </row>
    <row r="35" ht="52.5" customHeight="1" outlineLevel="1" spans="1:10">
      <c r="A35" s="152" t="s">
        <v>361</v>
      </c>
      <c r="B35" s="152" t="s">
        <v>456</v>
      </c>
      <c r="C35" s="152" t="s">
        <v>387</v>
      </c>
      <c r="D35" s="152" t="s">
        <v>388</v>
      </c>
      <c r="E35" s="152" t="s">
        <v>461</v>
      </c>
      <c r="F35" s="152" t="s">
        <v>390</v>
      </c>
      <c r="G35" s="152" t="s">
        <v>415</v>
      </c>
      <c r="H35" s="152" t="s">
        <v>380</v>
      </c>
      <c r="I35" s="152" t="s">
        <v>381</v>
      </c>
      <c r="J35" s="152" t="s">
        <v>460</v>
      </c>
    </row>
    <row r="36" ht="52.5" customHeight="1" outlineLevel="1" spans="1:10">
      <c r="A36" s="152" t="s">
        <v>351</v>
      </c>
      <c r="B36" s="152" t="s">
        <v>462</v>
      </c>
      <c r="C36" s="152" t="s">
        <v>375</v>
      </c>
      <c r="D36" s="152" t="s">
        <v>393</v>
      </c>
      <c r="E36" s="152" t="s">
        <v>437</v>
      </c>
      <c r="F36" s="152" t="s">
        <v>390</v>
      </c>
      <c r="G36" s="152" t="s">
        <v>61</v>
      </c>
      <c r="H36" s="152" t="s">
        <v>438</v>
      </c>
      <c r="I36" s="152" t="s">
        <v>381</v>
      </c>
      <c r="J36" s="152" t="s">
        <v>439</v>
      </c>
    </row>
    <row r="37" ht="52.5" customHeight="1" outlineLevel="1" spans="1:10">
      <c r="A37" s="152" t="s">
        <v>351</v>
      </c>
      <c r="B37" s="152" t="s">
        <v>462</v>
      </c>
      <c r="C37" s="152" t="s">
        <v>375</v>
      </c>
      <c r="D37" s="152" t="s">
        <v>393</v>
      </c>
      <c r="E37" s="152" t="s">
        <v>440</v>
      </c>
      <c r="F37" s="152" t="s">
        <v>390</v>
      </c>
      <c r="G37" s="152" t="s">
        <v>63</v>
      </c>
      <c r="H37" s="152" t="s">
        <v>441</v>
      </c>
      <c r="I37" s="152" t="s">
        <v>381</v>
      </c>
      <c r="J37" s="152" t="s">
        <v>442</v>
      </c>
    </row>
    <row r="38" ht="52.5" customHeight="1" outlineLevel="1" spans="1:10">
      <c r="A38" s="152" t="s">
        <v>351</v>
      </c>
      <c r="B38" s="152" t="s">
        <v>462</v>
      </c>
      <c r="C38" s="152" t="s">
        <v>375</v>
      </c>
      <c r="D38" s="152" t="s">
        <v>393</v>
      </c>
      <c r="E38" s="152" t="s">
        <v>443</v>
      </c>
      <c r="F38" s="152" t="s">
        <v>390</v>
      </c>
      <c r="G38" s="152" t="s">
        <v>379</v>
      </c>
      <c r="H38" s="152" t="s">
        <v>445</v>
      </c>
      <c r="I38" s="152" t="s">
        <v>381</v>
      </c>
      <c r="J38" s="152" t="s">
        <v>446</v>
      </c>
    </row>
    <row r="39" ht="52.5" customHeight="1" outlineLevel="1" spans="1:10">
      <c r="A39" s="152" t="s">
        <v>351</v>
      </c>
      <c r="B39" s="152" t="s">
        <v>462</v>
      </c>
      <c r="C39" s="152" t="s">
        <v>375</v>
      </c>
      <c r="D39" s="152" t="s">
        <v>401</v>
      </c>
      <c r="E39" s="152" t="s">
        <v>447</v>
      </c>
      <c r="F39" s="152" t="s">
        <v>390</v>
      </c>
      <c r="G39" s="152" t="s">
        <v>415</v>
      </c>
      <c r="H39" s="152" t="s">
        <v>380</v>
      </c>
      <c r="I39" s="152" t="s">
        <v>381</v>
      </c>
      <c r="J39" s="152" t="s">
        <v>448</v>
      </c>
    </row>
    <row r="40" ht="52.5" customHeight="1" outlineLevel="1" spans="1:10">
      <c r="A40" s="152" t="s">
        <v>351</v>
      </c>
      <c r="B40" s="152" t="s">
        <v>462</v>
      </c>
      <c r="C40" s="152" t="s">
        <v>375</v>
      </c>
      <c r="D40" s="152" t="s">
        <v>401</v>
      </c>
      <c r="E40" s="152" t="s">
        <v>449</v>
      </c>
      <c r="F40" s="152" t="s">
        <v>390</v>
      </c>
      <c r="G40" s="152" t="s">
        <v>415</v>
      </c>
      <c r="H40" s="152" t="s">
        <v>380</v>
      </c>
      <c r="I40" s="152" t="s">
        <v>381</v>
      </c>
      <c r="J40" s="152" t="s">
        <v>450</v>
      </c>
    </row>
    <row r="41" ht="52.5" customHeight="1" outlineLevel="1" spans="1:10">
      <c r="A41" s="152" t="s">
        <v>351</v>
      </c>
      <c r="B41" s="152" t="s">
        <v>462</v>
      </c>
      <c r="C41" s="152" t="s">
        <v>375</v>
      </c>
      <c r="D41" s="152" t="s">
        <v>401</v>
      </c>
      <c r="E41" s="152" t="s">
        <v>451</v>
      </c>
      <c r="F41" s="152" t="s">
        <v>390</v>
      </c>
      <c r="G41" s="152" t="s">
        <v>415</v>
      </c>
      <c r="H41" s="152" t="s">
        <v>380</v>
      </c>
      <c r="I41" s="152" t="s">
        <v>381</v>
      </c>
      <c r="J41" s="152" t="s">
        <v>452</v>
      </c>
    </row>
    <row r="42" ht="52.5" customHeight="1" outlineLevel="1" spans="1:10">
      <c r="A42" s="152" t="s">
        <v>351</v>
      </c>
      <c r="B42" s="152" t="s">
        <v>462</v>
      </c>
      <c r="C42" s="152" t="s">
        <v>383</v>
      </c>
      <c r="D42" s="152" t="s">
        <v>384</v>
      </c>
      <c r="E42" s="152" t="s">
        <v>453</v>
      </c>
      <c r="F42" s="152" t="s">
        <v>390</v>
      </c>
      <c r="G42" s="152" t="s">
        <v>379</v>
      </c>
      <c r="H42" s="152" t="s">
        <v>454</v>
      </c>
      <c r="I42" s="152" t="s">
        <v>381</v>
      </c>
      <c r="J42" s="152" t="s">
        <v>463</v>
      </c>
    </row>
    <row r="43" ht="52.5" customHeight="1" outlineLevel="1" spans="1:10">
      <c r="A43" s="152" t="s">
        <v>351</v>
      </c>
      <c r="B43" s="152" t="s">
        <v>462</v>
      </c>
      <c r="C43" s="152" t="s">
        <v>387</v>
      </c>
      <c r="D43" s="152" t="s">
        <v>388</v>
      </c>
      <c r="E43" s="152" t="s">
        <v>464</v>
      </c>
      <c r="F43" s="152" t="s">
        <v>390</v>
      </c>
      <c r="G43" s="152" t="s">
        <v>415</v>
      </c>
      <c r="H43" s="152" t="s">
        <v>380</v>
      </c>
      <c r="I43" s="152" t="s">
        <v>381</v>
      </c>
      <c r="J43" s="152" t="s">
        <v>465</v>
      </c>
    </row>
    <row r="44" ht="52.5" customHeight="1" outlineLevel="1" spans="1:10">
      <c r="A44" s="152" t="s">
        <v>344</v>
      </c>
      <c r="B44" s="152" t="s">
        <v>466</v>
      </c>
      <c r="C44" s="152" t="s">
        <v>375</v>
      </c>
      <c r="D44" s="152" t="s">
        <v>401</v>
      </c>
      <c r="E44" s="152" t="s">
        <v>467</v>
      </c>
      <c r="F44" s="152" t="s">
        <v>378</v>
      </c>
      <c r="G44" s="152" t="s">
        <v>379</v>
      </c>
      <c r="H44" s="152" t="s">
        <v>380</v>
      </c>
      <c r="I44" s="152" t="s">
        <v>381</v>
      </c>
      <c r="J44" s="152" t="s">
        <v>468</v>
      </c>
    </row>
    <row r="45" ht="52.5" customHeight="1" outlineLevel="1" spans="1:10">
      <c r="A45" s="152" t="s">
        <v>344</v>
      </c>
      <c r="B45" s="152" t="s">
        <v>466</v>
      </c>
      <c r="C45" s="152" t="s">
        <v>383</v>
      </c>
      <c r="D45" s="152" t="s">
        <v>384</v>
      </c>
      <c r="E45" s="152" t="s">
        <v>469</v>
      </c>
      <c r="F45" s="152" t="s">
        <v>378</v>
      </c>
      <c r="G45" s="152" t="s">
        <v>379</v>
      </c>
      <c r="H45" s="152" t="s">
        <v>380</v>
      </c>
      <c r="I45" s="152" t="s">
        <v>381</v>
      </c>
      <c r="J45" s="152" t="s">
        <v>468</v>
      </c>
    </row>
    <row r="46" ht="52.5" customHeight="1" outlineLevel="1" spans="1:10">
      <c r="A46" s="152" t="s">
        <v>344</v>
      </c>
      <c r="B46" s="152" t="s">
        <v>466</v>
      </c>
      <c r="C46" s="152" t="s">
        <v>387</v>
      </c>
      <c r="D46" s="152" t="s">
        <v>388</v>
      </c>
      <c r="E46" s="152" t="s">
        <v>470</v>
      </c>
      <c r="F46" s="152" t="s">
        <v>378</v>
      </c>
      <c r="G46" s="152" t="s">
        <v>379</v>
      </c>
      <c r="H46" s="152" t="s">
        <v>380</v>
      </c>
      <c r="I46" s="152" t="s">
        <v>381</v>
      </c>
      <c r="J46" s="152" t="s">
        <v>471</v>
      </c>
    </row>
    <row r="47" ht="52.5" customHeight="1" outlineLevel="1" spans="1:10">
      <c r="A47" s="152" t="s">
        <v>349</v>
      </c>
      <c r="B47" s="152" t="s">
        <v>472</v>
      </c>
      <c r="C47" s="152" t="s">
        <v>375</v>
      </c>
      <c r="D47" s="152" t="s">
        <v>393</v>
      </c>
      <c r="E47" s="152" t="s">
        <v>437</v>
      </c>
      <c r="F47" s="152" t="s">
        <v>390</v>
      </c>
      <c r="G47" s="152" t="s">
        <v>61</v>
      </c>
      <c r="H47" s="152" t="s">
        <v>438</v>
      </c>
      <c r="I47" s="152" t="s">
        <v>381</v>
      </c>
      <c r="J47" s="152" t="s">
        <v>439</v>
      </c>
    </row>
    <row r="48" ht="52.5" customHeight="1" outlineLevel="1" spans="1:10">
      <c r="A48" s="152" t="s">
        <v>349</v>
      </c>
      <c r="B48" s="152" t="s">
        <v>472</v>
      </c>
      <c r="C48" s="152" t="s">
        <v>375</v>
      </c>
      <c r="D48" s="152" t="s">
        <v>393</v>
      </c>
      <c r="E48" s="152" t="s">
        <v>440</v>
      </c>
      <c r="F48" s="152" t="s">
        <v>390</v>
      </c>
      <c r="G48" s="152" t="s">
        <v>63</v>
      </c>
      <c r="H48" s="152" t="s">
        <v>441</v>
      </c>
      <c r="I48" s="152" t="s">
        <v>381</v>
      </c>
      <c r="J48" s="152" t="s">
        <v>442</v>
      </c>
    </row>
    <row r="49" ht="52.5" customHeight="1" outlineLevel="1" spans="1:10">
      <c r="A49" s="152" t="s">
        <v>349</v>
      </c>
      <c r="B49" s="152" t="s">
        <v>472</v>
      </c>
      <c r="C49" s="152" t="s">
        <v>375</v>
      </c>
      <c r="D49" s="152" t="s">
        <v>393</v>
      </c>
      <c r="E49" s="152" t="s">
        <v>443</v>
      </c>
      <c r="F49" s="152" t="s">
        <v>390</v>
      </c>
      <c r="G49" s="152" t="s">
        <v>473</v>
      </c>
      <c r="H49" s="152" t="s">
        <v>445</v>
      </c>
      <c r="I49" s="152" t="s">
        <v>381</v>
      </c>
      <c r="J49" s="152" t="s">
        <v>446</v>
      </c>
    </row>
    <row r="50" ht="52.5" customHeight="1" outlineLevel="1" spans="1:10">
      <c r="A50" s="152" t="s">
        <v>349</v>
      </c>
      <c r="B50" s="152" t="s">
        <v>472</v>
      </c>
      <c r="C50" s="152" t="s">
        <v>375</v>
      </c>
      <c r="D50" s="152" t="s">
        <v>401</v>
      </c>
      <c r="E50" s="152" t="s">
        <v>447</v>
      </c>
      <c r="F50" s="152" t="s">
        <v>390</v>
      </c>
      <c r="G50" s="152" t="s">
        <v>415</v>
      </c>
      <c r="H50" s="152" t="s">
        <v>380</v>
      </c>
      <c r="I50" s="152" t="s">
        <v>381</v>
      </c>
      <c r="J50" s="152" t="s">
        <v>448</v>
      </c>
    </row>
    <row r="51" ht="52.5" customHeight="1" outlineLevel="1" spans="1:10">
      <c r="A51" s="152" t="s">
        <v>349</v>
      </c>
      <c r="B51" s="152" t="s">
        <v>472</v>
      </c>
      <c r="C51" s="152" t="s">
        <v>375</v>
      </c>
      <c r="D51" s="152" t="s">
        <v>401</v>
      </c>
      <c r="E51" s="152" t="s">
        <v>449</v>
      </c>
      <c r="F51" s="152" t="s">
        <v>390</v>
      </c>
      <c r="G51" s="152" t="s">
        <v>415</v>
      </c>
      <c r="H51" s="152" t="s">
        <v>380</v>
      </c>
      <c r="I51" s="152" t="s">
        <v>381</v>
      </c>
      <c r="J51" s="152" t="s">
        <v>450</v>
      </c>
    </row>
    <row r="52" ht="52.5" customHeight="1" outlineLevel="1" spans="1:10">
      <c r="A52" s="152" t="s">
        <v>349</v>
      </c>
      <c r="B52" s="152" t="s">
        <v>472</v>
      </c>
      <c r="C52" s="152" t="s">
        <v>375</v>
      </c>
      <c r="D52" s="152" t="s">
        <v>401</v>
      </c>
      <c r="E52" s="152" t="s">
        <v>451</v>
      </c>
      <c r="F52" s="152" t="s">
        <v>390</v>
      </c>
      <c r="G52" s="152" t="s">
        <v>415</v>
      </c>
      <c r="H52" s="152" t="s">
        <v>380</v>
      </c>
      <c r="I52" s="152" t="s">
        <v>381</v>
      </c>
      <c r="J52" s="152" t="s">
        <v>452</v>
      </c>
    </row>
    <row r="53" ht="52.5" customHeight="1" outlineLevel="1" spans="1:10">
      <c r="A53" s="152" t="s">
        <v>349</v>
      </c>
      <c r="B53" s="152" t="s">
        <v>472</v>
      </c>
      <c r="C53" s="152" t="s">
        <v>383</v>
      </c>
      <c r="D53" s="152" t="s">
        <v>384</v>
      </c>
      <c r="E53" s="152" t="s">
        <v>474</v>
      </c>
      <c r="F53" s="152" t="s">
        <v>390</v>
      </c>
      <c r="G53" s="152" t="s">
        <v>415</v>
      </c>
      <c r="H53" s="152" t="s">
        <v>380</v>
      </c>
      <c r="I53" s="152" t="s">
        <v>381</v>
      </c>
      <c r="J53" s="152" t="s">
        <v>475</v>
      </c>
    </row>
    <row r="54" ht="52.5" customHeight="1" outlineLevel="1" spans="1:10">
      <c r="A54" s="152" t="s">
        <v>349</v>
      </c>
      <c r="B54" s="152" t="s">
        <v>472</v>
      </c>
      <c r="C54" s="152" t="s">
        <v>387</v>
      </c>
      <c r="D54" s="152" t="s">
        <v>388</v>
      </c>
      <c r="E54" s="152" t="s">
        <v>464</v>
      </c>
      <c r="F54" s="152" t="s">
        <v>390</v>
      </c>
      <c r="G54" s="152" t="s">
        <v>415</v>
      </c>
      <c r="H54" s="152" t="s">
        <v>380</v>
      </c>
      <c r="I54" s="152" t="s">
        <v>381</v>
      </c>
      <c r="J54" s="152" t="s">
        <v>465</v>
      </c>
    </row>
    <row r="55" ht="52.5" customHeight="1" outlineLevel="1" spans="1:10">
      <c r="A55" s="152" t="s">
        <v>357</v>
      </c>
      <c r="B55" s="152" t="s">
        <v>476</v>
      </c>
      <c r="C55" s="152" t="s">
        <v>375</v>
      </c>
      <c r="D55" s="152" t="s">
        <v>393</v>
      </c>
      <c r="E55" s="152" t="s">
        <v>477</v>
      </c>
      <c r="F55" s="152" t="s">
        <v>378</v>
      </c>
      <c r="G55" s="152" t="s">
        <v>399</v>
      </c>
      <c r="H55" s="152" t="s">
        <v>478</v>
      </c>
      <c r="I55" s="152" t="s">
        <v>381</v>
      </c>
      <c r="J55" s="152" t="s">
        <v>479</v>
      </c>
    </row>
    <row r="56" ht="52.5" customHeight="1" outlineLevel="1" spans="1:10">
      <c r="A56" s="152" t="s">
        <v>357</v>
      </c>
      <c r="B56" s="152" t="s">
        <v>476</v>
      </c>
      <c r="C56" s="152" t="s">
        <v>375</v>
      </c>
      <c r="D56" s="152" t="s">
        <v>393</v>
      </c>
      <c r="E56" s="152" t="s">
        <v>480</v>
      </c>
      <c r="F56" s="152" t="s">
        <v>390</v>
      </c>
      <c r="G56" s="152" t="s">
        <v>399</v>
      </c>
      <c r="H56" s="152" t="s">
        <v>441</v>
      </c>
      <c r="I56" s="152" t="s">
        <v>381</v>
      </c>
      <c r="J56" s="152" t="s">
        <v>481</v>
      </c>
    </row>
    <row r="57" ht="52.5" customHeight="1" outlineLevel="1" spans="1:10">
      <c r="A57" s="152" t="s">
        <v>357</v>
      </c>
      <c r="B57" s="152" t="s">
        <v>476</v>
      </c>
      <c r="C57" s="152" t="s">
        <v>375</v>
      </c>
      <c r="D57" s="152" t="s">
        <v>401</v>
      </c>
      <c r="E57" s="152" t="s">
        <v>482</v>
      </c>
      <c r="F57" s="152" t="s">
        <v>378</v>
      </c>
      <c r="G57" s="152" t="s">
        <v>379</v>
      </c>
      <c r="H57" s="152" t="s">
        <v>380</v>
      </c>
      <c r="I57" s="152" t="s">
        <v>381</v>
      </c>
      <c r="J57" s="152" t="s">
        <v>413</v>
      </c>
    </row>
    <row r="58" ht="52.5" customHeight="1" outlineLevel="1" spans="1:10">
      <c r="A58" s="152" t="s">
        <v>357</v>
      </c>
      <c r="B58" s="152" t="s">
        <v>476</v>
      </c>
      <c r="C58" s="152" t="s">
        <v>375</v>
      </c>
      <c r="D58" s="152" t="s">
        <v>401</v>
      </c>
      <c r="E58" s="152" t="s">
        <v>483</v>
      </c>
      <c r="F58" s="152" t="s">
        <v>378</v>
      </c>
      <c r="G58" s="152" t="s">
        <v>379</v>
      </c>
      <c r="H58" s="152" t="s">
        <v>380</v>
      </c>
      <c r="I58" s="152" t="s">
        <v>381</v>
      </c>
      <c r="J58" s="152" t="s">
        <v>484</v>
      </c>
    </row>
    <row r="59" ht="52.5" customHeight="1" outlineLevel="1" spans="1:10">
      <c r="A59" s="152" t="s">
        <v>357</v>
      </c>
      <c r="B59" s="152" t="s">
        <v>476</v>
      </c>
      <c r="C59" s="152" t="s">
        <v>375</v>
      </c>
      <c r="D59" s="152" t="s">
        <v>401</v>
      </c>
      <c r="E59" s="152" t="s">
        <v>485</v>
      </c>
      <c r="F59" s="152" t="s">
        <v>390</v>
      </c>
      <c r="G59" s="152" t="s">
        <v>415</v>
      </c>
      <c r="H59" s="152" t="s">
        <v>380</v>
      </c>
      <c r="I59" s="152" t="s">
        <v>381</v>
      </c>
      <c r="J59" s="152" t="s">
        <v>486</v>
      </c>
    </row>
    <row r="60" ht="52.5" customHeight="1" outlineLevel="1" spans="1:10">
      <c r="A60" s="152" t="s">
        <v>357</v>
      </c>
      <c r="B60" s="152" t="s">
        <v>476</v>
      </c>
      <c r="C60" s="152" t="s">
        <v>375</v>
      </c>
      <c r="D60" s="152" t="s">
        <v>401</v>
      </c>
      <c r="E60" s="152" t="s">
        <v>487</v>
      </c>
      <c r="F60" s="152" t="s">
        <v>378</v>
      </c>
      <c r="G60" s="152" t="s">
        <v>379</v>
      </c>
      <c r="H60" s="152" t="s">
        <v>380</v>
      </c>
      <c r="I60" s="152" t="s">
        <v>381</v>
      </c>
      <c r="J60" s="152" t="s">
        <v>488</v>
      </c>
    </row>
    <row r="61" ht="52.5" customHeight="1" outlineLevel="1" spans="1:10">
      <c r="A61" s="152" t="s">
        <v>357</v>
      </c>
      <c r="B61" s="152" t="s">
        <v>476</v>
      </c>
      <c r="C61" s="152" t="s">
        <v>375</v>
      </c>
      <c r="D61" s="152" t="s">
        <v>401</v>
      </c>
      <c r="E61" s="152" t="s">
        <v>489</v>
      </c>
      <c r="F61" s="152" t="s">
        <v>378</v>
      </c>
      <c r="G61" s="152" t="s">
        <v>379</v>
      </c>
      <c r="H61" s="152" t="s">
        <v>380</v>
      </c>
      <c r="I61" s="152" t="s">
        <v>381</v>
      </c>
      <c r="J61" s="152" t="s">
        <v>490</v>
      </c>
    </row>
    <row r="62" ht="52.5" customHeight="1" outlineLevel="1" spans="1:10">
      <c r="A62" s="152" t="s">
        <v>357</v>
      </c>
      <c r="B62" s="152" t="s">
        <v>476</v>
      </c>
      <c r="C62" s="152" t="s">
        <v>375</v>
      </c>
      <c r="D62" s="152" t="s">
        <v>376</v>
      </c>
      <c r="E62" s="152" t="s">
        <v>491</v>
      </c>
      <c r="F62" s="152" t="s">
        <v>378</v>
      </c>
      <c r="G62" s="152" t="s">
        <v>379</v>
      </c>
      <c r="H62" s="152" t="s">
        <v>380</v>
      </c>
      <c r="I62" s="152" t="s">
        <v>381</v>
      </c>
      <c r="J62" s="152" t="s">
        <v>416</v>
      </c>
    </row>
    <row r="63" ht="52.5" customHeight="1" outlineLevel="1" spans="1:10">
      <c r="A63" s="152" t="s">
        <v>357</v>
      </c>
      <c r="B63" s="152" t="s">
        <v>476</v>
      </c>
      <c r="C63" s="152" t="s">
        <v>383</v>
      </c>
      <c r="D63" s="152" t="s">
        <v>431</v>
      </c>
      <c r="E63" s="152" t="s">
        <v>492</v>
      </c>
      <c r="F63" s="152" t="s">
        <v>390</v>
      </c>
      <c r="G63" s="152" t="s">
        <v>493</v>
      </c>
      <c r="H63" s="152" t="s">
        <v>494</v>
      </c>
      <c r="I63" s="152" t="s">
        <v>381</v>
      </c>
      <c r="J63" s="152" t="s">
        <v>495</v>
      </c>
    </row>
    <row r="64" ht="52.5" customHeight="1" outlineLevel="1" spans="1:10">
      <c r="A64" s="152" t="s">
        <v>357</v>
      </c>
      <c r="B64" s="152" t="s">
        <v>476</v>
      </c>
      <c r="C64" s="152" t="s">
        <v>383</v>
      </c>
      <c r="D64" s="152" t="s">
        <v>431</v>
      </c>
      <c r="E64" s="152" t="s">
        <v>496</v>
      </c>
      <c r="F64" s="152" t="s">
        <v>390</v>
      </c>
      <c r="G64" s="152" t="s">
        <v>493</v>
      </c>
      <c r="H64" s="152" t="s">
        <v>494</v>
      </c>
      <c r="I64" s="152" t="s">
        <v>381</v>
      </c>
      <c r="J64" s="152" t="s">
        <v>497</v>
      </c>
    </row>
    <row r="65" ht="52.5" customHeight="1" outlineLevel="1" spans="1:10">
      <c r="A65" s="152" t="s">
        <v>357</v>
      </c>
      <c r="B65" s="152" t="s">
        <v>476</v>
      </c>
      <c r="C65" s="152" t="s">
        <v>383</v>
      </c>
      <c r="D65" s="152" t="s">
        <v>384</v>
      </c>
      <c r="E65" s="152" t="s">
        <v>426</v>
      </c>
      <c r="F65" s="152" t="s">
        <v>390</v>
      </c>
      <c r="G65" s="152" t="s">
        <v>415</v>
      </c>
      <c r="H65" s="152" t="s">
        <v>380</v>
      </c>
      <c r="I65" s="152" t="s">
        <v>381</v>
      </c>
      <c r="J65" s="152" t="s">
        <v>418</v>
      </c>
    </row>
    <row r="66" ht="52.5" customHeight="1" outlineLevel="1" spans="1:10">
      <c r="A66" s="152" t="s">
        <v>357</v>
      </c>
      <c r="B66" s="152" t="s">
        <v>476</v>
      </c>
      <c r="C66" s="152" t="s">
        <v>383</v>
      </c>
      <c r="D66" s="152" t="s">
        <v>384</v>
      </c>
      <c r="E66" s="152" t="s">
        <v>498</v>
      </c>
      <c r="F66" s="152" t="s">
        <v>378</v>
      </c>
      <c r="G66" s="152" t="s">
        <v>499</v>
      </c>
      <c r="H66" s="152" t="s">
        <v>454</v>
      </c>
      <c r="I66" s="152" t="s">
        <v>381</v>
      </c>
      <c r="J66" s="152" t="s">
        <v>500</v>
      </c>
    </row>
    <row r="67" ht="52.5" customHeight="1" outlineLevel="1" spans="1:10">
      <c r="A67" s="152" t="s">
        <v>357</v>
      </c>
      <c r="B67" s="152" t="s">
        <v>476</v>
      </c>
      <c r="C67" s="152" t="s">
        <v>383</v>
      </c>
      <c r="D67" s="152" t="s">
        <v>384</v>
      </c>
      <c r="E67" s="152" t="s">
        <v>501</v>
      </c>
      <c r="F67" s="152" t="s">
        <v>378</v>
      </c>
      <c r="G67" s="152" t="s">
        <v>415</v>
      </c>
      <c r="H67" s="152" t="s">
        <v>380</v>
      </c>
      <c r="I67" s="152" t="s">
        <v>381</v>
      </c>
      <c r="J67" s="152" t="s">
        <v>502</v>
      </c>
    </row>
    <row r="68" ht="52.5" customHeight="1" outlineLevel="1" spans="1:10">
      <c r="A68" s="152" t="s">
        <v>357</v>
      </c>
      <c r="B68" s="152" t="s">
        <v>476</v>
      </c>
      <c r="C68" s="152" t="s">
        <v>383</v>
      </c>
      <c r="D68" s="152" t="s">
        <v>384</v>
      </c>
      <c r="E68" s="152" t="s">
        <v>503</v>
      </c>
      <c r="F68" s="152" t="s">
        <v>378</v>
      </c>
      <c r="G68" s="152" t="s">
        <v>504</v>
      </c>
      <c r="H68" s="152" t="s">
        <v>505</v>
      </c>
      <c r="I68" s="152" t="s">
        <v>381</v>
      </c>
      <c r="J68" s="152" t="s">
        <v>506</v>
      </c>
    </row>
    <row r="69" ht="52.5" customHeight="1" outlineLevel="1" spans="1:10">
      <c r="A69" s="152" t="s">
        <v>357</v>
      </c>
      <c r="B69" s="152" t="s">
        <v>476</v>
      </c>
      <c r="C69" s="152" t="s">
        <v>387</v>
      </c>
      <c r="D69" s="152" t="s">
        <v>388</v>
      </c>
      <c r="E69" s="152" t="s">
        <v>507</v>
      </c>
      <c r="F69" s="152" t="s">
        <v>390</v>
      </c>
      <c r="G69" s="152" t="s">
        <v>415</v>
      </c>
      <c r="H69" s="152" t="s">
        <v>380</v>
      </c>
      <c r="I69" s="152" t="s">
        <v>381</v>
      </c>
      <c r="J69" s="152" t="s">
        <v>508</v>
      </c>
    </row>
  </sheetData>
  <mergeCells count="24">
    <mergeCell ref="A2:J2"/>
    <mergeCell ref="A3:E3"/>
    <mergeCell ref="A7:A9"/>
    <mergeCell ref="A10:A13"/>
    <mergeCell ref="A14:A17"/>
    <mergeCell ref="A18:A20"/>
    <mergeCell ref="A21:A25"/>
    <mergeCell ref="A26:A32"/>
    <mergeCell ref="A33:A35"/>
    <mergeCell ref="A36:A43"/>
    <mergeCell ref="A44:A46"/>
    <mergeCell ref="A47:A54"/>
    <mergeCell ref="A55:A69"/>
    <mergeCell ref="B7:B9"/>
    <mergeCell ref="B10:B13"/>
    <mergeCell ref="B14:B17"/>
    <mergeCell ref="B18:B20"/>
    <mergeCell ref="B21:B25"/>
    <mergeCell ref="B26:B32"/>
    <mergeCell ref="B33:B35"/>
    <mergeCell ref="B36:B43"/>
    <mergeCell ref="B44:B46"/>
    <mergeCell ref="B47:B54"/>
    <mergeCell ref="B55:B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杨世妍</cp:lastModifiedBy>
  <dcterms:created xsi:type="dcterms:W3CDTF">2026-01-23T03:28:00Z</dcterms:created>
  <dcterms:modified xsi:type="dcterms:W3CDTF">2026-02-10T09:42:42Z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1FFF3FFC3EBE41CF9891F4995D92F74D</vt:lpwstr>
  </property>
  <property fmtid="{D5CDD505-2E9C-101B-9397-08002B2CF9AE}" pid="3" name="KSOProductBuildVer">
    <vt:lpwstr>2052-11.8.2.12309</vt:lpwstr>
  </property>
</Properties>
</file>