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部门基本支出预算表04!$A$7:$W$54</definedName>
    <definedName name="_xlnm._FilterDatabase" localSheetId="7" hidden="1">'部门项目支出预算表05-1'!$A$6:$W$18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<sst xmlns="http://schemas.openxmlformats.org/spreadsheetml/2006/main" count="1140" uniqueCount="426">
  <si>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</si>
  <si>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</si>
  <si>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</si>
  <si>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</si>
  <si>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</si>
  <si>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</si>
  <si>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</si>
  <si>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</si>
  <si>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</si>
  <si>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</si>
  <si>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</si>
  <si>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</si>
  <si>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</si>
  <si>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</si>
  <si>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</si>
  <si>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</si>
  <si>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</si>
  <si>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</si>
  <si>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</si>
  <si>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</si>
  <si>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</si>
  <si>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</si>
  <si>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</si>
  <si>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</si>
  <si>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</si>
  <si>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</si>
  <si>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</si>
  <si>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</si>
  <si>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</si>
  <si>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</si>
  <si>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</si>
  <si>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</si>
  <si>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</si>
  <si>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</si>
  <si>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</si>
  <si>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</si>
  <si>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</si>
  <si>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</si>
  <si>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</si>
  <si>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</si>
  <si>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</si>
  <si>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</si>
  <si>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</si>
  <si>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</si>
  <si>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</si>
  <si>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265001</t>
  </si>
  <si>
    <t>盈江县红十字会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</si>
  <si>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</si>
  <si>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</si>
  <si>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</si>
  <si>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</si>
  <si>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</si>
  <si>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</si>
  <si>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</si>
  <si>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</si>
  <si>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</si>
  <si>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</si>
  <si>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</si>
  <si>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</si>
  <si>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</si>
  <si>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</si>
  <si>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</si>
  <si>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</si>
  <si>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</si>
  <si>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</si>
  <si>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</si>
  <si>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</si>
  <si>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</si>
  <si>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</si>
  <si>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</si>
  <si>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</si>
  <si>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</si>
  <si>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</si>
  <si>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</si>
  <si>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</si>
  <si>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</si>
  <si>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</si>
  <si>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</si>
  <si>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</si>
  <si>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</si>
  <si>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</si>
  <si>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</si>
  <si>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</si>
  <si>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</si>
  <si>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</si>
  <si>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</si>
  <si>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2081602</t>
  </si>
  <si>
    <t>一般行政管理事务</t>
  </si>
  <si>
    <t>2081699</t>
  </si>
  <si>
    <t>其他红十字事业支出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</si>
  <si>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</si>
  <si>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</si>
  <si>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</si>
  <si>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</si>
  <si>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</si>
  <si>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</si>
  <si>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</si>
  <si>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</si>
  <si>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</si>
  <si>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</si>
  <si>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</si>
  <si>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</si>
  <si>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</si>
  <si>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</si>
  <si>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</si>
  <si>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</si>
  <si>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</si>
  <si>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</si>
  <si>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</si>
  <si>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</si>
  <si>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</si>
  <si>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</si>
  <si>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</si>
  <si>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</si>
  <si>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</si>
  <si>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</si>
  <si>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</si>
  <si>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</si>
  <si>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</si>
  <si>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</si>
  <si>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</si>
  <si>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</si>
  <si>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</si>
  <si>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</si>
  <si>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</si>
  <si>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</si>
  <si>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</si>
  <si>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</si>
  <si>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</si>
  <si>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</si>
  <si>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</si>
  <si>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</si>
  <si>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</si>
  <si>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</si>
  <si>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</si>
  <si>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</si>
  <si>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</si>
  <si>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</si>
  <si>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</si>
  <si>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</si>
  <si>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</si>
  <si>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</si>
  <si>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</si>
  <si>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</si>
  <si>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</si>
  <si>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</si>
  <si>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</si>
  <si>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</si>
  <si>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</si>
  <si>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</si>
  <si>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</si>
  <si>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</si>
  <si>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</si>
  <si>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</si>
  <si>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</si>
  <si>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</si>
  <si>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533123210000000003491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</si>
  <si>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</si>
  <si>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</si>
  <si>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</si>
  <si>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</si>
  <si>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</si>
  <si>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</si>
  <si>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</si>
  <si>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533123231100001457604</t>
  </si>
  <si>
    <t>行政绩效奖励</t>
  </si>
  <si>
    <t>533123210000000003492</t>
  </si>
  <si>
    <t>社会保障缴费</t>
  </si>
  <si>
    <t>30108</t>
  </si>
  <si>
    <t>机关事业单位基本养老保险缴费</t>
  </si>
  <si>
    <t>2080506</t>
  </si>
  <si>
    <t>机关事业单位职业年金缴费支出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</si>
  <si>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</si>
  <si>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</si>
  <si>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</si>
  <si>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</si>
  <si>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</si>
  <si>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</si>
  <si>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533123210000000003493</t>
  </si>
  <si>
    <t>30113</t>
  </si>
  <si>
    <t>533123241100002228978</t>
  </si>
  <si>
    <t>公用经费安排的生活补助</t>
  </si>
  <si>
    <t>30305</t>
  </si>
  <si>
    <t>生活补助</t>
  </si>
  <si>
    <t>533123261100005025765</t>
  </si>
  <si>
    <t>公用经费安排的工会经费</t>
  </si>
  <si>
    <t>30228</t>
  </si>
  <si>
    <t>工会经费</t>
  </si>
  <si>
    <t>533123210000000003496</t>
  </si>
  <si>
    <t>一般公用经费</t>
  </si>
  <si>
    <t>30205</t>
  </si>
  <si>
    <t>水费</t>
  </si>
  <si>
    <t>30206</t>
  </si>
  <si>
    <t>电费</t>
  </si>
  <si>
    <t>533123221100000452647</t>
  </si>
  <si>
    <t>公用经费安排的公务接待费</t>
  </si>
  <si>
    <t>30217</t>
  </si>
  <si>
    <t>30211</t>
  </si>
  <si>
    <t>差旅费</t>
  </si>
  <si>
    <t>30201</t>
  </si>
  <si>
    <t>办公费</t>
  </si>
  <si>
    <t>533123241100002228994</t>
  </si>
  <si>
    <t>退休公用经费</t>
  </si>
  <si>
    <t>30299</t>
  </si>
  <si>
    <t>其他商品和服务支出</t>
  </si>
  <si>
    <t>533123221100000347654</t>
  </si>
  <si>
    <t>533123210000000003494</t>
  </si>
  <si>
    <t>公务交通补贴</t>
  </si>
  <si>
    <t>30239</t>
  </si>
  <si>
    <t>其他交通费用</t>
  </si>
  <si>
    <t>533123231100001119018</t>
  </si>
  <si>
    <t>困难群众人道救助经费</t>
  </si>
  <si>
    <t>533123251100003755860</t>
  </si>
  <si>
    <t>单位资金安排应急救护培训收入经费</t>
  </si>
  <si>
    <t>30202</t>
  </si>
  <si>
    <t>印刷费</t>
  </si>
  <si>
    <t>30204</t>
  </si>
  <si>
    <t>手续费</t>
  </si>
  <si>
    <t>30207</t>
  </si>
  <si>
    <t>邮电费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</si>
  <si>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</si>
  <si>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</si>
  <si>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</si>
  <si>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</si>
  <si>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</si>
  <si>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</si>
  <si>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</si>
  <si>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</si>
  <si>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</si>
  <si>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</si>
  <si>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</si>
  <si>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</si>
  <si>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</si>
  <si>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</si>
  <si>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</si>
  <si>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</si>
  <si>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</si>
  <si>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</si>
  <si>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</si>
  <si>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</si>
  <si>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</si>
  <si>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备灾救灾物资准备采购经费</t>
  </si>
  <si>
    <t>专项业务类</t>
  </si>
  <si>
    <t>533123231100001119043</t>
  </si>
  <si>
    <t>单位资金安排业务活动采购支出经费</t>
  </si>
  <si>
    <t>事业发展类</t>
  </si>
  <si>
    <t>533123251100003755822</t>
  </si>
  <si>
    <t>31002</t>
  </si>
  <si>
    <t>办公设备购置</t>
  </si>
  <si>
    <t>31099</t>
  </si>
  <si>
    <t>其他资本性支出</t>
  </si>
  <si>
    <t>红十字会专项经费</t>
  </si>
  <si>
    <t>533123231100001118179</t>
  </si>
  <si>
    <t>机关事业单位党组织工作经费</t>
  </si>
  <si>
    <t>533123221100000358532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</si>
  <si>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</si>
  <si>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</si>
  <si>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</si>
  <si>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</si>
  <si>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</si>
  <si>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</si>
  <si>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</si>
  <si>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</si>
  <si>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</si>
  <si>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</si>
  <si>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</si>
  <si>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完成红十字会开展应急救护知识培训。</t>
  </si>
  <si>
    <t>产出指标</t>
  </si>
  <si>
    <t>数量指标</t>
  </si>
  <si>
    <t>采购办公设备批次</t>
  </si>
  <si>
    <t>&gt;=</t>
  </si>
  <si>
    <t>批次</t>
  </si>
  <si>
    <t>定量指标</t>
  </si>
  <si>
    <t>反映采购办公设备批次情况。</t>
  </si>
  <si>
    <t>打印纸采购批次</t>
  </si>
  <si>
    <t>反应办公需要采购打印纸批次情况。</t>
  </si>
  <si>
    <t>效益指标</t>
  </si>
  <si>
    <t>社会效益</t>
  </si>
  <si>
    <t>提高应急救护培训能力</t>
  </si>
  <si>
    <t>=</t>
  </si>
  <si>
    <t>有效提升</t>
  </si>
  <si>
    <t>定性指标</t>
  </si>
  <si>
    <t>反映急救护培训能力提升情况。</t>
  </si>
  <si>
    <t>满意度指标</t>
  </si>
  <si>
    <t>服务对象满意度</t>
  </si>
  <si>
    <t>救助对象满意度</t>
  </si>
  <si>
    <t>95</t>
  </si>
  <si>
    <t>%</t>
  </si>
  <si>
    <t>反映获救助对象的满意程度。
救助对象满意度=调查中满意和较满意的获救助人员数/调查总人数*100%</t>
  </si>
  <si>
    <t>开展“三救”（救灾、应急救护知识培训、救助）、“三献”工作（献血、造血干细胞、人体器官捐赠）及盈江灾后恢复重建工作。</t>
  </si>
  <si>
    <t>发放的宣传材料数量</t>
  </si>
  <si>
    <t>500</t>
  </si>
  <si>
    <t>份（部、个、幅、条）</t>
  </si>
  <si>
    <t>反映制作宣传横幅、宣传册等的数量情况。</t>
  </si>
  <si>
    <t>公益活动举办次数</t>
  </si>
  <si>
    <t>次</t>
  </si>
  <si>
    <t>反映组织宣传活动次数的情况。</t>
  </si>
  <si>
    <t>开展业务工作下乡次数</t>
  </si>
  <si>
    <t>反应开展业务工作下乡情况。</t>
  </si>
  <si>
    <t>每年接收捐款金额</t>
  </si>
  <si>
    <t>1500000</t>
  </si>
  <si>
    <t>元</t>
  </si>
  <si>
    <t>反映红十字会接收捐款情况。</t>
  </si>
  <si>
    <t>助学金发放人次</t>
  </si>
  <si>
    <t>100</t>
  </si>
  <si>
    <t>人次</t>
  </si>
  <si>
    <t>反映红十字助学金发放人次。</t>
  </si>
  <si>
    <t>动员爱心人士献血量</t>
  </si>
  <si>
    <t>20000</t>
  </si>
  <si>
    <t>毫升</t>
  </si>
  <si>
    <t>反应红十字会动员爱心人士献血量。</t>
  </si>
  <si>
    <t>时效指标</t>
  </si>
  <si>
    <t>计划完成率</t>
  </si>
  <si>
    <t>90</t>
  </si>
  <si>
    <t>计划完成率=在规定时间内宣传任务完成数/宣传任务计划数*100%</t>
  </si>
  <si>
    <t>宣传内容公众知晓率</t>
  </si>
  <si>
    <t>85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</si>
  <si>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</si>
  <si>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社会公众满意度</t>
  </si>
  <si>
    <t>反映社会公众对宣传的满意程度。</t>
  </si>
  <si>
    <t>人道救助是红十字会“三救”职责中的重要职责。在紧急灾情发生，或者困难群众需要物资救助时，盈江县红十字会及时发放救助物资，帮助困难群众。</t>
  </si>
  <si>
    <t>救助对象人数（人次）</t>
  </si>
  <si>
    <t>人/人次</t>
  </si>
  <si>
    <t>反映应保尽保、应救尽救对象的人数（人次）情况。</t>
  </si>
  <si>
    <t>救助物资采购次数</t>
  </si>
  <si>
    <t>反应应急救助物资采情况。</t>
  </si>
  <si>
    <t>质量指标</t>
  </si>
  <si>
    <t>救助对象认定准确率</t>
  </si>
  <si>
    <t>反映救助对象认定的准确情况。
救助对象认定准确率=抽检符合标准的救助对象数/抽检实际救助对象数*100%</t>
  </si>
  <si>
    <t>救助事项公示度</t>
  </si>
  <si>
    <t>80</t>
  </si>
  <si>
    <t>反映救助事项在特定办事大厅、官网、媒体或其他渠道按规定进行公示的情况。
救助事项公示度=按规定公布事项数/按规定应公布事项数*100%</t>
  </si>
  <si>
    <t>政策知晓率</t>
  </si>
  <si>
    <t>反映救助政策的宣传效果情况。
政策知晓率=调查中救助政策知晓人数/调查总人数*100%</t>
  </si>
  <si>
    <t>保障红十字会党支部工作正常开展。</t>
  </si>
  <si>
    <t>开展党组织会</t>
  </si>
  <si>
    <t>机关事业单位党组织工作经费按每名党员不低于200元标准列入年度经费预算</t>
  </si>
  <si>
    <t>开展主题党日活动</t>
  </si>
  <si>
    <t>落实全面从严治党要求</t>
  </si>
  <si>
    <t>有效落实</t>
  </si>
  <si>
    <t>机关事业单位党组织工作经费按每名党员不低于200元标准列入年度经费预算域量-上年订阅区域量）/上年订阅区域量*100%</t>
  </si>
  <si>
    <t>有效加强党组织关系</t>
  </si>
  <si>
    <t>有效加强</t>
  </si>
  <si>
    <t>机关事业单位党组织工作经费按每名党员不低于200元标准列入年度经费预算
（具体应用时指标名称可根据具体项目主要的宣传方式进行具体化，比如主要通过官方网站宣传，则可设置成官方网站点击浏览量。）</t>
  </si>
  <si>
    <t>反映党组织活动，党员满意度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</si>
  <si>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</si>
  <si>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</si>
  <si>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</si>
  <si>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</si>
  <si>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</si>
  <si>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备注：盈江县红十字会2026年无政府性基金预算，故公开空表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</si>
  <si>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</si>
  <si>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</si>
  <si>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</si>
  <si>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</si>
  <si>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</si>
  <si>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</si>
  <si>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</si>
  <si>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</si>
  <si>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</si>
  <si>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</si>
  <si>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</si>
  <si>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</si>
  <si>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</si>
  <si>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包</t>
  </si>
  <si>
    <t xml:space="preserve"> 办公设备</t>
  </si>
  <si>
    <t>其他办公设备</t>
  </si>
  <si>
    <t>台</t>
  </si>
  <si>
    <t>除颤仪培训机</t>
  </si>
  <si>
    <t>办公家具</t>
  </si>
  <si>
    <t>其他家具</t>
  </si>
  <si>
    <t>批</t>
  </si>
  <si>
    <t>印刷服务</t>
  </si>
  <si>
    <t>其他印刷服务</t>
  </si>
  <si>
    <t>预算08表</t>
  </si>
  <si>
    <t>政府购买服务项目</t>
  </si>
  <si>
    <t>政府购买服务目录</t>
  </si>
  <si>
    <t>备注：盈江县红十字会2026年无政府购买服务预算，故公开空表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</si>
  <si>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</si>
  <si>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</si>
  <si>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</si>
  <si>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</si>
  <si>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</si>
  <si>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</si>
  <si>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</si>
  <si>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</si>
  <si>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</si>
  <si>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</si>
  <si>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</si>
  <si>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</si>
  <si>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</si>
  <si>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</si>
  <si>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</si>
  <si>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</si>
  <si>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</si>
  <si>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</si>
  <si>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</si>
  <si>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</si>
  <si>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</si>
  <si>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t>备注：盈江县红十字会2026年无县对下转移支付预算，故公开空表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</si>
  <si>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</si>
  <si>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</si>
  <si>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</si>
  <si>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</si>
  <si>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</si>
  <si>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</si>
  <si>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</si>
  <si>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</si>
  <si>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</si>
  <si>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</si>
  <si>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A02010105</t>
  </si>
  <si>
    <t>电脑</t>
  </si>
  <si>
    <t>A02321000</t>
  </si>
  <si>
    <t>家具和用具</t>
  </si>
  <si>
    <t>A05010502</t>
  </si>
  <si>
    <t>文件柜</t>
  </si>
  <si>
    <t>组</t>
  </si>
  <si>
    <t>注：涉及土地使用权、房屋、公务用车购置，按照现行相关管理制度规定报批，以职能部门审批意见为准。</t>
  </si>
  <si>
    <t>预算11表</t>
  </si>
  <si>
    <t>上级补助</t>
  </si>
  <si>
    <t>备注：盈江县红十字会2026年无上级转移支付补助项目支出预算，故公开空表</t>
  </si>
  <si>
    <t>预算12表</t>
  </si>
  <si>
    <t>项目级次</t>
  </si>
  <si>
    <t>114 对个人和家庭的补助</t>
  </si>
  <si>
    <t>本级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</si>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</sst>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#,##0.00_ 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22"/>
      <color rgb="FF000000"/>
      <name val="宋体"/>
      <charset val="134"/>
    </font>
    <font>
      <sz val="10.5"/>
      <name val="宋体"/>
      <charset val="134"/>
    </font>
    <font>
      <sz val="10"/>
      <color rgb="FF000000"/>
      <name val="SimSun"/>
      <charset val="134"/>
    </font>
    <font>
      <sz val="10.5"/>
      <name val="宋体"/>
      <charset val="134"/>
      <scheme val="maj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>
      <alignment vertical="top"/>
      <protection locked="0"/>
    </xf>
  </cellStyleXfs>
  <cellXfs count="19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6" fillId="0" borderId="0" xfId="57" applyFont="1" applyFill="1" applyAlignment="1" applyProtection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6" fillId="0" borderId="0" xfId="57" applyFont="1" applyFill="1" applyAlignment="1" applyProtection="1">
      <alignment horizontal="left" vertical="center" wrapText="1"/>
    </xf>
    <xf numFmtId="0" fontId="7" fillId="0" borderId="0" xfId="0" applyFont="1" applyFill="1" applyBorder="1" applyAlignment="1"/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49" fontId="9" fillId="0" borderId="7" xfId="50" applyNumberFormat="1" applyFont="1" applyBorder="1" applyAlignment="1">
      <alignment horizontal="center" vertical="center" wrapText="1"/>
    </xf>
    <xf numFmtId="0" fontId="9" fillId="0" borderId="7" xfId="50" applyNumberFormat="1" applyFont="1" applyBorder="1" applyAlignment="1">
      <alignment horizontal="center" vertical="center" wrapText="1"/>
    </xf>
    <xf numFmtId="176" fontId="10" fillId="0" borderId="7" xfId="51" applyFont="1" applyAlignment="1">
      <alignment horizontal="center" vertical="center"/>
    </xf>
    <xf numFmtId="49" fontId="9" fillId="0" borderId="4" xfId="50" applyNumberFormat="1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181" fontId="4" fillId="0" borderId="7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" fillId="0" borderId="0" xfId="57" applyFont="1" applyFill="1" applyAlignment="1" applyProtection="1">
      <alignment vertical="top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0" borderId="0" xfId="57" applyFont="1" applyFill="1" applyAlignment="1" applyProtection="1">
      <alignment vertical="center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Border="1" applyAlignment="1">
      <alignment horizontal="center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right"/>
      <protection locked="0"/>
    </xf>
    <xf numFmtId="49" fontId="12" fillId="0" borderId="0" xfId="0" applyNumberFormat="1" applyFont="1" applyBorder="1" applyAlignment="1" applyProtection="1"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6" fillId="0" borderId="0" xfId="50" applyFont="1" applyBorder="1">
      <alignment horizontal="left" vertical="center" wrapText="1"/>
    </xf>
    <xf numFmtId="49" fontId="16" fillId="0" borderId="0" xfId="50" applyFont="1" applyBorder="1" applyAlignment="1">
      <alignment horizontal="right" vertical="center" wrapText="1"/>
    </xf>
    <xf numFmtId="49" fontId="17" fillId="0" borderId="0" xfId="50" applyFont="1" applyBorder="1" applyAlignment="1">
      <alignment horizontal="center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81" fontId="0" fillId="0" borderId="0" xfId="0" applyNumberFormat="1" applyBorder="1">
      <alignment vertical="top"/>
    </xf>
    <xf numFmtId="49" fontId="16" fillId="0" borderId="0" xfId="0" applyNumberFormat="1" applyFont="1" applyBorder="1" applyAlignment="1">
      <alignment horizontal="right" vertical="center" wrapText="1"/>
    </xf>
    <xf numFmtId="49" fontId="16" fillId="0" borderId="0" xfId="0" applyNumberFormat="1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176" fontId="4" fillId="0" borderId="7" xfId="51" applyFont="1">
      <alignment horizontal="right" vertical="center"/>
    </xf>
    <xf numFmtId="49" fontId="4" fillId="0" borderId="7" xfId="50" applyFont="1" applyAlignment="1">
      <alignment horizontal="center" vertical="center" wrapText="1"/>
    </xf>
    <xf numFmtId="0" fontId="18" fillId="0" borderId="0" xfId="0" applyBorder="1">
      <alignment vertical="top"/>
    </xf>
    <xf numFmtId="0" fontId="18" fillId="0" borderId="0" xfId="0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8" fillId="0" borderId="7" xfId="0" applyBorder="1" applyAlignment="1">
      <alignment horizontal="center" vertical="center" wrapText="1"/>
    </xf>
    <xf numFmtId="0" fontId="18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vertical="center"/>
    </xf>
    <xf numFmtId="4" fontId="20" fillId="0" borderId="2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Border="1" applyAlignment="1">
      <alignment horizontal="left" vertical="center" wrapText="1"/>
    </xf>
    <xf numFmtId="49" fontId="10" fillId="0" borderId="7" xfId="50" applyFont="1" applyAlignment="1">
      <alignment horizontal="center" vertical="center" wrapText="1"/>
    </xf>
    <xf numFmtId="49" fontId="10" fillId="0" borderId="7" xfId="50" applyFont="1">
      <alignment horizontal="left" vertical="center" wrapText="1"/>
    </xf>
    <xf numFmtId="176" fontId="10" fillId="0" borderId="7" xfId="51" applyFont="1">
      <alignment horizontal="right" vertical="center"/>
    </xf>
    <xf numFmtId="49" fontId="10" fillId="0" borderId="7" xfId="50" applyFont="1" applyAlignment="1">
      <alignment horizontal="left" vertical="center" wrapText="1" indent="1"/>
    </xf>
    <xf numFmtId="49" fontId="10" fillId="0" borderId="7" xfId="50" applyFont="1" applyAlignment="1">
      <alignment horizontal="left" vertical="center" wrapText="1" indent="2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3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2"/>
  <sheetViews>
    <sheetView showZeros="0" workbookViewId="0">
      <selection activeCell="C15" sqref="C15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8"/>
      <c r="B1" s="188"/>
      <c r="C1" s="188"/>
      <c r="D1" s="189" t="s">
        <v>0</v>
      </c>
    </row>
    <row r="2" ht="42" customHeight="1" spans="1:4">
      <c r="A2" s="190" t="str">
        <f>"2026"&amp;"年部门财务收支预算总表"</f>
        <v>2026年部门财务收支预算总表</v>
      </c>
      <c r="B2" s="190"/>
      <c r="C2" s="190"/>
      <c r="D2" s="190"/>
    </row>
    <row r="3" ht="18.75" customHeight="1" spans="1:4">
      <c r="A3" s="188" t="str">
        <f>"单位名称："&amp;"盈江县红十字会"</f>
        <v>单位名称：盈江县红十字会</v>
      </c>
      <c r="B3" s="188"/>
      <c r="C3" s="191"/>
      <c r="D3" s="189" t="s">
        <v>1</v>
      </c>
    </row>
    <row r="4" ht="18.75" customHeight="1" spans="1:4">
      <c r="A4" s="148" t="s">
        <v>2</v>
      </c>
      <c r="B4" s="148"/>
      <c r="C4" s="148" t="s">
        <v>3</v>
      </c>
      <c r="D4" s="148"/>
    </row>
    <row r="5" ht="18.75" customHeight="1" spans="1:4">
      <c r="A5" s="148" t="s">
        <v>4</v>
      </c>
      <c r="B5" s="148" t="s">
        <v>5</v>
      </c>
      <c r="C5" s="148" t="s">
        <v>6</v>
      </c>
      <c r="D5" s="148" t="s">
        <v>5</v>
      </c>
    </row>
    <row r="6" ht="18.75" customHeight="1" spans="1:4">
      <c r="A6" s="146" t="s">
        <v>7</v>
      </c>
      <c r="B6" s="147">
        <v>1359234.81</v>
      </c>
      <c r="C6" s="146" t="str">
        <f>"一"&amp;"、"&amp;"社会保障和就业支出"</f>
        <v>一、社会保障和就业支出</v>
      </c>
      <c r="D6" s="147">
        <v>3688084.31</v>
      </c>
    </row>
    <row r="7" ht="18.75" customHeight="1" spans="1:4">
      <c r="A7" s="146" t="s">
        <v>8</v>
      </c>
      <c r="B7" s="147"/>
      <c r="C7" s="146" t="str">
        <f>"二"&amp;"、"&amp;"卫生健康支出"</f>
        <v>二、卫生健康支出</v>
      </c>
      <c r="D7" s="147">
        <v>52306.5</v>
      </c>
    </row>
    <row r="8" ht="18.75" customHeight="1" spans="1:4">
      <c r="A8" s="146" t="s">
        <v>9</v>
      </c>
      <c r="B8" s="147"/>
      <c r="C8" s="146" t="str">
        <f>"三"&amp;"、"&amp;"住房保障支出"</f>
        <v>三、住房保障支出</v>
      </c>
      <c r="D8" s="147">
        <v>78844</v>
      </c>
    </row>
    <row r="9" ht="18.75" customHeight="1" spans="1:4">
      <c r="A9" s="146" t="s">
        <v>10</v>
      </c>
      <c r="B9" s="147"/>
      <c r="C9" s="146"/>
      <c r="D9" s="147"/>
    </row>
    <row r="10" ht="18.75" customHeight="1" spans="1:4">
      <c r="A10" s="146" t="s">
        <v>11</v>
      </c>
      <c r="B10" s="147">
        <v>2460000</v>
      </c>
      <c r="C10" s="146"/>
      <c r="D10" s="147"/>
    </row>
    <row r="11" ht="18.75" customHeight="1" spans="1:4">
      <c r="A11" s="146" t="s">
        <v>12</v>
      </c>
      <c r="B11" s="147"/>
      <c r="C11" s="146"/>
      <c r="D11" s="147"/>
    </row>
    <row r="12" ht="18.75" customHeight="1" spans="1:4">
      <c r="A12" s="146" t="s">
        <v>13</v>
      </c>
      <c r="B12" s="147"/>
      <c r="C12" s="146"/>
      <c r="D12" s="147"/>
    </row>
    <row r="13" ht="18.75" customHeight="1" spans="1:4">
      <c r="A13" s="146" t="s">
        <v>14</v>
      </c>
      <c r="B13" s="147"/>
      <c r="C13" s="146"/>
      <c r="D13" s="147"/>
    </row>
    <row r="14" ht="18.75" customHeight="1" spans="1:4">
      <c r="A14" s="146" t="s">
        <v>15</v>
      </c>
      <c r="B14" s="147"/>
      <c r="C14" s="146"/>
      <c r="D14" s="147"/>
    </row>
    <row r="15" ht="18.75" customHeight="1" spans="1:4">
      <c r="A15" s="146" t="s">
        <v>16</v>
      </c>
      <c r="B15" s="147">
        <v>2460000</v>
      </c>
      <c r="C15" s="146"/>
      <c r="D15" s="147"/>
    </row>
    <row r="16" ht="18.75" customHeight="1" spans="1:4">
      <c r="A16" s="146"/>
      <c r="B16" s="147"/>
      <c r="C16" s="146"/>
      <c r="D16" s="147"/>
    </row>
    <row r="17" ht="18.75" customHeight="1" spans="1:4">
      <c r="A17" s="146"/>
      <c r="B17" s="147"/>
      <c r="C17" s="146"/>
      <c r="D17" s="147"/>
    </row>
    <row r="18" ht="18.75" customHeight="1" spans="1:4">
      <c r="A18" s="146" t="s">
        <v>17</v>
      </c>
      <c r="B18" s="147">
        <v>3819234.81</v>
      </c>
      <c r="C18" s="146" t="s">
        <v>18</v>
      </c>
      <c r="D18" s="147">
        <v>3819234.81</v>
      </c>
    </row>
    <row r="19" ht="18.75" customHeight="1" spans="1:4">
      <c r="A19" s="146" t="s">
        <v>19</v>
      </c>
      <c r="B19" s="147"/>
      <c r="C19" s="146" t="s">
        <v>20</v>
      </c>
      <c r="D19" s="147"/>
    </row>
    <row r="20" ht="18.75" customHeight="1" spans="1:4">
      <c r="A20" s="146" t="s">
        <v>21</v>
      </c>
      <c r="B20" s="147"/>
      <c r="C20" s="146" t="s">
        <v>21</v>
      </c>
      <c r="D20" s="147"/>
    </row>
    <row r="21" ht="18.75" customHeight="1" spans="1:4">
      <c r="A21" s="146" t="s">
        <v>22</v>
      </c>
      <c r="B21" s="147"/>
      <c r="C21" s="146" t="s">
        <v>23</v>
      </c>
      <c r="D21" s="147"/>
    </row>
    <row r="22" ht="18.75" customHeight="1" spans="1:4">
      <c r="A22" s="146" t="s">
        <v>24</v>
      </c>
      <c r="B22" s="147">
        <v>3819234.81</v>
      </c>
      <c r="C22" s="146" t="s">
        <v>25</v>
      </c>
      <c r="D22" s="147">
        <v>3819234.81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C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6">
        <v>1</v>
      </c>
      <c r="B1" s="127">
        <v>0</v>
      </c>
      <c r="C1" s="126">
        <v>1</v>
      </c>
      <c r="D1" s="96"/>
      <c r="E1" s="96"/>
      <c r="F1" s="106" t="s">
        <v>345</v>
      </c>
    </row>
    <row r="2" ht="26.25" customHeight="1" spans="1:6">
      <c r="A2" s="128" t="str">
        <f>"2026"&amp;"年部门政府性基金预算支出预算表"</f>
        <v>2026年部门政府性基金预算支出预算表</v>
      </c>
      <c r="B2" s="128" t="s">
        <v>346</v>
      </c>
      <c r="C2" s="129"/>
      <c r="D2" s="130"/>
      <c r="E2" s="130"/>
      <c r="F2" s="130"/>
    </row>
    <row r="3" ht="13.5" customHeight="1" spans="1:6">
      <c r="A3" s="131" t="str">
        <f>"单位名称："&amp;"盈江县红十字会"</f>
        <v>单位名称：盈江县红十字会</v>
      </c>
      <c r="B3" s="131" t="s">
        <v>347</v>
      </c>
      <c r="C3" s="132"/>
      <c r="D3" s="96"/>
      <c r="E3" s="96"/>
      <c r="F3" s="106" t="s">
        <v>1</v>
      </c>
    </row>
    <row r="4" ht="19.5" customHeight="1" spans="1:6">
      <c r="A4" s="67" t="s">
        <v>133</v>
      </c>
      <c r="B4" s="133" t="s">
        <v>48</v>
      </c>
      <c r="C4" s="67" t="s">
        <v>49</v>
      </c>
      <c r="D4" s="37" t="s">
        <v>348</v>
      </c>
      <c r="E4" s="37"/>
      <c r="F4" s="37"/>
    </row>
    <row r="5" ht="18.55" customHeight="1" spans="1:6">
      <c r="A5" s="67"/>
      <c r="B5" s="133"/>
      <c r="C5" s="67"/>
      <c r="D5" s="37" t="s">
        <v>30</v>
      </c>
      <c r="E5" s="37" t="s">
        <v>52</v>
      </c>
      <c r="F5" s="37" t="s">
        <v>53</v>
      </c>
    </row>
    <row r="6" ht="20.25" customHeight="1" spans="1:6">
      <c r="A6" s="67">
        <v>1</v>
      </c>
      <c r="B6" s="134" t="s">
        <v>60</v>
      </c>
      <c r="C6" s="134" t="s">
        <v>61</v>
      </c>
      <c r="D6" s="134" t="s">
        <v>62</v>
      </c>
      <c r="E6" s="134" t="s">
        <v>63</v>
      </c>
      <c r="F6" s="134" t="s">
        <v>64</v>
      </c>
    </row>
    <row r="7" ht="30" customHeight="1" spans="1:6">
      <c r="A7" s="35"/>
      <c r="B7" s="133"/>
      <c r="C7" s="35"/>
      <c r="D7" s="90"/>
      <c r="E7" s="135"/>
      <c r="F7" s="135"/>
    </row>
    <row r="8" ht="30" customHeight="1" spans="1:6">
      <c r="A8" s="22"/>
      <c r="B8" s="22"/>
      <c r="C8" s="22"/>
      <c r="D8" s="90"/>
      <c r="E8" s="135"/>
      <c r="F8" s="135"/>
    </row>
    <row r="9" ht="30" customHeight="1" spans="1:6">
      <c r="A9" s="20" t="s">
        <v>349</v>
      </c>
      <c r="B9" s="20" t="s">
        <v>349</v>
      </c>
      <c r="C9" s="20" t="s">
        <v>349</v>
      </c>
      <c r="D9" s="90"/>
      <c r="E9" s="135"/>
      <c r="F9" s="135"/>
    </row>
    <row r="10" ht="18" customHeight="1" spans="1:6">
      <c r="A10" s="43" t="s">
        <v>350</v>
      </c>
      <c r="B10" s="43"/>
      <c r="C10" s="43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topLeftCell="A5" workbookViewId="0">
      <selection activeCell="G10" sqref="G10:G12"/>
    </sheetView>
  </sheetViews>
  <sheetFormatPr defaultColWidth="9.14285714285714" defaultRowHeight="14.25" customHeight="1"/>
  <cols>
    <col min="1" max="1" width="33.2857142857143" customWidth="1"/>
    <col min="2" max="2" width="15.5714285714286" customWidth="1"/>
    <col min="3" max="3" width="14.2857142857143" customWidth="1"/>
    <col min="4" max="4" width="7.14285714285714" style="100" customWidth="1"/>
    <col min="5" max="5" width="4.85714285714286" customWidth="1"/>
    <col min="6" max="6" width="11.2857142857143" customWidth="1"/>
    <col min="7" max="8" width="11.847619047619" customWidth="1"/>
    <col min="9" max="9" width="10.2" customWidth="1"/>
    <col min="10" max="10" width="9.57142857142857" customWidth="1"/>
    <col min="11" max="11" width="9.77142857142857" customWidth="1"/>
    <col min="12" max="12" width="10.7714285714286" customWidth="1"/>
    <col min="13" max="15" width="10.7142857142857" customWidth="1"/>
    <col min="16" max="16" width="8.71428571428571" customWidth="1"/>
    <col min="17" max="17" width="11.4190476190476" customWidth="1"/>
  </cols>
  <sheetData>
    <row r="1" ht="13.5" customHeight="1" spans="1:17">
      <c r="A1" s="3"/>
      <c r="B1" s="3"/>
      <c r="C1" s="3"/>
      <c r="D1" s="101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5" t="s">
        <v>351</v>
      </c>
    </row>
    <row r="2" ht="27.75" customHeight="1" spans="1:17">
      <c r="A2" s="46" t="str">
        <f>"2026"&amp;"年部门政府采购预算表"</f>
        <v>2026年部门政府采购预算表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03"/>
      <c r="L2" s="30"/>
      <c r="M2" s="30"/>
      <c r="N2" s="30"/>
      <c r="O2" s="103"/>
      <c r="P2" s="103"/>
      <c r="Q2" s="30"/>
    </row>
    <row r="3" ht="18.75" customHeight="1" spans="1:17">
      <c r="A3" s="47" t="str">
        <f>"单位名称："&amp;"盈江县红十字会"</f>
        <v>单位名称：盈江县红十字会</v>
      </c>
      <c r="B3" s="33"/>
      <c r="C3" s="33"/>
      <c r="D3" s="104"/>
      <c r="E3" s="33"/>
      <c r="F3" s="33"/>
      <c r="G3" s="33"/>
      <c r="H3" s="33"/>
      <c r="I3" s="33"/>
      <c r="J3" s="33"/>
      <c r="K3" s="1"/>
      <c r="L3" s="1"/>
      <c r="M3" s="1"/>
      <c r="N3" s="1"/>
      <c r="O3" s="105"/>
      <c r="P3" s="105"/>
      <c r="Q3" s="106" t="s">
        <v>27</v>
      </c>
    </row>
    <row r="4" ht="15.75" customHeight="1" spans="1:17">
      <c r="A4" s="11" t="s">
        <v>352</v>
      </c>
      <c r="B4" s="107" t="s">
        <v>353</v>
      </c>
      <c r="C4" s="107" t="s">
        <v>354</v>
      </c>
      <c r="D4" s="107" t="s">
        <v>355</v>
      </c>
      <c r="E4" s="107" t="s">
        <v>356</v>
      </c>
      <c r="F4" s="107" t="s">
        <v>357</v>
      </c>
      <c r="G4" s="50" t="s">
        <v>140</v>
      </c>
      <c r="H4" s="50"/>
      <c r="I4" s="50"/>
      <c r="J4" s="50"/>
      <c r="K4" s="108"/>
      <c r="L4" s="50"/>
      <c r="M4" s="50"/>
      <c r="N4" s="50"/>
      <c r="O4" s="83"/>
      <c r="P4" s="108"/>
      <c r="Q4" s="51"/>
    </row>
    <row r="5" ht="17.25" customHeight="1" spans="1:17">
      <c r="A5" s="16"/>
      <c r="B5" s="109"/>
      <c r="C5" s="109"/>
      <c r="D5" s="109"/>
      <c r="E5" s="109"/>
      <c r="F5" s="109"/>
      <c r="G5" s="109" t="s">
        <v>30</v>
      </c>
      <c r="H5" s="109" t="s">
        <v>34</v>
      </c>
      <c r="I5" s="109" t="s">
        <v>358</v>
      </c>
      <c r="J5" s="109" t="s">
        <v>359</v>
      </c>
      <c r="K5" s="110" t="s">
        <v>360</v>
      </c>
      <c r="L5" s="111" t="s">
        <v>361</v>
      </c>
      <c r="M5" s="111"/>
      <c r="N5" s="111"/>
      <c r="O5" s="112"/>
      <c r="P5" s="113"/>
      <c r="Q5" s="114"/>
    </row>
    <row r="6" ht="54" customHeight="1" spans="1:17">
      <c r="A6" s="18"/>
      <c r="B6" s="114"/>
      <c r="C6" s="114"/>
      <c r="D6" s="114"/>
      <c r="E6" s="114"/>
      <c r="F6" s="114"/>
      <c r="G6" s="114"/>
      <c r="H6" s="114" t="s">
        <v>33</v>
      </c>
      <c r="I6" s="114"/>
      <c r="J6" s="114"/>
      <c r="K6" s="115"/>
      <c r="L6" s="114" t="s">
        <v>33</v>
      </c>
      <c r="M6" s="114" t="s">
        <v>40</v>
      </c>
      <c r="N6" s="114" t="s">
        <v>362</v>
      </c>
      <c r="O6" s="35" t="s">
        <v>42</v>
      </c>
      <c r="P6" s="115" t="s">
        <v>43</v>
      </c>
      <c r="Q6" s="114" t="s">
        <v>44</v>
      </c>
    </row>
    <row r="7" ht="15" customHeight="1" spans="1:17">
      <c r="A7" s="84">
        <v>1</v>
      </c>
      <c r="B7" s="116">
        <v>2</v>
      </c>
      <c r="C7" s="116">
        <v>3</v>
      </c>
      <c r="D7" s="116">
        <v>4</v>
      </c>
      <c r="E7" s="116">
        <v>5</v>
      </c>
      <c r="F7" s="116">
        <v>6</v>
      </c>
      <c r="G7" s="117">
        <v>7</v>
      </c>
      <c r="H7" s="117">
        <v>8</v>
      </c>
      <c r="I7" s="117">
        <v>9</v>
      </c>
      <c r="J7" s="117">
        <v>10</v>
      </c>
      <c r="K7" s="117">
        <v>11</v>
      </c>
      <c r="L7" s="117">
        <v>12</v>
      </c>
      <c r="M7" s="117">
        <v>13</v>
      </c>
      <c r="N7" s="117">
        <v>14</v>
      </c>
      <c r="O7" s="117">
        <v>15</v>
      </c>
      <c r="P7" s="117">
        <v>16</v>
      </c>
      <c r="Q7" s="117">
        <v>17</v>
      </c>
    </row>
    <row r="8" ht="52.5" customHeight="1" spans="1:17">
      <c r="A8" s="118" t="s">
        <v>46</v>
      </c>
      <c r="B8" s="119"/>
      <c r="C8" s="119"/>
      <c r="D8" s="120"/>
      <c r="E8" s="121"/>
      <c r="F8" s="23">
        <v>280000</v>
      </c>
      <c r="G8" s="23">
        <v>280000</v>
      </c>
      <c r="H8" s="23"/>
      <c r="I8" s="23"/>
      <c r="J8" s="23"/>
      <c r="K8" s="23"/>
      <c r="L8" s="23">
        <v>280000</v>
      </c>
      <c r="M8" s="23"/>
      <c r="N8" s="23"/>
      <c r="O8" s="23"/>
      <c r="P8" s="23"/>
      <c r="Q8" s="23">
        <v>280000</v>
      </c>
    </row>
    <row r="9" ht="52.5" customHeight="1" spans="1:17">
      <c r="A9" s="118" t="str">
        <f t="shared" ref="A9:A13" si="0">"     "&amp;"单位资金安排业务活动采购支出经费"</f>
        <v>     单位资金安排业务活动采购支出经费</v>
      </c>
      <c r="B9" s="119" t="s">
        <v>363</v>
      </c>
      <c r="C9" s="119" t="s">
        <v>363</v>
      </c>
      <c r="D9" s="120" t="s">
        <v>364</v>
      </c>
      <c r="E9" s="121">
        <v>800</v>
      </c>
      <c r="F9" s="23">
        <v>20000</v>
      </c>
      <c r="G9" s="23">
        <v>20000</v>
      </c>
      <c r="H9" s="23"/>
      <c r="I9" s="23"/>
      <c r="J9" s="23"/>
      <c r="K9" s="23"/>
      <c r="L9" s="23">
        <v>20000</v>
      </c>
      <c r="M9" s="23"/>
      <c r="N9" s="23"/>
      <c r="O9" s="23"/>
      <c r="P9" s="23"/>
      <c r="Q9" s="23">
        <v>20000</v>
      </c>
    </row>
    <row r="10" ht="52.5" customHeight="1" spans="1:17">
      <c r="A10" s="118" t="str">
        <f t="shared" si="0"/>
        <v>     单位资金安排业务活动采购支出经费</v>
      </c>
      <c r="B10" s="119" t="s">
        <v>365</v>
      </c>
      <c r="C10" s="122" t="s">
        <v>366</v>
      </c>
      <c r="D10" s="120" t="s">
        <v>367</v>
      </c>
      <c r="E10" s="121">
        <v>10</v>
      </c>
      <c r="F10" s="23">
        <v>60000</v>
      </c>
      <c r="G10" s="23">
        <v>60000</v>
      </c>
      <c r="H10" s="23"/>
      <c r="I10" s="23"/>
      <c r="J10" s="23"/>
      <c r="K10" s="23"/>
      <c r="L10" s="23">
        <v>60000</v>
      </c>
      <c r="M10" s="23"/>
      <c r="N10" s="23"/>
      <c r="O10" s="23"/>
      <c r="P10" s="23"/>
      <c r="Q10" s="23">
        <v>60000</v>
      </c>
    </row>
    <row r="11" ht="52.5" customHeight="1" spans="1:17">
      <c r="A11" s="118" t="str">
        <f t="shared" si="0"/>
        <v>     单位资金安排业务活动采购支出经费</v>
      </c>
      <c r="B11" s="119" t="s">
        <v>368</v>
      </c>
      <c r="C11" s="122" t="s">
        <v>366</v>
      </c>
      <c r="D11" s="120" t="s">
        <v>367</v>
      </c>
      <c r="E11" s="121">
        <v>10</v>
      </c>
      <c r="F11" s="23">
        <v>100000</v>
      </c>
      <c r="G11" s="23">
        <v>100000</v>
      </c>
      <c r="H11" s="23"/>
      <c r="I11" s="23"/>
      <c r="J11" s="23"/>
      <c r="K11" s="23"/>
      <c r="L11" s="23">
        <v>100000</v>
      </c>
      <c r="M11" s="23"/>
      <c r="N11" s="23"/>
      <c r="O11" s="23"/>
      <c r="P11" s="23"/>
      <c r="Q11" s="23">
        <v>100000</v>
      </c>
    </row>
    <row r="12" ht="52.5" customHeight="1" spans="1:17">
      <c r="A12" s="118" t="str">
        <f t="shared" si="0"/>
        <v>     单位资金安排业务活动采购支出经费</v>
      </c>
      <c r="B12" s="119" t="s">
        <v>369</v>
      </c>
      <c r="C12" s="122" t="s">
        <v>370</v>
      </c>
      <c r="D12" s="120" t="s">
        <v>371</v>
      </c>
      <c r="E12" s="121">
        <v>2</v>
      </c>
      <c r="F12" s="23">
        <v>20000</v>
      </c>
      <c r="G12" s="23">
        <v>20000</v>
      </c>
      <c r="H12" s="23"/>
      <c r="I12" s="23"/>
      <c r="J12" s="23"/>
      <c r="K12" s="23"/>
      <c r="L12" s="23">
        <v>20000</v>
      </c>
      <c r="M12" s="23"/>
      <c r="N12" s="23"/>
      <c r="O12" s="23"/>
      <c r="P12" s="23"/>
      <c r="Q12" s="23">
        <v>20000</v>
      </c>
    </row>
    <row r="13" ht="52.5" customHeight="1" spans="1:17">
      <c r="A13" s="118" t="str">
        <f t="shared" si="0"/>
        <v>     单位资金安排业务活动采购支出经费</v>
      </c>
      <c r="B13" s="119" t="s">
        <v>372</v>
      </c>
      <c r="C13" s="119" t="s">
        <v>373</v>
      </c>
      <c r="D13" s="120" t="s">
        <v>371</v>
      </c>
      <c r="E13" s="121">
        <v>8</v>
      </c>
      <c r="F13" s="23">
        <v>80000</v>
      </c>
      <c r="G13" s="23">
        <v>80000</v>
      </c>
      <c r="H13" s="23"/>
      <c r="I13" s="23"/>
      <c r="J13" s="23"/>
      <c r="K13" s="23"/>
      <c r="L13" s="23">
        <v>80000</v>
      </c>
      <c r="M13" s="23"/>
      <c r="N13" s="23"/>
      <c r="O13" s="23"/>
      <c r="P13" s="23"/>
      <c r="Q13" s="23">
        <v>80000</v>
      </c>
    </row>
    <row r="14" ht="30" customHeight="1" spans="1:17">
      <c r="A14" s="123" t="s">
        <v>349</v>
      </c>
      <c r="B14" s="124"/>
      <c r="C14" s="124"/>
      <c r="D14" s="125"/>
      <c r="E14" s="121"/>
      <c r="F14" s="23">
        <v>280000</v>
      </c>
      <c r="G14" s="23">
        <v>280000</v>
      </c>
      <c r="H14" s="23"/>
      <c r="I14" s="23"/>
      <c r="J14" s="23"/>
      <c r="K14" s="23"/>
      <c r="L14" s="23">
        <v>280000</v>
      </c>
      <c r="M14" s="23"/>
      <c r="N14" s="23"/>
      <c r="O14" s="23"/>
      <c r="P14" s="23"/>
      <c r="Q14" s="23">
        <v>280000</v>
      </c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4" sqref="C14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5"/>
      <c r="N1" s="95" t="s">
        <v>374</v>
      </c>
    </row>
    <row r="2" ht="36" customHeight="1" spans="1:14">
      <c r="A2" s="30" t="str">
        <f>"2026"&amp;"年部门政府购买服务预算表"</f>
        <v>2026年部门政府购买服务预算表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"单位名称："&amp;"盈江县红十字会"</f>
        <v>单位名称：盈江县红十字会</v>
      </c>
      <c r="B3" s="33"/>
      <c r="C3" s="33"/>
      <c r="D3" s="33"/>
      <c r="E3" s="33"/>
      <c r="F3" s="33"/>
      <c r="G3" s="33"/>
      <c r="H3" s="94"/>
      <c r="I3" s="1"/>
      <c r="J3" s="1"/>
      <c r="K3" s="94"/>
      <c r="L3" s="1"/>
      <c r="M3" s="96"/>
      <c r="N3" s="45" t="s">
        <v>27</v>
      </c>
    </row>
    <row r="4" ht="15.75" customHeight="1" spans="1:14">
      <c r="A4" s="11" t="s">
        <v>352</v>
      </c>
      <c r="B4" s="11" t="s">
        <v>375</v>
      </c>
      <c r="C4" s="11" t="s">
        <v>376</v>
      </c>
      <c r="D4" s="12" t="s">
        <v>140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5" t="s">
        <v>30</v>
      </c>
      <c r="E5" s="11" t="s">
        <v>34</v>
      </c>
      <c r="F5" s="11" t="s">
        <v>358</v>
      </c>
      <c r="G5" s="11" t="s">
        <v>359</v>
      </c>
      <c r="H5" s="11" t="s">
        <v>360</v>
      </c>
      <c r="I5" s="12" t="s">
        <v>361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4"/>
      <c r="E6" s="16" t="s">
        <v>33</v>
      </c>
      <c r="F6" s="18"/>
      <c r="G6" s="18"/>
      <c r="H6" s="84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7">
        <v>1</v>
      </c>
      <c r="B7" s="37">
        <v>2</v>
      </c>
      <c r="C7" s="37">
        <v>3</v>
      </c>
      <c r="D7" s="37">
        <v>7</v>
      </c>
      <c r="E7" s="37">
        <v>8</v>
      </c>
      <c r="F7" s="37">
        <v>9</v>
      </c>
      <c r="G7" s="37">
        <v>10</v>
      </c>
      <c r="H7" s="37">
        <v>11</v>
      </c>
      <c r="I7" s="37">
        <v>12</v>
      </c>
      <c r="J7" s="37">
        <v>13</v>
      </c>
      <c r="K7" s="37">
        <v>14</v>
      </c>
      <c r="L7" s="37">
        <v>15</v>
      </c>
      <c r="M7" s="37">
        <v>16</v>
      </c>
      <c r="N7" s="37">
        <v>17</v>
      </c>
    </row>
    <row r="8" ht="52.5" customHeight="1" spans="1:14">
      <c r="A8" s="97"/>
      <c r="B8" s="97"/>
      <c r="C8" s="9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8"/>
      <c r="B9" s="98"/>
      <c r="C9" s="9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9"/>
      <c r="C10" s="9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="71" customFormat="1" ht="19" customHeight="1" spans="1:14">
      <c r="A11" s="71" t="s">
        <v>377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F22" sqref="F22"/>
    </sheetView>
  </sheetViews>
  <sheetFormatPr defaultColWidth="9.14285714285714" defaultRowHeight="14.25" customHeight="1"/>
  <cols>
    <col min="1" max="1" width="24.4761904761905" customWidth="1"/>
    <col min="2" max="2" width="5.77142857142857" customWidth="1"/>
    <col min="3" max="19" width="15.2857142857143" customWidth="1"/>
    <col min="20" max="20" width="12.7142857142857" customWidth="1"/>
  </cols>
  <sheetData>
    <row r="1" ht="13.5" customHeight="1" spans="1:20">
      <c r="A1" s="72"/>
      <c r="B1" s="72"/>
      <c r="C1" s="72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4" t="s">
        <v>378</v>
      </c>
    </row>
    <row r="2" ht="27.75" customHeight="1" spans="1:20">
      <c r="A2" s="75" t="str">
        <f>"2026"&amp;"年县对下转移支付预算表"</f>
        <v>2026年县对下转移支付预算表</v>
      </c>
      <c r="B2" s="5"/>
      <c r="C2" s="5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5"/>
    </row>
    <row r="3" customHeight="1" spans="1:20">
      <c r="A3" s="76" t="s">
        <v>1</v>
      </c>
      <c r="B3" s="77"/>
      <c r="C3" s="7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8"/>
    </row>
    <row r="4" ht="18" customHeight="1" spans="1:20">
      <c r="A4" s="79" t="str">
        <f>"单位名称："&amp;"盈江县红十字会"</f>
        <v>单位名称：盈江县红十字会</v>
      </c>
      <c r="B4" s="80"/>
      <c r="C4" s="8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1"/>
    </row>
    <row r="5" ht="19.5" customHeight="1" spans="1:20">
      <c r="A5" s="82" t="s">
        <v>379</v>
      </c>
      <c r="B5" s="12" t="s">
        <v>140</v>
      </c>
      <c r="C5" s="13"/>
      <c r="D5" s="83"/>
      <c r="E5" s="67" t="s">
        <v>380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37"/>
    </row>
    <row r="6" ht="61.3" customHeight="1" spans="1:20">
      <c r="A6" s="84"/>
      <c r="B6" s="85" t="s">
        <v>30</v>
      </c>
      <c r="C6" s="11" t="s">
        <v>34</v>
      </c>
      <c r="D6" s="86" t="s">
        <v>381</v>
      </c>
      <c r="E6" s="35" t="s">
        <v>382</v>
      </c>
      <c r="F6" s="35" t="s">
        <v>383</v>
      </c>
      <c r="G6" s="35" t="s">
        <v>384</v>
      </c>
      <c r="H6" s="35" t="s">
        <v>385</v>
      </c>
      <c r="I6" s="35" t="s">
        <v>386</v>
      </c>
      <c r="J6" s="35" t="s">
        <v>387</v>
      </c>
      <c r="K6" s="35" t="s">
        <v>388</v>
      </c>
      <c r="L6" s="35" t="s">
        <v>389</v>
      </c>
      <c r="M6" s="35" t="s">
        <v>390</v>
      </c>
      <c r="N6" s="35" t="s">
        <v>391</v>
      </c>
      <c r="O6" s="35" t="s">
        <v>392</v>
      </c>
      <c r="P6" s="35" t="s">
        <v>393</v>
      </c>
      <c r="Q6" s="35" t="s">
        <v>394</v>
      </c>
      <c r="R6" s="35" t="s">
        <v>395</v>
      </c>
      <c r="S6" s="35" t="s">
        <v>396</v>
      </c>
      <c r="T6" s="36" t="s">
        <v>397</v>
      </c>
    </row>
    <row r="7" ht="19.5" customHeight="1" spans="1:20">
      <c r="A7" s="37">
        <v>1</v>
      </c>
      <c r="B7" s="37">
        <v>2</v>
      </c>
      <c r="C7" s="87">
        <v>3</v>
      </c>
      <c r="D7" s="88">
        <v>4</v>
      </c>
      <c r="E7" s="87">
        <v>5</v>
      </c>
      <c r="F7" s="89">
        <v>6</v>
      </c>
      <c r="G7" s="87">
        <v>7</v>
      </c>
      <c r="H7" s="89">
        <v>8</v>
      </c>
      <c r="I7" s="87">
        <v>9</v>
      </c>
      <c r="J7" s="89">
        <v>10</v>
      </c>
      <c r="K7" s="87">
        <v>11</v>
      </c>
      <c r="L7" s="89">
        <v>12</v>
      </c>
      <c r="M7" s="87">
        <v>13</v>
      </c>
      <c r="N7" s="89">
        <v>14</v>
      </c>
      <c r="O7" s="87">
        <v>15</v>
      </c>
      <c r="P7" s="89">
        <v>16</v>
      </c>
      <c r="Q7" s="87">
        <v>17</v>
      </c>
      <c r="R7" s="89">
        <v>18</v>
      </c>
      <c r="S7" s="87">
        <v>19</v>
      </c>
      <c r="T7" s="87">
        <v>20</v>
      </c>
    </row>
    <row r="8" ht="19.5" customHeight="1" spans="1:20">
      <c r="A8" s="38" t="s">
        <v>398</v>
      </c>
      <c r="B8" s="90"/>
      <c r="C8" s="90"/>
      <c r="D8" s="91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</row>
    <row r="9" ht="19.5" customHeight="1" spans="1:20">
      <c r="A9" s="24"/>
      <c r="B9" s="90"/>
      <c r="C9" s="90"/>
      <c r="D9" s="91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24"/>
    </row>
    <row r="10" ht="19.5" customHeight="1" spans="1:20">
      <c r="A10" s="56" t="s">
        <v>30</v>
      </c>
      <c r="B10" s="90"/>
      <c r="C10" s="90"/>
      <c r="D10" s="91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</row>
    <row r="11" s="61" customFormat="1" ht="19" customHeight="1" spans="1:20">
      <c r="A11" s="43" t="s">
        <v>399</v>
      </c>
      <c r="B11" s="43"/>
      <c r="C11" s="43"/>
      <c r="D11" s="43"/>
      <c r="E11" s="43"/>
      <c r="F11" s="43"/>
      <c r="T11" s="29"/>
    </row>
  </sheetData>
  <mergeCells count="7">
    <mergeCell ref="A2:T2"/>
    <mergeCell ref="A3:T3"/>
    <mergeCell ref="A4:T4"/>
    <mergeCell ref="B5:D5"/>
    <mergeCell ref="E5:T5"/>
    <mergeCell ref="A11:F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10" sqref="E10"/>
    </sheetView>
  </sheetViews>
  <sheetFormatPr defaultColWidth="9.14285714285714" defaultRowHeight="12" customHeight="1" outlineLevelRow="7"/>
  <cols>
    <col min="1" max="1" width="24.8571428571429" customWidth="1"/>
    <col min="2" max="2" width="19.7142857142857" customWidth="1"/>
    <col min="3" max="10" width="13.2" customWidth="1"/>
  </cols>
  <sheetData>
    <row r="1" customHeight="1" spans="1:10">
      <c r="J1" s="62" t="s">
        <v>400</v>
      </c>
    </row>
    <row r="2" ht="28.5" customHeight="1" spans="1:10">
      <c r="A2" s="63" t="str">
        <f>"2026"&amp;"年县对下转移支付绩效目标表"</f>
        <v>2026年县对下转移支付绩效目标表</v>
      </c>
      <c r="B2" s="5"/>
      <c r="C2" s="5"/>
      <c r="D2" s="5"/>
      <c r="E2" s="5"/>
      <c r="F2" s="64"/>
      <c r="G2" s="5"/>
      <c r="H2" s="64"/>
      <c r="I2" s="64"/>
      <c r="J2" s="5"/>
    </row>
    <row r="3" ht="17.25" customHeight="1" spans="1:10">
      <c r="A3" s="6" t="str">
        <f>"单位名称："&amp;"盈江县红十字会"</f>
        <v>单位名称：盈江县红十字会</v>
      </c>
      <c r="B3" s="65"/>
      <c r="C3" s="65"/>
      <c r="D3" s="65"/>
      <c r="E3" s="65"/>
      <c r="F3" s="66"/>
      <c r="G3" s="65"/>
      <c r="H3" s="66"/>
    </row>
    <row r="4" ht="44.25" customHeight="1" spans="1:10">
      <c r="A4" s="36" t="s">
        <v>256</v>
      </c>
      <c r="B4" s="36" t="s">
        <v>257</v>
      </c>
      <c r="C4" s="36" t="s">
        <v>258</v>
      </c>
      <c r="D4" s="36" t="s">
        <v>259</v>
      </c>
      <c r="E4" s="36" t="s">
        <v>260</v>
      </c>
      <c r="F4" s="67" t="s">
        <v>261</v>
      </c>
      <c r="G4" s="36" t="s">
        <v>262</v>
      </c>
      <c r="H4" s="67" t="s">
        <v>263</v>
      </c>
      <c r="I4" s="67" t="s">
        <v>264</v>
      </c>
      <c r="J4" s="36" t="s">
        <v>265</v>
      </c>
    </row>
    <row r="5" ht="14.25" customHeight="1" spans="1:10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67">
        <v>6</v>
      </c>
      <c r="G5" s="36">
        <v>7</v>
      </c>
      <c r="H5" s="67">
        <v>8</v>
      </c>
      <c r="I5" s="67">
        <v>9</v>
      </c>
      <c r="J5" s="36">
        <v>10</v>
      </c>
    </row>
    <row r="6" ht="32.7" customHeight="1" spans="1:10">
      <c r="A6" s="38"/>
      <c r="B6" s="68"/>
      <c r="C6" s="68"/>
      <c r="D6" s="68"/>
      <c r="E6" s="69"/>
      <c r="F6" s="70"/>
      <c r="G6" s="69"/>
      <c r="H6" s="70"/>
      <c r="I6" s="70"/>
      <c r="J6" s="69"/>
    </row>
    <row r="7" ht="32.7" customHeight="1" spans="1:10">
      <c r="A7" s="38"/>
      <c r="B7" s="22" t="s">
        <v>398</v>
      </c>
      <c r="C7" s="22" t="s">
        <v>398</v>
      </c>
      <c r="D7" s="22" t="s">
        <v>398</v>
      </c>
      <c r="E7" s="38" t="s">
        <v>398</v>
      </c>
      <c r="F7" s="22" t="s">
        <v>398</v>
      </c>
      <c r="G7" s="38" t="s">
        <v>398</v>
      </c>
      <c r="H7" s="22" t="s">
        <v>398</v>
      </c>
      <c r="I7" s="22" t="s">
        <v>398</v>
      </c>
      <c r="J7" s="38" t="s">
        <v>398</v>
      </c>
    </row>
    <row r="8" s="61" customFormat="1" ht="20" customHeight="1" spans="1:10">
      <c r="A8" s="71" t="s">
        <v>399</v>
      </c>
      <c r="B8" s="71"/>
      <c r="C8" s="71"/>
      <c r="D8" s="71"/>
      <c r="E8" s="71"/>
      <c r="G8" s="71"/>
      <c r="J8" s="71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2"/>
  <sheetViews>
    <sheetView showZeros="0" workbookViewId="0">
      <selection activeCell="A12" sqref="A12:H12"/>
    </sheetView>
  </sheetViews>
  <sheetFormatPr defaultColWidth="9.14285714285714" defaultRowHeight="12" customHeight="1" outlineLevelCol="7"/>
  <cols>
    <col min="1" max="1" width="27.4285714285714" customWidth="1"/>
    <col min="2" max="2" width="16.9142857142857" customWidth="1"/>
    <col min="3" max="3" width="22.1428571428571" customWidth="1"/>
    <col min="4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5" t="s">
        <v>401</v>
      </c>
    </row>
    <row r="2" ht="28.5" customHeight="1" spans="1:8">
      <c r="A2" s="46" t="str">
        <f>"2026"&amp;"年新增资产配置表"</f>
        <v>2026年新增资产配置表</v>
      </c>
      <c r="B2" s="30"/>
      <c r="C2" s="30"/>
      <c r="D2" s="30"/>
      <c r="E2" s="30"/>
      <c r="F2" s="30"/>
      <c r="G2" s="30"/>
      <c r="H2" s="30"/>
    </row>
    <row r="3" ht="13.5" customHeight="1" spans="1:8">
      <c r="A3" s="47" t="str">
        <f>"单位名称："&amp;"盈江县红十字会"</f>
        <v>单位名称：盈江县红十字会</v>
      </c>
      <c r="B3" s="32"/>
      <c r="C3" s="48"/>
      <c r="D3" s="1"/>
      <c r="E3" s="1"/>
      <c r="F3" s="1"/>
      <c r="G3" s="1"/>
      <c r="H3" s="1"/>
    </row>
    <row r="4" ht="18" customHeight="1" spans="1:8">
      <c r="A4" s="11" t="s">
        <v>133</v>
      </c>
      <c r="B4" s="11" t="s">
        <v>402</v>
      </c>
      <c r="C4" s="11" t="s">
        <v>403</v>
      </c>
      <c r="D4" s="11" t="s">
        <v>404</v>
      </c>
      <c r="E4" s="11" t="s">
        <v>405</v>
      </c>
      <c r="F4" s="49" t="s">
        <v>406</v>
      </c>
      <c r="G4" s="50"/>
      <c r="H4" s="51"/>
    </row>
    <row r="5" ht="18" customHeight="1" spans="1:8">
      <c r="A5" s="18"/>
      <c r="B5" s="18"/>
      <c r="C5" s="18"/>
      <c r="D5" s="18"/>
      <c r="E5" s="18"/>
      <c r="F5" s="36" t="s">
        <v>356</v>
      </c>
      <c r="G5" s="36" t="s">
        <v>407</v>
      </c>
      <c r="H5" s="36" t="s">
        <v>408</v>
      </c>
    </row>
    <row r="6" ht="21" customHeight="1" spans="1:8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</row>
    <row r="7" ht="33" customHeight="1" spans="1:8">
      <c r="A7" s="52" t="s">
        <v>46</v>
      </c>
      <c r="B7" s="52" t="s">
        <v>409</v>
      </c>
      <c r="C7" s="52" t="s">
        <v>410</v>
      </c>
      <c r="D7" s="52" t="s">
        <v>411</v>
      </c>
      <c r="E7" s="52" t="s">
        <v>367</v>
      </c>
      <c r="F7" s="53">
        <v>10</v>
      </c>
      <c r="G7" s="54">
        <v>6000</v>
      </c>
      <c r="H7" s="54">
        <f>F7*G7</f>
        <v>60000</v>
      </c>
    </row>
    <row r="8" ht="33" customHeight="1" spans="1:8">
      <c r="A8" s="52" t="s">
        <v>46</v>
      </c>
      <c r="B8" s="52" t="s">
        <v>409</v>
      </c>
      <c r="C8" s="55" t="s">
        <v>412</v>
      </c>
      <c r="D8" s="55" t="s">
        <v>368</v>
      </c>
      <c r="E8" s="55" t="s">
        <v>367</v>
      </c>
      <c r="F8" s="53">
        <v>10</v>
      </c>
      <c r="G8" s="54">
        <v>10000</v>
      </c>
      <c r="H8" s="54">
        <f>F8*G8</f>
        <v>100000</v>
      </c>
    </row>
    <row r="9" ht="33" customHeight="1" spans="1:8">
      <c r="A9" s="52" t="s">
        <v>46</v>
      </c>
      <c r="B9" s="55" t="s">
        <v>413</v>
      </c>
      <c r="C9" s="55" t="s">
        <v>414</v>
      </c>
      <c r="D9" s="55" t="s">
        <v>415</v>
      </c>
      <c r="E9" s="55" t="s">
        <v>416</v>
      </c>
      <c r="F9" s="53">
        <v>20</v>
      </c>
      <c r="G9" s="54">
        <v>1000</v>
      </c>
      <c r="H9" s="54">
        <f>F9*G9</f>
        <v>20000</v>
      </c>
    </row>
    <row r="10" ht="33" customHeight="1" spans="1:8">
      <c r="A10" s="52"/>
      <c r="B10" s="55"/>
      <c r="C10" s="55"/>
      <c r="D10" s="55"/>
      <c r="E10" s="55"/>
      <c r="F10" s="52"/>
      <c r="G10" s="54"/>
      <c r="H10" s="54"/>
    </row>
    <row r="11" ht="24" customHeight="1" spans="1:8">
      <c r="A11" s="56" t="s">
        <v>30</v>
      </c>
      <c r="B11" s="57"/>
      <c r="C11" s="57"/>
      <c r="D11" s="57"/>
      <c r="E11" s="57"/>
      <c r="F11" s="56">
        <f>SUM(F7:F10)</f>
        <v>40</v>
      </c>
      <c r="G11" s="58"/>
      <c r="H11" s="58">
        <f>SUM(H7:H10)</f>
        <v>180000</v>
      </c>
    </row>
    <row r="12" s="44" customFormat="1" ht="25" customHeight="1" spans="1:8">
      <c r="A12" s="59" t="s">
        <v>417</v>
      </c>
      <c r="B12" s="60"/>
      <c r="C12" s="60"/>
      <c r="D12" s="60"/>
      <c r="E12" s="60"/>
      <c r="F12" s="60"/>
      <c r="G12" s="60"/>
      <c r="H12" s="60"/>
    </row>
  </sheetData>
  <mergeCells count="10">
    <mergeCell ref="A2:H2"/>
    <mergeCell ref="A3:C3"/>
    <mergeCell ref="F4:H4"/>
    <mergeCell ref="A11:E11"/>
    <mergeCell ref="A12:H12"/>
    <mergeCell ref="A4:A5"/>
    <mergeCell ref="B4:B5"/>
    <mergeCell ref="C4:C5"/>
    <mergeCell ref="D4:D5"/>
    <mergeCell ref="E4:E5"/>
  </mergeCells>
  <pageMargins left="0.75" right="0.75" top="1" bottom="1" header="0.5" footer="0.5"/>
  <headerFooter/>
  <ignoredErrors>
    <ignoredError sqref="H11 F11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F17" sqref="F17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7" customWidth="1"/>
    <col min="5" max="5" width="17.7142857142857" customWidth="1"/>
    <col min="6" max="6" width="14.5714285714286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418</v>
      </c>
    </row>
    <row r="2" ht="27.75" customHeight="1" spans="1:11">
      <c r="A2" s="30" t="str">
        <f>"2026"&amp;"年上级转移支付补助项目支出预算表"</f>
        <v>2026年上级转移支付补助项目支出预算表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"单位名称："&amp;"盈江县红十字会"</f>
        <v>单位名称：盈江县红十字会</v>
      </c>
      <c r="B3" s="32"/>
      <c r="C3" s="32"/>
      <c r="D3" s="32"/>
      <c r="E3" s="32"/>
      <c r="F3" s="32"/>
      <c r="G3" s="32"/>
      <c r="H3" s="33"/>
      <c r="I3" s="33"/>
      <c r="J3" s="33"/>
      <c r="K3" s="34" t="s">
        <v>27</v>
      </c>
    </row>
    <row r="4" ht="21.75" customHeight="1" spans="1:11">
      <c r="A4" s="35" t="s">
        <v>235</v>
      </c>
      <c r="B4" s="35" t="s">
        <v>135</v>
      </c>
      <c r="C4" s="35" t="s">
        <v>236</v>
      </c>
      <c r="D4" s="36" t="s">
        <v>136</v>
      </c>
      <c r="E4" s="36" t="s">
        <v>137</v>
      </c>
      <c r="F4" s="36" t="s">
        <v>237</v>
      </c>
      <c r="G4" s="36" t="s">
        <v>238</v>
      </c>
      <c r="H4" s="37" t="s">
        <v>30</v>
      </c>
      <c r="I4" s="37" t="s">
        <v>419</v>
      </c>
      <c r="J4" s="37"/>
      <c r="K4" s="37"/>
    </row>
    <row r="5" ht="21.75" customHeight="1" spans="1:11">
      <c r="A5" s="35"/>
      <c r="B5" s="35"/>
      <c r="C5" s="35"/>
      <c r="D5" s="36"/>
      <c r="E5" s="36"/>
      <c r="F5" s="36"/>
      <c r="G5" s="36"/>
      <c r="H5" s="37"/>
      <c r="I5" s="36" t="s">
        <v>34</v>
      </c>
      <c r="J5" s="36" t="s">
        <v>35</v>
      </c>
      <c r="K5" s="36" t="s">
        <v>36</v>
      </c>
    </row>
    <row r="6" ht="40.5" customHeight="1" spans="1:11">
      <c r="A6" s="35"/>
      <c r="B6" s="35"/>
      <c r="C6" s="35"/>
      <c r="D6" s="36"/>
      <c r="E6" s="36"/>
      <c r="F6" s="36"/>
      <c r="G6" s="36"/>
      <c r="H6" s="37"/>
      <c r="I6" s="36" t="s">
        <v>33</v>
      </c>
      <c r="J6" s="36"/>
      <c r="K6" s="36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8"/>
      <c r="B8" s="22"/>
      <c r="C8" s="38"/>
      <c r="D8" s="38"/>
      <c r="E8" s="38"/>
      <c r="F8" s="38"/>
      <c r="G8" s="38"/>
      <c r="H8" s="23"/>
      <c r="I8" s="23"/>
      <c r="J8" s="23"/>
      <c r="K8" s="39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0"/>
    </row>
    <row r="10" ht="30" customHeight="1" spans="1:11">
      <c r="A10" s="41" t="s">
        <v>349</v>
      </c>
      <c r="B10" s="42"/>
      <c r="C10" s="42"/>
      <c r="D10" s="42"/>
      <c r="E10" s="42"/>
      <c r="F10" s="42"/>
      <c r="G10" s="42"/>
      <c r="H10" s="23"/>
      <c r="I10" s="23"/>
      <c r="J10" s="23"/>
      <c r="K10" s="40"/>
    </row>
    <row r="11" s="29" customFormat="1" ht="21" customHeight="1" spans="1:11">
      <c r="A11" s="43" t="s">
        <v>420</v>
      </c>
      <c r="B11" s="43"/>
      <c r="C11" s="43"/>
      <c r="D11" s="43"/>
    </row>
  </sheetData>
  <mergeCells count="16">
    <mergeCell ref="A2:K2"/>
    <mergeCell ref="A3:G3"/>
    <mergeCell ref="I4:K4"/>
    <mergeCell ref="A10:G10"/>
    <mergeCell ref="A11:D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Zeros="0" tabSelected="1" workbookViewId="0">
      <selection activeCell="F18" sqref="F18"/>
    </sheetView>
  </sheetViews>
  <sheetFormatPr defaultColWidth="9.14285714285714" defaultRowHeight="14.25" customHeight="1" outlineLevelCol="6"/>
  <cols>
    <col min="1" max="2" width="20.047619047619" customWidth="1"/>
    <col min="3" max="3" width="29" customWidth="1"/>
    <col min="4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421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"单位名称："&amp;"盈江县红十字会"</f>
        <v>单位名称：盈江县红十字会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236</v>
      </c>
      <c r="B4" s="10" t="s">
        <v>235</v>
      </c>
      <c r="C4" s="10" t="s">
        <v>135</v>
      </c>
      <c r="D4" s="11" t="s">
        <v>422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32" customHeight="1" spans="1:7">
      <c r="A8" s="21" t="s">
        <v>46</v>
      </c>
      <c r="B8" s="22"/>
      <c r="C8" s="22"/>
      <c r="D8" s="22"/>
      <c r="E8" s="23">
        <v>111000</v>
      </c>
      <c r="F8" s="23">
        <v>301000</v>
      </c>
      <c r="G8" s="23">
        <v>50000</v>
      </c>
    </row>
    <row r="9" ht="32" customHeight="1" spans="1:7">
      <c r="A9" s="24"/>
      <c r="B9" s="22" t="s">
        <v>423</v>
      </c>
      <c r="C9" s="22" t="s">
        <v>211</v>
      </c>
      <c r="D9" s="22" t="s">
        <v>424</v>
      </c>
      <c r="E9" s="23">
        <v>40000</v>
      </c>
      <c r="F9" s="23">
        <v>100000</v>
      </c>
      <c r="G9" s="23">
        <v>50000</v>
      </c>
    </row>
    <row r="10" ht="32" customHeight="1" spans="1:7">
      <c r="A10" s="25"/>
      <c r="B10" s="22" t="s">
        <v>425</v>
      </c>
      <c r="C10" s="22" t="s">
        <v>253</v>
      </c>
      <c r="D10" s="22" t="s">
        <v>424</v>
      </c>
      <c r="E10" s="23">
        <v>1000</v>
      </c>
      <c r="F10" s="23">
        <v>1000</v>
      </c>
      <c r="G10" s="23"/>
    </row>
    <row r="11" ht="32" customHeight="1" spans="1:7">
      <c r="A11" s="25"/>
      <c r="B11" s="22" t="s">
        <v>425</v>
      </c>
      <c r="C11" s="22" t="s">
        <v>251</v>
      </c>
      <c r="D11" s="22" t="s">
        <v>424</v>
      </c>
      <c r="E11" s="23">
        <v>50000</v>
      </c>
      <c r="F11" s="23">
        <v>100000</v>
      </c>
      <c r="G11" s="23"/>
    </row>
    <row r="12" ht="32" customHeight="1" spans="1:7">
      <c r="A12" s="25"/>
      <c r="B12" s="22" t="s">
        <v>425</v>
      </c>
      <c r="C12" s="22" t="s">
        <v>241</v>
      </c>
      <c r="D12" s="22" t="s">
        <v>424</v>
      </c>
      <c r="E12" s="23">
        <v>20000</v>
      </c>
      <c r="F12" s="23">
        <v>100000</v>
      </c>
      <c r="G12" s="23"/>
    </row>
    <row r="13" ht="32" customHeight="1" spans="1:7">
      <c r="A13" s="26" t="s">
        <v>30</v>
      </c>
      <c r="B13" s="27" t="s">
        <v>398</v>
      </c>
      <c r="C13" s="27"/>
      <c r="D13" s="28"/>
      <c r="E13" s="23">
        <v>111000</v>
      </c>
      <c r="F13" s="23">
        <v>301000</v>
      </c>
      <c r="G13" s="23">
        <v>50000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E27" sqref="E27"/>
    </sheetView>
  </sheetViews>
  <sheetFormatPr defaultColWidth="9.14285714285714" defaultRowHeight="12" customHeight="1"/>
  <cols>
    <col min="1" max="1" width="7.62857142857143" customWidth="1"/>
    <col min="2" max="2" width="14.7142857142857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18.4285714285714" customWidth="1"/>
    <col min="14" max="14" width="11.9142857142857" customWidth="1"/>
    <col min="15" max="15" width="11.1428571428571" customWidth="1"/>
    <col min="16" max="19" width="13.7142857142857" customWidth="1"/>
  </cols>
  <sheetData>
    <row r="1" ht="16.5" customHeight="1" spans="1:19">
      <c r="A1" s="184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95" t="s">
        <v>26</v>
      </c>
      <c r="Q1" s="95" t="s">
        <v>26</v>
      </c>
    </row>
    <row r="2" ht="36.75" customHeight="1" spans="1:19">
      <c r="A2" s="30" t="str">
        <f>"2026"&amp;"年部门收入预算表"</f>
        <v>2026年部门收入预算表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9">
      <c r="A3" s="32" t="str">
        <f>"单位名称："&amp;"盈江县红十字会"</f>
        <v>单位名称：盈江县红十字会</v>
      </c>
      <c r="B3" s="32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95" t="s">
        <v>27</v>
      </c>
      <c r="Q3" s="95"/>
    </row>
    <row r="4" ht="21" customHeight="1" spans="1:19">
      <c r="A4" s="11" t="s">
        <v>28</v>
      </c>
      <c r="B4" s="11" t="s">
        <v>29</v>
      </c>
      <c r="C4" s="11" t="s">
        <v>30</v>
      </c>
      <c r="D4" s="49" t="s">
        <v>31</v>
      </c>
      <c r="E4" s="50"/>
      <c r="F4" s="50"/>
      <c r="G4" s="50"/>
      <c r="H4" s="50"/>
      <c r="I4" s="13"/>
      <c r="J4" s="50"/>
      <c r="K4" s="50"/>
      <c r="L4" s="50"/>
      <c r="M4" s="50"/>
      <c r="N4" s="51"/>
      <c r="O4" s="49" t="s">
        <v>32</v>
      </c>
      <c r="P4" s="50"/>
      <c r="Q4" s="50"/>
      <c r="R4" s="50"/>
      <c r="S4" s="51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5" t="s">
        <v>38</v>
      </c>
      <c r="J5" s="185"/>
      <c r="K5" s="185"/>
      <c r="L5" s="185"/>
      <c r="M5" s="185"/>
      <c r="N5" s="18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84"/>
      <c r="B6" s="84"/>
      <c r="C6" s="84"/>
      <c r="D6" s="85"/>
      <c r="E6" s="85"/>
      <c r="F6" s="85"/>
      <c r="G6" s="84"/>
      <c r="H6" s="84"/>
      <c r="I6" s="37" t="s">
        <v>33</v>
      </c>
      <c r="J6" s="35" t="s">
        <v>40</v>
      </c>
      <c r="K6" s="35" t="s">
        <v>41</v>
      </c>
      <c r="L6" s="10" t="s">
        <v>42</v>
      </c>
      <c r="M6" s="10" t="s">
        <v>43</v>
      </c>
      <c r="N6" s="10" t="s">
        <v>44</v>
      </c>
      <c r="O6" s="85"/>
      <c r="P6" s="85"/>
      <c r="Q6" s="85"/>
      <c r="R6" s="85"/>
      <c r="S6" s="85"/>
    </row>
    <row r="7" ht="21" customHeight="1" spans="1:19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67">
        <v>19</v>
      </c>
    </row>
    <row r="8" ht="52.5" customHeight="1" spans="1:19">
      <c r="A8" s="186" t="s">
        <v>45</v>
      </c>
      <c r="B8" s="186" t="s">
        <v>46</v>
      </c>
      <c r="C8" s="23">
        <v>3819234.81</v>
      </c>
      <c r="D8" s="23">
        <v>3819234.81</v>
      </c>
      <c r="E8" s="23">
        <v>1359234.81</v>
      </c>
      <c r="F8" s="23"/>
      <c r="G8" s="23"/>
      <c r="H8" s="23"/>
      <c r="I8" s="23">
        <v>2460000</v>
      </c>
      <c r="J8" s="23"/>
      <c r="K8" s="23"/>
      <c r="L8" s="23"/>
      <c r="M8" s="23"/>
      <c r="N8" s="23">
        <v>2460000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87"/>
      <c r="C9" s="175">
        <v>3819234.81</v>
      </c>
      <c r="D9" s="175">
        <v>3819234.81</v>
      </c>
      <c r="E9" s="175">
        <v>1359234.81</v>
      </c>
      <c r="F9" s="175"/>
      <c r="G9" s="175"/>
      <c r="H9" s="175"/>
      <c r="I9" s="175">
        <v>2460000</v>
      </c>
      <c r="J9" s="175"/>
      <c r="K9" s="175"/>
      <c r="L9" s="175"/>
      <c r="M9" s="175"/>
      <c r="N9" s="175">
        <v>2460000</v>
      </c>
      <c r="O9" s="175"/>
      <c r="P9" s="175"/>
      <c r="Q9" s="175"/>
      <c r="R9" s="175"/>
      <c r="S9" s="17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E11" sqref="E11"/>
    </sheetView>
  </sheetViews>
  <sheetFormatPr defaultColWidth="8.84761904761905" defaultRowHeight="15" customHeight="1"/>
  <cols>
    <col min="1" max="1" width="16.7142857142857" customWidth="1"/>
    <col min="2" max="2" width="34" customWidth="1"/>
    <col min="3" max="6" width="14.4761904761905" customWidth="1"/>
    <col min="7" max="7" width="12.6285714285714" customWidth="1"/>
    <col min="8" max="8" width="11.7142857142857" customWidth="1"/>
    <col min="9" max="9" width="12.4285714285714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45" t="s">
        <v>47</v>
      </c>
      <c r="O1" s="45"/>
    </row>
    <row r="2" ht="36" customHeight="1" spans="1:15">
      <c r="A2" s="178" t="str">
        <f>"2026"&amp;"年部门支出预算表"</f>
        <v>2026年部门支出预算表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ht="18.75" customHeight="1" spans="1:15">
      <c r="A3" s="32" t="str">
        <f>"单位名称："&amp;"盈江县红十字会"</f>
        <v>单位名称：盈江县红十字会</v>
      </c>
      <c r="B3" s="32"/>
      <c r="C3" s="32"/>
      <c r="D3" s="32"/>
      <c r="E3" s="32"/>
      <c r="F3" s="32"/>
      <c r="G3" s="177"/>
      <c r="H3" s="177"/>
      <c r="I3" s="177"/>
      <c r="J3" s="177"/>
      <c r="K3" s="177"/>
      <c r="L3" s="177"/>
      <c r="M3" s="177"/>
      <c r="N3" s="45" t="s">
        <v>1</v>
      </c>
      <c r="O3" s="45"/>
    </row>
    <row r="4" ht="31.5" customHeight="1" spans="1:15">
      <c r="A4" s="179" t="s">
        <v>48</v>
      </c>
      <c r="B4" s="179" t="s">
        <v>49</v>
      </c>
      <c r="C4" s="179" t="s">
        <v>30</v>
      </c>
      <c r="D4" s="179" t="s">
        <v>34</v>
      </c>
      <c r="E4" s="179"/>
      <c r="F4" s="179"/>
      <c r="G4" s="179" t="s">
        <v>35</v>
      </c>
      <c r="H4" s="179" t="s">
        <v>36</v>
      </c>
      <c r="I4" s="179" t="s">
        <v>50</v>
      </c>
      <c r="J4" s="179" t="s">
        <v>51</v>
      </c>
      <c r="K4" s="179"/>
      <c r="L4" s="179"/>
      <c r="M4" s="179"/>
      <c r="N4" s="179"/>
      <c r="O4" s="179"/>
    </row>
    <row r="5" ht="37.3" customHeight="1" spans="1:15">
      <c r="A5" s="179"/>
      <c r="B5" s="179"/>
      <c r="C5" s="179"/>
      <c r="D5" s="179" t="s">
        <v>33</v>
      </c>
      <c r="E5" s="179" t="s">
        <v>52</v>
      </c>
      <c r="F5" s="179" t="s">
        <v>53</v>
      </c>
      <c r="G5" s="179"/>
      <c r="H5" s="179"/>
      <c r="I5" s="179"/>
      <c r="J5" s="179" t="s">
        <v>33</v>
      </c>
      <c r="K5" s="179" t="s">
        <v>54</v>
      </c>
      <c r="L5" s="179" t="s">
        <v>55</v>
      </c>
      <c r="M5" s="179" t="s">
        <v>56</v>
      </c>
      <c r="N5" s="179" t="s">
        <v>57</v>
      </c>
      <c r="O5" s="179" t="s">
        <v>58</v>
      </c>
    </row>
    <row r="6" ht="18.75" customHeight="1" spans="1:15">
      <c r="A6" s="180" t="s">
        <v>59</v>
      </c>
      <c r="B6" s="180" t="s">
        <v>60</v>
      </c>
      <c r="C6" s="180" t="s">
        <v>61</v>
      </c>
      <c r="D6" s="180" t="s">
        <v>62</v>
      </c>
      <c r="E6" s="180" t="s">
        <v>63</v>
      </c>
      <c r="F6" s="180" t="s">
        <v>64</v>
      </c>
      <c r="G6" s="180" t="s">
        <v>65</v>
      </c>
      <c r="H6" s="180" t="s">
        <v>66</v>
      </c>
      <c r="I6" s="180" t="s">
        <v>67</v>
      </c>
      <c r="J6" s="180" t="s">
        <v>68</v>
      </c>
      <c r="K6" s="180" t="s">
        <v>69</v>
      </c>
      <c r="L6" s="180" t="s">
        <v>70</v>
      </c>
      <c r="M6" s="180" t="s">
        <v>71</v>
      </c>
      <c r="N6" s="180" t="s">
        <v>72</v>
      </c>
      <c r="O6" s="180" t="s">
        <v>73</v>
      </c>
    </row>
    <row r="7" ht="24" customHeight="1" spans="1:15">
      <c r="A7" s="181" t="s">
        <v>74</v>
      </c>
      <c r="B7" s="181" t="s">
        <v>75</v>
      </c>
      <c r="C7" s="147">
        <v>3688084.31</v>
      </c>
      <c r="D7" s="147">
        <v>1228084.31</v>
      </c>
      <c r="E7" s="147">
        <v>1157084.31</v>
      </c>
      <c r="F7" s="147">
        <v>71000</v>
      </c>
      <c r="G7" s="147"/>
      <c r="H7" s="147"/>
      <c r="I7" s="147"/>
      <c r="J7" s="147">
        <v>2460000</v>
      </c>
      <c r="K7" s="147"/>
      <c r="L7" s="147"/>
      <c r="M7" s="147"/>
      <c r="N7" s="147"/>
      <c r="O7" s="147">
        <v>2460000</v>
      </c>
    </row>
    <row r="8" ht="24" customHeight="1" spans="1:15">
      <c r="A8" s="182" t="s">
        <v>76</v>
      </c>
      <c r="B8" s="182" t="s">
        <v>77</v>
      </c>
      <c r="C8" s="147">
        <v>125766.24</v>
      </c>
      <c r="D8" s="147">
        <v>125766.24</v>
      </c>
      <c r="E8" s="147">
        <v>125766.24</v>
      </c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ht="24" customHeight="1" spans="1:15">
      <c r="A9" s="183" t="s">
        <v>78</v>
      </c>
      <c r="B9" s="183" t="s">
        <v>79</v>
      </c>
      <c r="C9" s="147">
        <v>1000</v>
      </c>
      <c r="D9" s="147">
        <v>1000</v>
      </c>
      <c r="E9" s="147">
        <v>1000</v>
      </c>
      <c r="F9" s="147"/>
      <c r="G9" s="147"/>
      <c r="H9" s="147"/>
      <c r="I9" s="147"/>
      <c r="J9" s="147"/>
      <c r="K9" s="147"/>
      <c r="L9" s="147"/>
      <c r="M9" s="147"/>
      <c r="N9" s="147"/>
      <c r="O9" s="147"/>
    </row>
    <row r="10" ht="24" customHeight="1" spans="1:15">
      <c r="A10" s="183" t="s">
        <v>80</v>
      </c>
      <c r="B10" s="183" t="s">
        <v>81</v>
      </c>
      <c r="C10" s="147">
        <v>124766.24</v>
      </c>
      <c r="D10" s="147">
        <v>124766.24</v>
      </c>
      <c r="E10" s="147">
        <v>124766.24</v>
      </c>
      <c r="F10" s="147"/>
      <c r="G10" s="147"/>
      <c r="H10" s="147"/>
      <c r="I10" s="147"/>
      <c r="J10" s="147"/>
      <c r="K10" s="147"/>
      <c r="L10" s="147"/>
      <c r="M10" s="147"/>
      <c r="N10" s="147"/>
      <c r="O10" s="147"/>
    </row>
    <row r="11" ht="24" customHeight="1" spans="1:15">
      <c r="A11" s="182" t="s">
        <v>82</v>
      </c>
      <c r="B11" s="182" t="s">
        <v>83</v>
      </c>
      <c r="C11" s="147">
        <v>3560961.56</v>
      </c>
      <c r="D11" s="147">
        <v>1100961.56</v>
      </c>
      <c r="E11" s="147">
        <v>1029961.56</v>
      </c>
      <c r="F11" s="147">
        <v>71000</v>
      </c>
      <c r="G11" s="147"/>
      <c r="H11" s="147"/>
      <c r="I11" s="147"/>
      <c r="J11" s="147">
        <v>2460000</v>
      </c>
      <c r="K11" s="147"/>
      <c r="L11" s="147"/>
      <c r="M11" s="147"/>
      <c r="N11" s="147"/>
      <c r="O11" s="147">
        <v>2460000</v>
      </c>
    </row>
    <row r="12" ht="24" customHeight="1" spans="1:15">
      <c r="A12" s="183" t="s">
        <v>84</v>
      </c>
      <c r="B12" s="183" t="s">
        <v>85</v>
      </c>
      <c r="C12" s="147">
        <v>3450961.56</v>
      </c>
      <c r="D12" s="147">
        <v>990961.56</v>
      </c>
      <c r="E12" s="147">
        <v>989961.56</v>
      </c>
      <c r="F12" s="147">
        <v>1000</v>
      </c>
      <c r="G12" s="147"/>
      <c r="H12" s="147"/>
      <c r="I12" s="147"/>
      <c r="J12" s="147">
        <v>2460000</v>
      </c>
      <c r="K12" s="147"/>
      <c r="L12" s="147"/>
      <c r="M12" s="147"/>
      <c r="N12" s="147"/>
      <c r="O12" s="147">
        <v>2460000</v>
      </c>
    </row>
    <row r="13" ht="24" customHeight="1" spans="1:15">
      <c r="A13" s="183" t="s">
        <v>86</v>
      </c>
      <c r="B13" s="183" t="s">
        <v>87</v>
      </c>
      <c r="C13" s="147">
        <v>50000</v>
      </c>
      <c r="D13" s="147">
        <v>50000</v>
      </c>
      <c r="E13" s="147"/>
      <c r="F13" s="147">
        <v>50000</v>
      </c>
      <c r="G13" s="147"/>
      <c r="H13" s="147"/>
      <c r="I13" s="147"/>
      <c r="J13" s="147"/>
      <c r="K13" s="147"/>
      <c r="L13" s="147"/>
      <c r="M13" s="147"/>
      <c r="N13" s="147"/>
      <c r="O13" s="147"/>
    </row>
    <row r="14" ht="24" customHeight="1" spans="1:15">
      <c r="A14" s="183" t="s">
        <v>88</v>
      </c>
      <c r="B14" s="183" t="s">
        <v>89</v>
      </c>
      <c r="C14" s="147">
        <v>60000</v>
      </c>
      <c r="D14" s="147">
        <v>60000</v>
      </c>
      <c r="E14" s="147">
        <v>40000</v>
      </c>
      <c r="F14" s="147">
        <v>20000</v>
      </c>
      <c r="G14" s="147"/>
      <c r="H14" s="147"/>
      <c r="I14" s="147"/>
      <c r="J14" s="147"/>
      <c r="K14" s="147"/>
      <c r="L14" s="147"/>
      <c r="M14" s="147"/>
      <c r="N14" s="147"/>
      <c r="O14" s="147"/>
    </row>
    <row r="15" ht="24" customHeight="1" spans="1:15">
      <c r="A15" s="182" t="s">
        <v>90</v>
      </c>
      <c r="B15" s="182" t="s">
        <v>91</v>
      </c>
      <c r="C15" s="147">
        <v>1356.51</v>
      </c>
      <c r="D15" s="147">
        <v>1356.51</v>
      </c>
      <c r="E15" s="147">
        <v>1356.51</v>
      </c>
      <c r="F15" s="147"/>
      <c r="G15" s="147"/>
      <c r="H15" s="147"/>
      <c r="I15" s="147"/>
      <c r="J15" s="147"/>
      <c r="K15" s="147"/>
      <c r="L15" s="147"/>
      <c r="M15" s="147"/>
      <c r="N15" s="147"/>
      <c r="O15" s="147"/>
    </row>
    <row r="16" ht="24" customHeight="1" spans="1:15">
      <c r="A16" s="183" t="s">
        <v>92</v>
      </c>
      <c r="B16" s="183" t="s">
        <v>91</v>
      </c>
      <c r="C16" s="147">
        <v>1356.51</v>
      </c>
      <c r="D16" s="147">
        <v>1356.51</v>
      </c>
      <c r="E16" s="147">
        <v>1356.51</v>
      </c>
      <c r="F16" s="147"/>
      <c r="G16" s="147"/>
      <c r="H16" s="147"/>
      <c r="I16" s="147"/>
      <c r="J16" s="147"/>
      <c r="K16" s="147"/>
      <c r="L16" s="147"/>
      <c r="M16" s="147"/>
      <c r="N16" s="147"/>
      <c r="O16" s="147"/>
    </row>
    <row r="17" ht="24" customHeight="1" spans="1:15">
      <c r="A17" s="181" t="s">
        <v>93</v>
      </c>
      <c r="B17" s="181" t="s">
        <v>94</v>
      </c>
      <c r="C17" s="147">
        <v>52306.5</v>
      </c>
      <c r="D17" s="147">
        <v>52306.5</v>
      </c>
      <c r="E17" s="147">
        <v>52306.5</v>
      </c>
      <c r="F17" s="147"/>
      <c r="G17" s="147"/>
      <c r="H17" s="147"/>
      <c r="I17" s="147"/>
      <c r="J17" s="147"/>
      <c r="K17" s="147"/>
      <c r="L17" s="147"/>
      <c r="M17" s="147"/>
      <c r="N17" s="147"/>
      <c r="O17" s="147"/>
    </row>
    <row r="18" ht="24" customHeight="1" spans="1:15">
      <c r="A18" s="182" t="s">
        <v>95</v>
      </c>
      <c r="B18" s="182" t="s">
        <v>96</v>
      </c>
      <c r="C18" s="147">
        <v>52306.5</v>
      </c>
      <c r="D18" s="147">
        <v>52306.5</v>
      </c>
      <c r="E18" s="147">
        <v>52306.5</v>
      </c>
      <c r="F18" s="147"/>
      <c r="G18" s="147"/>
      <c r="H18" s="147"/>
      <c r="I18" s="147"/>
      <c r="J18" s="147"/>
      <c r="K18" s="147"/>
      <c r="L18" s="147"/>
      <c r="M18" s="147"/>
      <c r="N18" s="147"/>
      <c r="O18" s="147"/>
    </row>
    <row r="19" ht="24" customHeight="1" spans="1:15">
      <c r="A19" s="183" t="s">
        <v>97</v>
      </c>
      <c r="B19" s="183" t="s">
        <v>98</v>
      </c>
      <c r="C19" s="147">
        <v>48346.92</v>
      </c>
      <c r="D19" s="147">
        <v>48346.92</v>
      </c>
      <c r="E19" s="147">
        <v>48346.92</v>
      </c>
      <c r="F19" s="147"/>
      <c r="G19" s="147"/>
      <c r="H19" s="147"/>
      <c r="I19" s="147"/>
      <c r="J19" s="147"/>
      <c r="K19" s="147"/>
      <c r="L19" s="147"/>
      <c r="M19" s="147"/>
      <c r="N19" s="147"/>
      <c r="O19" s="147"/>
    </row>
    <row r="20" ht="24" customHeight="1" spans="1:15">
      <c r="A20" s="183" t="s">
        <v>99</v>
      </c>
      <c r="B20" s="183" t="s">
        <v>100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</row>
    <row r="21" ht="24" customHeight="1" spans="1:15">
      <c r="A21" s="183" t="s">
        <v>101</v>
      </c>
      <c r="B21" s="183" t="s">
        <v>102</v>
      </c>
      <c r="C21" s="147">
        <v>3959.58</v>
      </c>
      <c r="D21" s="147">
        <v>3959.58</v>
      </c>
      <c r="E21" s="147">
        <v>3959.58</v>
      </c>
      <c r="F21" s="147"/>
      <c r="G21" s="147"/>
      <c r="H21" s="147"/>
      <c r="I21" s="147"/>
      <c r="J21" s="147"/>
      <c r="K21" s="147"/>
      <c r="L21" s="147"/>
      <c r="M21" s="147"/>
      <c r="N21" s="147"/>
      <c r="O21" s="147"/>
    </row>
    <row r="22" ht="24" customHeight="1" spans="1:15">
      <c r="A22" s="181" t="s">
        <v>103</v>
      </c>
      <c r="B22" s="181" t="s">
        <v>104</v>
      </c>
      <c r="C22" s="147">
        <v>78844</v>
      </c>
      <c r="D22" s="147">
        <v>78844</v>
      </c>
      <c r="E22" s="147">
        <v>78844</v>
      </c>
      <c r="F22" s="147"/>
      <c r="G22" s="147"/>
      <c r="H22" s="147"/>
      <c r="I22" s="147"/>
      <c r="J22" s="147"/>
      <c r="K22" s="147"/>
      <c r="L22" s="147"/>
      <c r="M22" s="147"/>
      <c r="N22" s="147"/>
      <c r="O22" s="147"/>
    </row>
    <row r="23" ht="24" customHeight="1" spans="1:15">
      <c r="A23" s="182" t="s">
        <v>105</v>
      </c>
      <c r="B23" s="182" t="s">
        <v>106</v>
      </c>
      <c r="C23" s="147">
        <v>78844</v>
      </c>
      <c r="D23" s="147">
        <v>78844</v>
      </c>
      <c r="E23" s="147">
        <v>78844</v>
      </c>
      <c r="F23" s="147"/>
      <c r="G23" s="147"/>
      <c r="H23" s="147"/>
      <c r="I23" s="147"/>
      <c r="J23" s="147"/>
      <c r="K23" s="147"/>
      <c r="L23" s="147"/>
      <c r="M23" s="147"/>
      <c r="N23" s="147"/>
      <c r="O23" s="147"/>
    </row>
    <row r="24" ht="24" customHeight="1" spans="1:15">
      <c r="A24" s="183" t="s">
        <v>107</v>
      </c>
      <c r="B24" s="183" t="s">
        <v>108</v>
      </c>
      <c r="C24" s="147">
        <v>78844</v>
      </c>
      <c r="D24" s="147">
        <v>78844</v>
      </c>
      <c r="E24" s="147">
        <v>78844</v>
      </c>
      <c r="F24" s="147"/>
      <c r="G24" s="147"/>
      <c r="H24" s="147"/>
      <c r="I24" s="147"/>
      <c r="J24" s="147"/>
      <c r="K24" s="147"/>
      <c r="L24" s="147"/>
      <c r="M24" s="147"/>
      <c r="N24" s="147"/>
      <c r="O24" s="147"/>
    </row>
    <row r="25" ht="24" customHeight="1" spans="1:15">
      <c r="A25" s="180" t="s">
        <v>30</v>
      </c>
      <c r="B25" s="180"/>
      <c r="C25" s="147">
        <v>3819234.81</v>
      </c>
      <c r="D25" s="147">
        <v>1359234.81</v>
      </c>
      <c r="E25" s="147">
        <v>1288234.81</v>
      </c>
      <c r="F25" s="147">
        <v>71000</v>
      </c>
      <c r="G25" s="147"/>
      <c r="H25" s="147"/>
      <c r="I25" s="147"/>
      <c r="J25" s="147">
        <v>2460000</v>
      </c>
      <c r="K25" s="147"/>
      <c r="L25" s="147"/>
      <c r="M25" s="147"/>
      <c r="N25" s="147"/>
      <c r="O25" s="147">
        <v>2460000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8"/>
  <sheetViews>
    <sheetView showZeros="0" workbookViewId="0">
      <selection activeCell="C16" sqref="C16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8"/>
      <c r="B1" s="48"/>
      <c r="C1" s="48"/>
      <c r="D1" s="95" t="s">
        <v>109</v>
      </c>
    </row>
    <row r="2" ht="30.75" customHeight="1" spans="1:4">
      <c r="A2" s="170" t="str">
        <f>"2026"&amp;"年部门财政拨款收支预算总表"</f>
        <v>2026年部门财政拨款收支预算总表</v>
      </c>
      <c r="B2" s="170"/>
      <c r="C2" s="170"/>
      <c r="D2" s="170"/>
    </row>
    <row r="3" ht="18.75" customHeight="1" spans="1:4">
      <c r="A3" s="32" t="str">
        <f>"单位名称："&amp;"盈江县红十字会"</f>
        <v>单位名称：盈江县红十字会</v>
      </c>
      <c r="B3" s="171"/>
      <c r="C3" s="171"/>
      <c r="D3" s="96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82" t="s">
        <v>112</v>
      </c>
      <c r="B5" s="11" t="s">
        <v>5</v>
      </c>
      <c r="C5" s="82" t="s">
        <v>113</v>
      </c>
      <c r="D5" s="11" t="s">
        <v>5</v>
      </c>
    </row>
    <row r="6" ht="17.25" customHeight="1" spans="1:4">
      <c r="A6" s="84"/>
      <c r="B6" s="18"/>
      <c r="C6" s="84"/>
      <c r="D6" s="18"/>
    </row>
    <row r="7" ht="19.5" customHeight="1" spans="1:4">
      <c r="A7" s="97" t="s">
        <v>114</v>
      </c>
      <c r="B7" s="23">
        <v>1359234.81</v>
      </c>
      <c r="C7" s="97" t="s">
        <v>115</v>
      </c>
      <c r="D7" s="23">
        <v>1359234.81</v>
      </c>
    </row>
    <row r="8" ht="19.5" customHeight="1" spans="1:4">
      <c r="A8" s="97" t="s">
        <v>116</v>
      </c>
      <c r="B8" s="23">
        <v>1359234.81</v>
      </c>
      <c r="C8" s="172" t="str">
        <f>"（"&amp;"一"&amp;"）"&amp;"社会保障和就业支出"</f>
        <v>（一）社会保障和就业支出</v>
      </c>
      <c r="D8" s="23">
        <v>1228084.31</v>
      </c>
    </row>
    <row r="9" ht="19.5" customHeight="1" spans="1:4">
      <c r="A9" s="173" t="s">
        <v>117</v>
      </c>
      <c r="B9" s="23"/>
      <c r="C9" s="172" t="str">
        <f>"（"&amp;"二"&amp;"）"&amp;"卫生健康支出"</f>
        <v>（二）卫生健康支出</v>
      </c>
      <c r="D9" s="23">
        <v>52306.5</v>
      </c>
    </row>
    <row r="10" ht="19.5" customHeight="1" spans="1:4">
      <c r="A10" s="173" t="s">
        <v>118</v>
      </c>
      <c r="B10" s="23"/>
      <c r="C10" s="172" t="str">
        <f>"（"&amp;"三"&amp;"）"&amp;"住房保障支出"</f>
        <v>（三）住房保障支出</v>
      </c>
      <c r="D10" s="23">
        <v>78844</v>
      </c>
    </row>
    <row r="11" ht="19.5" customHeight="1" spans="1:4">
      <c r="A11" s="173" t="s">
        <v>119</v>
      </c>
      <c r="B11" s="23"/>
      <c r="C11" s="172"/>
      <c r="D11" s="23"/>
    </row>
    <row r="12" ht="19.5" customHeight="1" spans="1:4">
      <c r="A12" s="173" t="s">
        <v>116</v>
      </c>
      <c r="B12" s="23"/>
      <c r="C12" s="172"/>
      <c r="D12" s="23"/>
    </row>
    <row r="13" ht="19.5" customHeight="1" spans="1:4">
      <c r="A13" s="173" t="s">
        <v>117</v>
      </c>
      <c r="B13" s="23"/>
      <c r="C13" s="172"/>
      <c r="D13" s="23"/>
    </row>
    <row r="14" ht="19.5" customHeight="1" spans="1:4">
      <c r="A14" s="173" t="s">
        <v>118</v>
      </c>
      <c r="B14" s="23"/>
      <c r="C14" s="172"/>
      <c r="D14" s="23"/>
    </row>
    <row r="15" ht="19.5" customHeight="1" spans="1:4">
      <c r="A15" s="174"/>
      <c r="B15" s="23"/>
      <c r="C15" s="172"/>
      <c r="D15" s="23"/>
    </row>
    <row r="16" ht="19.5" customHeight="1" spans="1:4">
      <c r="A16" s="172"/>
      <c r="B16" s="175"/>
      <c r="C16" s="97"/>
      <c r="D16" s="175"/>
    </row>
    <row r="17" ht="19.5" customHeight="1" spans="1:4">
      <c r="A17" s="172"/>
      <c r="B17" s="23"/>
      <c r="C17" s="97" t="s">
        <v>120</v>
      </c>
      <c r="D17" s="23"/>
    </row>
    <row r="18" ht="19.5" customHeight="1" spans="1:4">
      <c r="A18" s="176" t="s">
        <v>24</v>
      </c>
      <c r="B18" s="23">
        <v>1359234.81</v>
      </c>
      <c r="C18" s="176" t="s">
        <v>25</v>
      </c>
      <c r="D18" s="23">
        <v>1359234.81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D21" sqref="D21"/>
    </sheetView>
  </sheetViews>
  <sheetFormatPr defaultColWidth="10.2857142857143" defaultRowHeight="15" customHeight="1" outlineLevelCol="6"/>
  <cols>
    <col min="1" max="1" width="18.5714285714286" customWidth="1"/>
    <col min="2" max="2" width="39" customWidth="1"/>
    <col min="3" max="3" width="18.4285714285714" customWidth="1"/>
    <col min="4" max="7" width="19.2857142857143" customWidth="1"/>
  </cols>
  <sheetData>
    <row r="1" ht="18.75" customHeight="1" spans="1:7">
      <c r="A1" s="136"/>
      <c r="B1" s="136"/>
      <c r="C1" s="136"/>
      <c r="D1" s="136"/>
      <c r="E1" s="136"/>
      <c r="F1" s="136"/>
      <c r="G1" s="137" t="s">
        <v>121</v>
      </c>
    </row>
    <row r="2" ht="33" customHeight="1" spans="1:7">
      <c r="A2" s="163" t="str">
        <f>"2026"&amp;"年一般公共预算支出预算表（按功能科目分类）"</f>
        <v>2026年一般公共预算支出预算表（按功能科目分类）</v>
      </c>
      <c r="B2" s="163"/>
      <c r="C2" s="163"/>
      <c r="D2" s="163"/>
      <c r="E2" s="163"/>
      <c r="F2" s="163"/>
      <c r="G2" s="163"/>
    </row>
    <row r="3" ht="18.75" customHeight="1" spans="1:7">
      <c r="A3" s="164" t="str">
        <f>"单位名称："&amp;"盈江县红十字会"</f>
        <v>单位名称：盈江县红十字会</v>
      </c>
      <c r="B3" s="164"/>
      <c r="C3" s="136"/>
      <c r="D3" s="136"/>
      <c r="E3" s="136"/>
      <c r="F3" s="136"/>
      <c r="G3" s="137" t="s">
        <v>1</v>
      </c>
    </row>
    <row r="4" ht="18.75" customHeight="1" spans="1:7">
      <c r="A4" s="165" t="s">
        <v>122</v>
      </c>
      <c r="B4" s="165"/>
      <c r="C4" s="165" t="s">
        <v>30</v>
      </c>
      <c r="D4" s="165" t="s">
        <v>52</v>
      </c>
      <c r="E4" s="165"/>
      <c r="F4" s="165"/>
      <c r="G4" s="165" t="s">
        <v>53</v>
      </c>
    </row>
    <row r="5" ht="18.75" customHeight="1" spans="1:7">
      <c r="A5" s="165" t="s">
        <v>48</v>
      </c>
      <c r="B5" s="165" t="s">
        <v>49</v>
      </c>
      <c r="C5" s="165"/>
      <c r="D5" s="165" t="s">
        <v>33</v>
      </c>
      <c r="E5" s="165" t="s">
        <v>123</v>
      </c>
      <c r="F5" s="165" t="s">
        <v>124</v>
      </c>
      <c r="G5" s="165"/>
    </row>
    <row r="6" ht="18.75" customHeight="1" spans="1:7">
      <c r="A6" s="165" t="s">
        <v>59</v>
      </c>
      <c r="B6" s="165" t="s">
        <v>60</v>
      </c>
      <c r="C6" s="165" t="s">
        <v>61</v>
      </c>
      <c r="D6" s="165" t="s">
        <v>62</v>
      </c>
      <c r="E6" s="165" t="s">
        <v>63</v>
      </c>
      <c r="F6" s="165" t="s">
        <v>64</v>
      </c>
      <c r="G6" s="165" t="s">
        <v>65</v>
      </c>
    </row>
    <row r="7" ht="18.75" customHeight="1" spans="1:7">
      <c r="A7" s="166" t="s">
        <v>74</v>
      </c>
      <c r="B7" s="166" t="s">
        <v>75</v>
      </c>
      <c r="C7" s="167">
        <v>1228084.31</v>
      </c>
      <c r="D7" s="167">
        <v>1157084.31</v>
      </c>
      <c r="E7" s="167">
        <v>1042631.75</v>
      </c>
      <c r="F7" s="167">
        <v>114452.56</v>
      </c>
      <c r="G7" s="167">
        <v>71000</v>
      </c>
    </row>
    <row r="8" ht="18.75" customHeight="1" spans="1:7">
      <c r="A8" s="168" t="s">
        <v>76</v>
      </c>
      <c r="B8" s="168" t="s">
        <v>77</v>
      </c>
      <c r="C8" s="167">
        <v>125766.24</v>
      </c>
      <c r="D8" s="167">
        <v>125766.24</v>
      </c>
      <c r="E8" s="167">
        <v>124766.24</v>
      </c>
      <c r="F8" s="167">
        <v>1000</v>
      </c>
      <c r="G8" s="167"/>
    </row>
    <row r="9" ht="18.75" customHeight="1" spans="1:7">
      <c r="A9" s="169" t="s">
        <v>78</v>
      </c>
      <c r="B9" s="169" t="s">
        <v>79</v>
      </c>
      <c r="C9" s="167">
        <v>1000</v>
      </c>
      <c r="D9" s="167">
        <v>1000</v>
      </c>
      <c r="E9" s="167"/>
      <c r="F9" s="167">
        <v>1000</v>
      </c>
      <c r="G9" s="167"/>
    </row>
    <row r="10" ht="27" customHeight="1" spans="1:7">
      <c r="A10" s="169" t="s">
        <v>80</v>
      </c>
      <c r="B10" s="169" t="s">
        <v>81</v>
      </c>
      <c r="C10" s="167">
        <v>124766.24</v>
      </c>
      <c r="D10" s="167">
        <v>124766.24</v>
      </c>
      <c r="E10" s="167">
        <v>124766.24</v>
      </c>
      <c r="F10" s="167"/>
      <c r="G10" s="167"/>
    </row>
    <row r="11" ht="18.75" customHeight="1" spans="1:7">
      <c r="A11" s="168" t="s">
        <v>82</v>
      </c>
      <c r="B11" s="168" t="s">
        <v>83</v>
      </c>
      <c r="C11" s="167">
        <v>1100961.56</v>
      </c>
      <c r="D11" s="167">
        <v>1029961.56</v>
      </c>
      <c r="E11" s="167">
        <v>916509</v>
      </c>
      <c r="F11" s="167">
        <v>113452.56</v>
      </c>
      <c r="G11" s="167">
        <v>71000</v>
      </c>
    </row>
    <row r="12" ht="18.75" customHeight="1" spans="1:7">
      <c r="A12" s="169" t="s">
        <v>84</v>
      </c>
      <c r="B12" s="169" t="s">
        <v>85</v>
      </c>
      <c r="C12" s="167">
        <v>990961.56</v>
      </c>
      <c r="D12" s="167">
        <v>989961.56</v>
      </c>
      <c r="E12" s="167">
        <v>876509</v>
      </c>
      <c r="F12" s="167">
        <v>113452.56</v>
      </c>
      <c r="G12" s="167">
        <v>1000</v>
      </c>
    </row>
    <row r="13" ht="18.75" customHeight="1" spans="1:7">
      <c r="A13" s="169" t="s">
        <v>86</v>
      </c>
      <c r="B13" s="169" t="s">
        <v>87</v>
      </c>
      <c r="C13" s="167">
        <v>50000</v>
      </c>
      <c r="D13" s="167"/>
      <c r="E13" s="167"/>
      <c r="F13" s="167"/>
      <c r="G13" s="167">
        <v>50000</v>
      </c>
    </row>
    <row r="14" ht="18.75" customHeight="1" spans="1:7">
      <c r="A14" s="169" t="s">
        <v>88</v>
      </c>
      <c r="B14" s="169" t="s">
        <v>89</v>
      </c>
      <c r="C14" s="167">
        <v>60000</v>
      </c>
      <c r="D14" s="167">
        <v>40000</v>
      </c>
      <c r="E14" s="167">
        <v>40000</v>
      </c>
      <c r="F14" s="167"/>
      <c r="G14" s="167">
        <v>20000</v>
      </c>
    </row>
    <row r="15" ht="18.75" customHeight="1" spans="1:7">
      <c r="A15" s="168" t="s">
        <v>90</v>
      </c>
      <c r="B15" s="168" t="s">
        <v>91</v>
      </c>
      <c r="C15" s="167">
        <v>1356.51</v>
      </c>
      <c r="D15" s="167">
        <v>1356.51</v>
      </c>
      <c r="E15" s="167">
        <v>1356.51</v>
      </c>
      <c r="F15" s="167"/>
      <c r="G15" s="167"/>
    </row>
    <row r="16" ht="18.75" customHeight="1" spans="1:7">
      <c r="A16" s="169" t="s">
        <v>92</v>
      </c>
      <c r="B16" s="169" t="s">
        <v>91</v>
      </c>
      <c r="C16" s="167">
        <v>1356.51</v>
      </c>
      <c r="D16" s="167">
        <v>1356.51</v>
      </c>
      <c r="E16" s="167">
        <v>1356.51</v>
      </c>
      <c r="F16" s="167"/>
      <c r="G16" s="167"/>
    </row>
    <row r="17" ht="18.75" customHeight="1" spans="1:7">
      <c r="A17" s="166" t="s">
        <v>93</v>
      </c>
      <c r="B17" s="166" t="s">
        <v>94</v>
      </c>
      <c r="C17" s="167">
        <v>52306.5</v>
      </c>
      <c r="D17" s="167">
        <v>52306.5</v>
      </c>
      <c r="E17" s="167">
        <v>52306.5</v>
      </c>
      <c r="F17" s="167"/>
      <c r="G17" s="167"/>
    </row>
    <row r="18" ht="18.75" customHeight="1" spans="1:7">
      <c r="A18" s="168" t="s">
        <v>95</v>
      </c>
      <c r="B18" s="168" t="s">
        <v>96</v>
      </c>
      <c r="C18" s="167">
        <v>52306.5</v>
      </c>
      <c r="D18" s="167">
        <v>52306.5</v>
      </c>
      <c r="E18" s="167">
        <v>52306.5</v>
      </c>
      <c r="F18" s="167"/>
      <c r="G18" s="167"/>
    </row>
    <row r="19" ht="18.75" customHeight="1" spans="1:7">
      <c r="A19" s="169" t="s">
        <v>97</v>
      </c>
      <c r="B19" s="169" t="s">
        <v>98</v>
      </c>
      <c r="C19" s="167">
        <v>48346.92</v>
      </c>
      <c r="D19" s="167">
        <v>48346.92</v>
      </c>
      <c r="E19" s="167">
        <v>48346.92</v>
      </c>
      <c r="F19" s="167"/>
      <c r="G19" s="167"/>
    </row>
    <row r="20" ht="18.75" customHeight="1" spans="1:7">
      <c r="A20" s="169" t="s">
        <v>101</v>
      </c>
      <c r="B20" s="169" t="s">
        <v>102</v>
      </c>
      <c r="C20" s="167">
        <v>3959.58</v>
      </c>
      <c r="D20" s="167">
        <v>3959.58</v>
      </c>
      <c r="E20" s="167">
        <v>3959.58</v>
      </c>
      <c r="F20" s="167"/>
      <c r="G20" s="167"/>
    </row>
    <row r="21" ht="18.75" customHeight="1" spans="1:7">
      <c r="A21" s="166" t="s">
        <v>103</v>
      </c>
      <c r="B21" s="166" t="s">
        <v>104</v>
      </c>
      <c r="C21" s="167">
        <v>78844</v>
      </c>
      <c r="D21" s="167">
        <v>78844</v>
      </c>
      <c r="E21" s="167">
        <v>78844</v>
      </c>
      <c r="F21" s="167"/>
      <c r="G21" s="167"/>
    </row>
    <row r="22" ht="18.75" customHeight="1" spans="1:7">
      <c r="A22" s="168" t="s">
        <v>105</v>
      </c>
      <c r="B22" s="168" t="s">
        <v>106</v>
      </c>
      <c r="C22" s="167">
        <v>78844</v>
      </c>
      <c r="D22" s="167">
        <v>78844</v>
      </c>
      <c r="E22" s="167">
        <v>78844</v>
      </c>
      <c r="F22" s="167"/>
      <c r="G22" s="167"/>
    </row>
    <row r="23" ht="18.75" customHeight="1" spans="1:7">
      <c r="A23" s="169" t="s">
        <v>107</v>
      </c>
      <c r="B23" s="169" t="s">
        <v>108</v>
      </c>
      <c r="C23" s="167">
        <v>78844</v>
      </c>
      <c r="D23" s="167">
        <v>78844</v>
      </c>
      <c r="E23" s="167">
        <v>78844</v>
      </c>
      <c r="F23" s="167"/>
      <c r="G23" s="167"/>
    </row>
    <row r="24" ht="18.75" customHeight="1" spans="1:7">
      <c r="A24" s="165" t="s">
        <v>30</v>
      </c>
      <c r="B24" s="165"/>
      <c r="C24" s="167">
        <v>1359234.81</v>
      </c>
      <c r="D24" s="167">
        <v>1288234.81</v>
      </c>
      <c r="E24" s="167">
        <v>1173782.25</v>
      </c>
      <c r="F24" s="167">
        <v>114452.56</v>
      </c>
      <c r="G24" s="167">
        <v>71000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H32" sqref="H32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4"/>
      <c r="B1" s="154"/>
      <c r="C1" s="155"/>
      <c r="D1" s="1"/>
      <c r="E1" s="1"/>
      <c r="F1" s="156" t="s">
        <v>125</v>
      </c>
    </row>
    <row r="2" ht="33.75" customHeight="1" spans="1:6">
      <c r="A2" s="157" t="str">
        <f>"2026"&amp;"年一般公共预算“三公”经费支出预算表"</f>
        <v>2026年一般公共预算“三公”经费支出预算表</v>
      </c>
      <c r="B2" s="157"/>
      <c r="C2" s="157"/>
      <c r="D2" s="157"/>
      <c r="E2" s="157"/>
      <c r="F2" s="157"/>
    </row>
    <row r="3" ht="21.75" customHeight="1" spans="1:6">
      <c r="A3" s="158" t="str">
        <f>"单位名称："&amp;"盈江县红十字会"</f>
        <v>单位名称：盈江县红十字会</v>
      </c>
      <c r="B3" s="154"/>
      <c r="C3" s="155"/>
      <c r="D3" s="3"/>
      <c r="E3" s="1"/>
      <c r="F3" s="156" t="s">
        <v>27</v>
      </c>
    </row>
    <row r="4" ht="19.5" customHeight="1" spans="1:6">
      <c r="A4" s="11" t="s">
        <v>126</v>
      </c>
      <c r="B4" s="82" t="s">
        <v>127</v>
      </c>
      <c r="C4" s="12" t="s">
        <v>128</v>
      </c>
      <c r="D4" s="13"/>
      <c r="E4" s="14"/>
      <c r="F4" s="82" t="s">
        <v>129</v>
      </c>
    </row>
    <row r="5" ht="19.5" customHeight="1" spans="1:6">
      <c r="A5" s="18"/>
      <c r="B5" s="84"/>
      <c r="C5" s="37" t="s">
        <v>33</v>
      </c>
      <c r="D5" s="37" t="s">
        <v>130</v>
      </c>
      <c r="E5" s="37" t="s">
        <v>131</v>
      </c>
      <c r="F5" s="84"/>
    </row>
    <row r="6" ht="18.75" customHeight="1" spans="1:6">
      <c r="A6" s="159">
        <v>1</v>
      </c>
      <c r="B6" s="159">
        <v>2</v>
      </c>
      <c r="C6" s="160">
        <v>3</v>
      </c>
      <c r="D6" s="159">
        <v>4</v>
      </c>
      <c r="E6" s="159">
        <v>5</v>
      </c>
      <c r="F6" s="159">
        <v>6</v>
      </c>
    </row>
    <row r="7" ht="24.75" customHeight="1" spans="1:6">
      <c r="A7" s="161">
        <v>2000</v>
      </c>
      <c r="B7" s="161"/>
      <c r="C7" s="162"/>
      <c r="D7" s="161"/>
      <c r="E7" s="161"/>
      <c r="F7" s="161">
        <v>2000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8"/>
  <sheetViews>
    <sheetView showZeros="0" workbookViewId="0">
      <selection activeCell="G26" sqref="G26"/>
    </sheetView>
  </sheetViews>
  <sheetFormatPr defaultColWidth="10.2857142857143" defaultRowHeight="15" customHeight="1"/>
  <cols>
    <col min="1" max="1" width="14" customWidth="1"/>
    <col min="2" max="2" width="20.4285714285714" customWidth="1"/>
    <col min="3" max="3" width="31.7142857142857" customWidth="1"/>
    <col min="4" max="4" width="8.85714285714286" customWidth="1"/>
    <col min="5" max="5" width="32.2857142857143" customWidth="1"/>
    <col min="6" max="6" width="7.57142857142857" customWidth="1"/>
    <col min="7" max="7" width="25.5714285714286" customWidth="1"/>
    <col min="8" max="8" width="15" customWidth="1"/>
    <col min="9" max="9" width="14.1428571428571" customWidth="1"/>
    <col min="10" max="10" width="9.85714285714286" customWidth="1"/>
    <col min="11" max="11" width="12.1428571428571" customWidth="1"/>
    <col min="12" max="12" width="13.2857142857143" customWidth="1"/>
    <col min="13" max="13" width="9.85714285714286" customWidth="1"/>
    <col min="14" max="14" width="9.71428571428571" customWidth="1"/>
    <col min="15" max="16" width="11" customWidth="1"/>
    <col min="17" max="17" width="9.57142857142857" customWidth="1"/>
    <col min="18" max="18" width="13.7142857142857" customWidth="1"/>
    <col min="19" max="22" width="11.4285714285714" customWidth="1"/>
    <col min="23" max="23" width="14.2857142857143" customWidth="1"/>
  </cols>
  <sheetData>
    <row r="1" ht="18.75" customHeight="1" spans="1:23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50" t="s">
        <v>132</v>
      </c>
      <c r="U1" s="150"/>
      <c r="V1" s="150"/>
      <c r="W1" s="150"/>
    </row>
    <row r="2" ht="45.75" customHeight="1" spans="1:23">
      <c r="A2" s="151" t="str">
        <f>"2026"&amp;"年部门基本支出预算表"</f>
        <v>2026年部门基本支出预算表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</row>
    <row r="3" ht="18.75" customHeight="1" spans="1:23">
      <c r="A3" s="149" t="str">
        <f>"单位名称："&amp;"盈江县红十字会"</f>
        <v>单位名称：盈江县红十字会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50" t="s">
        <v>27</v>
      </c>
      <c r="U3" s="150"/>
      <c r="V3" s="150"/>
      <c r="W3" s="150"/>
    </row>
    <row r="4" ht="18.75" customHeight="1" spans="1:23">
      <c r="A4" s="152" t="s">
        <v>133</v>
      </c>
      <c r="B4" s="152" t="s">
        <v>134</v>
      </c>
      <c r="C4" s="152" t="s">
        <v>135</v>
      </c>
      <c r="D4" s="152" t="s">
        <v>136</v>
      </c>
      <c r="E4" s="152" t="s">
        <v>137</v>
      </c>
      <c r="F4" s="152" t="s">
        <v>138</v>
      </c>
      <c r="G4" s="152" t="s">
        <v>139</v>
      </c>
      <c r="H4" s="152" t="s">
        <v>140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</row>
    <row r="5" ht="28.3" customHeight="1" spans="1:23">
      <c r="A5" s="152"/>
      <c r="B5" s="152"/>
      <c r="C5" s="152"/>
      <c r="D5" s="152"/>
      <c r="E5" s="152"/>
      <c r="F5" s="152"/>
      <c r="G5" s="152"/>
      <c r="H5" s="152" t="s">
        <v>141</v>
      </c>
      <c r="I5" s="152" t="s">
        <v>34</v>
      </c>
      <c r="J5" s="152" t="s">
        <v>142</v>
      </c>
      <c r="K5" s="152" t="s">
        <v>143</v>
      </c>
      <c r="L5" s="152" t="s">
        <v>144</v>
      </c>
      <c r="M5" s="152" t="s">
        <v>145</v>
      </c>
      <c r="N5" s="152" t="s">
        <v>146</v>
      </c>
      <c r="O5" s="152" t="s">
        <v>35</v>
      </c>
      <c r="P5" s="152" t="s">
        <v>36</v>
      </c>
      <c r="Q5" s="152" t="s">
        <v>37</v>
      </c>
      <c r="R5" s="152" t="s">
        <v>51</v>
      </c>
      <c r="S5" s="152"/>
      <c r="T5" s="152"/>
      <c r="U5" s="152"/>
      <c r="V5" s="152"/>
      <c r="W5" s="152"/>
    </row>
    <row r="6" ht="24" customHeight="1" spans="1:23">
      <c r="A6" s="152"/>
      <c r="B6" s="152"/>
      <c r="C6" s="152"/>
      <c r="D6" s="152"/>
      <c r="E6" s="152"/>
      <c r="F6" s="152"/>
      <c r="G6" s="152"/>
      <c r="H6" s="152"/>
      <c r="I6" s="152" t="s">
        <v>147</v>
      </c>
      <c r="J6" s="152" t="s">
        <v>142</v>
      </c>
      <c r="K6" s="152" t="s">
        <v>143</v>
      </c>
      <c r="L6" s="152" t="s">
        <v>144</v>
      </c>
      <c r="M6" s="152" t="s">
        <v>145</v>
      </c>
      <c r="N6" s="152" t="s">
        <v>34</v>
      </c>
      <c r="O6" s="152" t="s">
        <v>35</v>
      </c>
      <c r="P6" s="152" t="s">
        <v>36</v>
      </c>
      <c r="Q6" s="152"/>
      <c r="R6" s="152" t="s">
        <v>33</v>
      </c>
      <c r="S6" s="152" t="s">
        <v>40</v>
      </c>
      <c r="T6" s="152" t="s">
        <v>41</v>
      </c>
      <c r="U6" s="152" t="s">
        <v>42</v>
      </c>
      <c r="V6" s="152" t="s">
        <v>43</v>
      </c>
      <c r="W6" s="152" t="s">
        <v>44</v>
      </c>
    </row>
    <row r="7" ht="32.05" customHeight="1" spans="1:23">
      <c r="A7" s="152"/>
      <c r="B7" s="152"/>
      <c r="C7" s="152"/>
      <c r="D7" s="152"/>
      <c r="E7" s="152"/>
      <c r="F7" s="152"/>
      <c r="G7" s="152"/>
      <c r="H7" s="152"/>
      <c r="I7" s="152" t="s">
        <v>33</v>
      </c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</row>
    <row r="8" ht="18.75" customHeight="1" spans="1:23">
      <c r="A8" s="152" t="s">
        <v>59</v>
      </c>
      <c r="B8" s="152" t="s">
        <v>60</v>
      </c>
      <c r="C8" s="152" t="s">
        <v>61</v>
      </c>
      <c r="D8" s="152" t="s">
        <v>62</v>
      </c>
      <c r="E8" s="152" t="s">
        <v>63</v>
      </c>
      <c r="F8" s="152" t="s">
        <v>64</v>
      </c>
      <c r="G8" s="152" t="s">
        <v>65</v>
      </c>
      <c r="H8" s="152" t="s">
        <v>66</v>
      </c>
      <c r="I8" s="152" t="s">
        <v>67</v>
      </c>
      <c r="J8" s="152" t="s">
        <v>68</v>
      </c>
      <c r="K8" s="152" t="s">
        <v>69</v>
      </c>
      <c r="L8" s="152" t="s">
        <v>70</v>
      </c>
      <c r="M8" s="152" t="s">
        <v>71</v>
      </c>
      <c r="N8" s="152" t="s">
        <v>72</v>
      </c>
      <c r="O8" s="152" t="s">
        <v>73</v>
      </c>
      <c r="P8" s="152" t="s">
        <v>148</v>
      </c>
      <c r="Q8" s="152" t="s">
        <v>149</v>
      </c>
      <c r="R8" s="152" t="s">
        <v>150</v>
      </c>
      <c r="S8" s="152" t="s">
        <v>151</v>
      </c>
      <c r="T8" s="152" t="s">
        <v>152</v>
      </c>
      <c r="U8" s="152" t="s">
        <v>153</v>
      </c>
      <c r="V8" s="152" t="s">
        <v>154</v>
      </c>
      <c r="W8" s="152" t="s">
        <v>155</v>
      </c>
    </row>
    <row r="9" ht="26" customHeight="1" spans="1:23">
      <c r="A9" s="146" t="s">
        <v>46</v>
      </c>
      <c r="B9" s="146"/>
      <c r="C9" s="146"/>
      <c r="D9" s="146"/>
      <c r="E9" s="146"/>
      <c r="F9" s="146"/>
      <c r="G9" s="146"/>
      <c r="H9" s="147">
        <v>3468234.81</v>
      </c>
      <c r="I9" s="147">
        <v>1288234.81</v>
      </c>
      <c r="J9" s="147"/>
      <c r="K9" s="147"/>
      <c r="L9" s="147">
        <v>1288234.81</v>
      </c>
      <c r="M9" s="147"/>
      <c r="N9" s="147"/>
      <c r="O9" s="147"/>
      <c r="P9" s="147"/>
      <c r="Q9" s="147"/>
      <c r="R9" s="147">
        <v>2180000</v>
      </c>
      <c r="S9" s="147"/>
      <c r="T9" s="147"/>
      <c r="U9" s="147"/>
      <c r="V9" s="147"/>
      <c r="W9" s="147">
        <v>2180000</v>
      </c>
    </row>
    <row r="10" ht="26" customHeight="1" spans="1:23">
      <c r="A10" s="146" t="s">
        <v>46</v>
      </c>
      <c r="B10" s="146" t="s">
        <v>156</v>
      </c>
      <c r="C10" s="146" t="s">
        <v>157</v>
      </c>
      <c r="D10" s="146" t="s">
        <v>84</v>
      </c>
      <c r="E10" s="146" t="s">
        <v>85</v>
      </c>
      <c r="F10" s="146" t="s">
        <v>158</v>
      </c>
      <c r="G10" s="146" t="s">
        <v>159</v>
      </c>
      <c r="H10" s="147">
        <v>345804</v>
      </c>
      <c r="I10" s="147">
        <v>345804</v>
      </c>
      <c r="J10" s="147"/>
      <c r="K10" s="147"/>
      <c r="L10" s="147">
        <v>345804</v>
      </c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</row>
    <row r="11" ht="26" customHeight="1" spans="1:23">
      <c r="A11" s="146" t="s">
        <v>46</v>
      </c>
      <c r="B11" s="146" t="s">
        <v>156</v>
      </c>
      <c r="C11" s="146" t="s">
        <v>157</v>
      </c>
      <c r="D11" s="146" t="s">
        <v>84</v>
      </c>
      <c r="E11" s="146" t="s">
        <v>85</v>
      </c>
      <c r="F11" s="146" t="s">
        <v>160</v>
      </c>
      <c r="G11" s="146" t="s">
        <v>161</v>
      </c>
      <c r="H11" s="147">
        <v>364128</v>
      </c>
      <c r="I11" s="147">
        <v>364128</v>
      </c>
      <c r="J11" s="147"/>
      <c r="K11" s="147"/>
      <c r="L11" s="147">
        <v>364128</v>
      </c>
      <c r="M11" s="146"/>
      <c r="N11" s="147"/>
      <c r="O11" s="147"/>
      <c r="P11" s="147"/>
      <c r="Q11" s="147"/>
      <c r="R11" s="147"/>
      <c r="S11" s="147"/>
      <c r="T11" s="147"/>
      <c r="U11" s="147"/>
      <c r="V11" s="147"/>
      <c r="W11" s="147"/>
    </row>
    <row r="12" ht="26" customHeight="1" spans="1:23">
      <c r="A12" s="146" t="s">
        <v>46</v>
      </c>
      <c r="B12" s="146" t="s">
        <v>156</v>
      </c>
      <c r="C12" s="146" t="s">
        <v>157</v>
      </c>
      <c r="D12" s="146" t="s">
        <v>84</v>
      </c>
      <c r="E12" s="146" t="s">
        <v>85</v>
      </c>
      <c r="F12" s="146" t="s">
        <v>162</v>
      </c>
      <c r="G12" s="146" t="s">
        <v>163</v>
      </c>
      <c r="H12" s="147">
        <v>28817</v>
      </c>
      <c r="I12" s="147">
        <v>28817</v>
      </c>
      <c r="J12" s="147"/>
      <c r="K12" s="147"/>
      <c r="L12" s="147">
        <v>28817</v>
      </c>
      <c r="M12" s="146"/>
      <c r="N12" s="147"/>
      <c r="O12" s="147"/>
      <c r="P12" s="147"/>
      <c r="Q12" s="147"/>
      <c r="R12" s="147"/>
      <c r="S12" s="147"/>
      <c r="T12" s="147"/>
      <c r="U12" s="147"/>
      <c r="V12" s="147"/>
      <c r="W12" s="147"/>
    </row>
    <row r="13" ht="26" customHeight="1" spans="1:23">
      <c r="A13" s="146" t="s">
        <v>46</v>
      </c>
      <c r="B13" s="146" t="s">
        <v>164</v>
      </c>
      <c r="C13" s="146" t="s">
        <v>165</v>
      </c>
      <c r="D13" s="146" t="s">
        <v>84</v>
      </c>
      <c r="E13" s="146" t="s">
        <v>85</v>
      </c>
      <c r="F13" s="146" t="s">
        <v>162</v>
      </c>
      <c r="G13" s="146" t="s">
        <v>163</v>
      </c>
      <c r="H13" s="147">
        <v>122760</v>
      </c>
      <c r="I13" s="147">
        <v>122760</v>
      </c>
      <c r="J13" s="147"/>
      <c r="K13" s="147"/>
      <c r="L13" s="147">
        <v>122760</v>
      </c>
      <c r="M13" s="146"/>
      <c r="N13" s="147"/>
      <c r="O13" s="147"/>
      <c r="P13" s="147"/>
      <c r="Q13" s="147"/>
      <c r="R13" s="147"/>
      <c r="S13" s="147"/>
      <c r="T13" s="147"/>
      <c r="U13" s="147"/>
      <c r="V13" s="147"/>
      <c r="W13" s="147"/>
    </row>
    <row r="14" ht="26" customHeight="1" spans="1:23">
      <c r="A14" s="146" t="s">
        <v>46</v>
      </c>
      <c r="B14" s="146" t="s">
        <v>166</v>
      </c>
      <c r="C14" s="146" t="s">
        <v>167</v>
      </c>
      <c r="D14" s="146" t="s">
        <v>80</v>
      </c>
      <c r="E14" s="146" t="s">
        <v>81</v>
      </c>
      <c r="F14" s="146" t="s">
        <v>168</v>
      </c>
      <c r="G14" s="146" t="s">
        <v>169</v>
      </c>
      <c r="H14" s="147">
        <v>124766.24</v>
      </c>
      <c r="I14" s="147">
        <v>124766.24</v>
      </c>
      <c r="J14" s="147"/>
      <c r="K14" s="147"/>
      <c r="L14" s="147">
        <v>124766.24</v>
      </c>
      <c r="M14" s="146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5" ht="26" customHeight="1" spans="1:23">
      <c r="A15" s="146" t="s">
        <v>46</v>
      </c>
      <c r="B15" s="146" t="s">
        <v>166</v>
      </c>
      <c r="C15" s="146" t="s">
        <v>167</v>
      </c>
      <c r="D15" s="146" t="s">
        <v>80</v>
      </c>
      <c r="E15" s="146" t="s">
        <v>81</v>
      </c>
      <c r="F15" s="146" t="s">
        <v>168</v>
      </c>
      <c r="G15" s="146" t="s">
        <v>169</v>
      </c>
      <c r="H15" s="147"/>
      <c r="I15" s="147"/>
      <c r="J15" s="147"/>
      <c r="K15" s="147"/>
      <c r="L15" s="147"/>
      <c r="M15" s="146"/>
      <c r="N15" s="147"/>
      <c r="O15" s="147"/>
      <c r="P15" s="147"/>
      <c r="Q15" s="147"/>
      <c r="R15" s="147"/>
      <c r="S15" s="147"/>
      <c r="T15" s="147"/>
      <c r="U15" s="147"/>
      <c r="V15" s="147"/>
      <c r="W15" s="147"/>
    </row>
    <row r="16" ht="26" customHeight="1" spans="1:23">
      <c r="A16" s="146" t="s">
        <v>46</v>
      </c>
      <c r="B16" s="146" t="s">
        <v>166</v>
      </c>
      <c r="C16" s="146" t="s">
        <v>167</v>
      </c>
      <c r="D16" s="146" t="s">
        <v>170</v>
      </c>
      <c r="E16" s="146" t="s">
        <v>171</v>
      </c>
      <c r="F16" s="146" t="s">
        <v>172</v>
      </c>
      <c r="G16" s="146" t="s">
        <v>173</v>
      </c>
      <c r="H16" s="147"/>
      <c r="I16" s="147"/>
      <c r="J16" s="147"/>
      <c r="K16" s="147"/>
      <c r="L16" s="147"/>
      <c r="M16" s="146"/>
      <c r="N16" s="147"/>
      <c r="O16" s="147"/>
      <c r="P16" s="147"/>
      <c r="Q16" s="147"/>
      <c r="R16" s="147"/>
      <c r="S16" s="147"/>
      <c r="T16" s="147"/>
      <c r="U16" s="147"/>
      <c r="V16" s="147"/>
      <c r="W16" s="147"/>
    </row>
    <row r="17" ht="26" customHeight="1" spans="1:23">
      <c r="A17" s="146" t="s">
        <v>46</v>
      </c>
      <c r="B17" s="146" t="s">
        <v>166</v>
      </c>
      <c r="C17" s="146" t="s">
        <v>167</v>
      </c>
      <c r="D17" s="146" t="s">
        <v>97</v>
      </c>
      <c r="E17" s="146" t="s">
        <v>98</v>
      </c>
      <c r="F17" s="146" t="s">
        <v>174</v>
      </c>
      <c r="G17" s="146" t="s">
        <v>175</v>
      </c>
      <c r="H17" s="147">
        <v>46787.34</v>
      </c>
      <c r="I17" s="147">
        <v>46787.34</v>
      </c>
      <c r="J17" s="147"/>
      <c r="K17" s="147"/>
      <c r="L17" s="147">
        <v>46787.34</v>
      </c>
      <c r="M17" s="146"/>
      <c r="N17" s="147"/>
      <c r="O17" s="147"/>
      <c r="P17" s="147"/>
      <c r="Q17" s="147"/>
      <c r="R17" s="147"/>
      <c r="S17" s="147"/>
      <c r="T17" s="147"/>
      <c r="U17" s="147"/>
      <c r="V17" s="147"/>
      <c r="W17" s="147"/>
    </row>
    <row r="18" ht="26" customHeight="1" spans="1:23">
      <c r="A18" s="146" t="s">
        <v>46</v>
      </c>
      <c r="B18" s="146" t="s">
        <v>166</v>
      </c>
      <c r="C18" s="146" t="s">
        <v>167</v>
      </c>
      <c r="D18" s="146" t="s">
        <v>99</v>
      </c>
      <c r="E18" s="146" t="s">
        <v>100</v>
      </c>
      <c r="F18" s="146" t="s">
        <v>174</v>
      </c>
      <c r="G18" s="146" t="s">
        <v>175</v>
      </c>
      <c r="H18" s="147"/>
      <c r="I18" s="147"/>
      <c r="J18" s="147"/>
      <c r="K18" s="147"/>
      <c r="L18" s="147"/>
      <c r="M18" s="146"/>
      <c r="N18" s="147"/>
      <c r="O18" s="147"/>
      <c r="P18" s="147"/>
      <c r="Q18" s="147"/>
      <c r="R18" s="147"/>
      <c r="S18" s="147"/>
      <c r="T18" s="147"/>
      <c r="U18" s="147"/>
      <c r="V18" s="147"/>
      <c r="W18" s="147"/>
    </row>
    <row r="19" ht="26" customHeight="1" spans="1:23">
      <c r="A19" s="146" t="s">
        <v>46</v>
      </c>
      <c r="B19" s="146" t="s">
        <v>166</v>
      </c>
      <c r="C19" s="146" t="s">
        <v>167</v>
      </c>
      <c r="D19" s="146" t="s">
        <v>97</v>
      </c>
      <c r="E19" s="146" t="s">
        <v>98</v>
      </c>
      <c r="F19" s="146" t="s">
        <v>174</v>
      </c>
      <c r="G19" s="146" t="s">
        <v>175</v>
      </c>
      <c r="H19" s="147">
        <v>1559.58</v>
      </c>
      <c r="I19" s="147">
        <v>1559.58</v>
      </c>
      <c r="J19" s="147"/>
      <c r="K19" s="147"/>
      <c r="L19" s="147">
        <v>1559.58</v>
      </c>
      <c r="M19" s="146"/>
      <c r="N19" s="147"/>
      <c r="O19" s="147"/>
      <c r="P19" s="147"/>
      <c r="Q19" s="147"/>
      <c r="R19" s="147"/>
      <c r="S19" s="147"/>
      <c r="T19" s="147"/>
      <c r="U19" s="147"/>
      <c r="V19" s="147"/>
      <c r="W19" s="147"/>
    </row>
    <row r="20" ht="26" customHeight="1" spans="1:23">
      <c r="A20" s="146" t="s">
        <v>46</v>
      </c>
      <c r="B20" s="146" t="s">
        <v>166</v>
      </c>
      <c r="C20" s="146" t="s">
        <v>167</v>
      </c>
      <c r="D20" s="146" t="s">
        <v>101</v>
      </c>
      <c r="E20" s="146" t="s">
        <v>102</v>
      </c>
      <c r="F20" s="146" t="s">
        <v>176</v>
      </c>
      <c r="G20" s="146" t="s">
        <v>177</v>
      </c>
      <c r="H20" s="147"/>
      <c r="I20" s="147"/>
      <c r="J20" s="147"/>
      <c r="K20" s="147"/>
      <c r="L20" s="147"/>
      <c r="M20" s="146"/>
      <c r="N20" s="147"/>
      <c r="O20" s="147"/>
      <c r="P20" s="147"/>
      <c r="Q20" s="147"/>
      <c r="R20" s="147"/>
      <c r="S20" s="147"/>
      <c r="T20" s="147"/>
      <c r="U20" s="147"/>
      <c r="V20" s="147"/>
      <c r="W20" s="147"/>
    </row>
    <row r="21" ht="26" customHeight="1" spans="1:23">
      <c r="A21" s="146" t="s">
        <v>46</v>
      </c>
      <c r="B21" s="146" t="s">
        <v>166</v>
      </c>
      <c r="C21" s="146" t="s">
        <v>167</v>
      </c>
      <c r="D21" s="146" t="s">
        <v>92</v>
      </c>
      <c r="E21" s="146" t="s">
        <v>91</v>
      </c>
      <c r="F21" s="146" t="s">
        <v>176</v>
      </c>
      <c r="G21" s="146" t="s">
        <v>177</v>
      </c>
      <c r="H21" s="147"/>
      <c r="I21" s="147"/>
      <c r="J21" s="147"/>
      <c r="K21" s="147"/>
      <c r="L21" s="147"/>
      <c r="M21" s="146"/>
      <c r="N21" s="147"/>
      <c r="O21" s="147"/>
      <c r="P21" s="147"/>
      <c r="Q21" s="147"/>
      <c r="R21" s="147"/>
      <c r="S21" s="147"/>
      <c r="T21" s="147"/>
      <c r="U21" s="147"/>
      <c r="V21" s="147"/>
      <c r="W21" s="147"/>
    </row>
    <row r="22" ht="26" customHeight="1" spans="1:23">
      <c r="A22" s="146" t="s">
        <v>46</v>
      </c>
      <c r="B22" s="146" t="s">
        <v>166</v>
      </c>
      <c r="C22" s="146" t="s">
        <v>167</v>
      </c>
      <c r="D22" s="146" t="s">
        <v>101</v>
      </c>
      <c r="E22" s="146" t="s">
        <v>102</v>
      </c>
      <c r="F22" s="146" t="s">
        <v>176</v>
      </c>
      <c r="G22" s="146" t="s">
        <v>177</v>
      </c>
      <c r="H22" s="147"/>
      <c r="I22" s="147"/>
      <c r="J22" s="147"/>
      <c r="K22" s="147"/>
      <c r="L22" s="147"/>
      <c r="M22" s="146"/>
      <c r="N22" s="147"/>
      <c r="O22" s="147"/>
      <c r="P22" s="147"/>
      <c r="Q22" s="147"/>
      <c r="R22" s="147"/>
      <c r="S22" s="147"/>
      <c r="T22" s="147"/>
      <c r="U22" s="147"/>
      <c r="V22" s="147"/>
      <c r="W22" s="147"/>
    </row>
    <row r="23" ht="26" customHeight="1" spans="1:23">
      <c r="A23" s="146" t="s">
        <v>46</v>
      </c>
      <c r="B23" s="146" t="s">
        <v>166</v>
      </c>
      <c r="C23" s="146" t="s">
        <v>167</v>
      </c>
      <c r="D23" s="146" t="s">
        <v>101</v>
      </c>
      <c r="E23" s="146" t="s">
        <v>102</v>
      </c>
      <c r="F23" s="146" t="s">
        <v>176</v>
      </c>
      <c r="G23" s="146" t="s">
        <v>177</v>
      </c>
      <c r="H23" s="147">
        <v>2400</v>
      </c>
      <c r="I23" s="147">
        <v>2400</v>
      </c>
      <c r="J23" s="147"/>
      <c r="K23" s="147"/>
      <c r="L23" s="147">
        <v>2400</v>
      </c>
      <c r="M23" s="146"/>
      <c r="N23" s="147"/>
      <c r="O23" s="147"/>
      <c r="P23" s="147"/>
      <c r="Q23" s="147"/>
      <c r="R23" s="147"/>
      <c r="S23" s="147"/>
      <c r="T23" s="147"/>
      <c r="U23" s="147"/>
      <c r="V23" s="147"/>
      <c r="W23" s="147"/>
    </row>
    <row r="24" ht="26" customHeight="1" spans="1:23">
      <c r="A24" s="146" t="s">
        <v>46</v>
      </c>
      <c r="B24" s="146" t="s">
        <v>166</v>
      </c>
      <c r="C24" s="146" t="s">
        <v>167</v>
      </c>
      <c r="D24" s="146" t="s">
        <v>92</v>
      </c>
      <c r="E24" s="146" t="s">
        <v>91</v>
      </c>
      <c r="F24" s="146" t="s">
        <v>176</v>
      </c>
      <c r="G24" s="146" t="s">
        <v>177</v>
      </c>
      <c r="H24" s="147">
        <v>1356.51</v>
      </c>
      <c r="I24" s="147">
        <v>1356.51</v>
      </c>
      <c r="J24" s="147"/>
      <c r="K24" s="147"/>
      <c r="L24" s="147">
        <v>1356.51</v>
      </c>
      <c r="M24" s="146"/>
      <c r="N24" s="147"/>
      <c r="O24" s="147"/>
      <c r="P24" s="147"/>
      <c r="Q24" s="147"/>
      <c r="R24" s="147"/>
      <c r="S24" s="147"/>
      <c r="T24" s="147"/>
      <c r="U24" s="147"/>
      <c r="V24" s="147"/>
      <c r="W24" s="147"/>
    </row>
    <row r="25" ht="26" customHeight="1" spans="1:23">
      <c r="A25" s="146" t="s">
        <v>46</v>
      </c>
      <c r="B25" s="146" t="s">
        <v>166</v>
      </c>
      <c r="C25" s="146" t="s">
        <v>167</v>
      </c>
      <c r="D25" s="146" t="s">
        <v>101</v>
      </c>
      <c r="E25" s="146" t="s">
        <v>102</v>
      </c>
      <c r="F25" s="146" t="s">
        <v>176</v>
      </c>
      <c r="G25" s="146" t="s">
        <v>177</v>
      </c>
      <c r="H25" s="147">
        <v>1559.58</v>
      </c>
      <c r="I25" s="147">
        <v>1559.58</v>
      </c>
      <c r="J25" s="147"/>
      <c r="K25" s="147"/>
      <c r="L25" s="147">
        <v>1559.58</v>
      </c>
      <c r="M25" s="146"/>
      <c r="N25" s="147"/>
      <c r="O25" s="147"/>
      <c r="P25" s="147"/>
      <c r="Q25" s="147"/>
      <c r="R25" s="147"/>
      <c r="S25" s="147"/>
      <c r="T25" s="147"/>
      <c r="U25" s="147"/>
      <c r="V25" s="147"/>
      <c r="W25" s="147"/>
    </row>
    <row r="26" ht="26" customHeight="1" spans="1:23">
      <c r="A26" s="146" t="s">
        <v>46</v>
      </c>
      <c r="B26" s="146" t="s">
        <v>178</v>
      </c>
      <c r="C26" s="146" t="s">
        <v>108</v>
      </c>
      <c r="D26" s="146" t="s">
        <v>107</v>
      </c>
      <c r="E26" s="146" t="s">
        <v>108</v>
      </c>
      <c r="F26" s="146" t="s">
        <v>179</v>
      </c>
      <c r="G26" s="146" t="s">
        <v>108</v>
      </c>
      <c r="H26" s="147">
        <v>78844</v>
      </c>
      <c r="I26" s="147">
        <v>78844</v>
      </c>
      <c r="J26" s="147"/>
      <c r="K26" s="147"/>
      <c r="L26" s="147">
        <v>78844</v>
      </c>
      <c r="M26" s="146"/>
      <c r="N26" s="147"/>
      <c r="O26" s="147"/>
      <c r="P26" s="147"/>
      <c r="Q26" s="147"/>
      <c r="R26" s="147"/>
      <c r="S26" s="147"/>
      <c r="T26" s="147"/>
      <c r="U26" s="147"/>
      <c r="V26" s="147"/>
      <c r="W26" s="147"/>
    </row>
    <row r="27" ht="26" customHeight="1" spans="1:23">
      <c r="A27" s="146" t="s">
        <v>46</v>
      </c>
      <c r="B27" s="146" t="s">
        <v>180</v>
      </c>
      <c r="C27" s="146" t="s">
        <v>181</v>
      </c>
      <c r="D27" s="146" t="s">
        <v>84</v>
      </c>
      <c r="E27" s="146" t="s">
        <v>85</v>
      </c>
      <c r="F27" s="146" t="s">
        <v>182</v>
      </c>
      <c r="G27" s="146" t="s">
        <v>183</v>
      </c>
      <c r="H27" s="147">
        <v>15000</v>
      </c>
      <c r="I27" s="147">
        <v>15000</v>
      </c>
      <c r="J27" s="147"/>
      <c r="K27" s="147"/>
      <c r="L27" s="147">
        <v>15000</v>
      </c>
      <c r="M27" s="146"/>
      <c r="N27" s="147"/>
      <c r="O27" s="147"/>
      <c r="P27" s="147"/>
      <c r="Q27" s="147"/>
      <c r="R27" s="147"/>
      <c r="S27" s="147"/>
      <c r="T27" s="147"/>
      <c r="U27" s="147"/>
      <c r="V27" s="147"/>
      <c r="W27" s="147"/>
    </row>
    <row r="28" ht="26" customHeight="1" spans="1:23">
      <c r="A28" s="146" t="s">
        <v>46</v>
      </c>
      <c r="B28" s="146" t="s">
        <v>184</v>
      </c>
      <c r="C28" s="146" t="s">
        <v>185</v>
      </c>
      <c r="D28" s="146" t="s">
        <v>84</v>
      </c>
      <c r="E28" s="146" t="s">
        <v>85</v>
      </c>
      <c r="F28" s="146" t="s">
        <v>186</v>
      </c>
      <c r="G28" s="146" t="s">
        <v>187</v>
      </c>
      <c r="H28" s="147">
        <v>10000</v>
      </c>
      <c r="I28" s="147">
        <v>10000</v>
      </c>
      <c r="J28" s="147"/>
      <c r="K28" s="147"/>
      <c r="L28" s="147">
        <v>10000</v>
      </c>
      <c r="M28" s="146"/>
      <c r="N28" s="147"/>
      <c r="O28" s="147"/>
      <c r="P28" s="147"/>
      <c r="Q28" s="147"/>
      <c r="R28" s="147"/>
      <c r="S28" s="147"/>
      <c r="T28" s="147"/>
      <c r="U28" s="147"/>
      <c r="V28" s="147"/>
      <c r="W28" s="147"/>
    </row>
    <row r="29" ht="26" customHeight="1" spans="1:23">
      <c r="A29" s="146" t="s">
        <v>46</v>
      </c>
      <c r="B29" s="146" t="s">
        <v>188</v>
      </c>
      <c r="C29" s="146" t="s">
        <v>189</v>
      </c>
      <c r="D29" s="146" t="s">
        <v>84</v>
      </c>
      <c r="E29" s="146" t="s">
        <v>85</v>
      </c>
      <c r="F29" s="146" t="s">
        <v>190</v>
      </c>
      <c r="G29" s="146" t="s">
        <v>191</v>
      </c>
      <c r="H29" s="147">
        <v>500</v>
      </c>
      <c r="I29" s="147">
        <v>500</v>
      </c>
      <c r="J29" s="147"/>
      <c r="K29" s="147"/>
      <c r="L29" s="147">
        <v>500</v>
      </c>
      <c r="M29" s="146"/>
      <c r="N29" s="147"/>
      <c r="O29" s="147"/>
      <c r="P29" s="147"/>
      <c r="Q29" s="147"/>
      <c r="R29" s="147"/>
      <c r="S29" s="147"/>
      <c r="T29" s="147"/>
      <c r="U29" s="147"/>
      <c r="V29" s="147"/>
      <c r="W29" s="147"/>
    </row>
    <row r="30" ht="26" customHeight="1" spans="1:23">
      <c r="A30" s="146" t="s">
        <v>46</v>
      </c>
      <c r="B30" s="146" t="s">
        <v>188</v>
      </c>
      <c r="C30" s="146" t="s">
        <v>189</v>
      </c>
      <c r="D30" s="146" t="s">
        <v>84</v>
      </c>
      <c r="E30" s="146" t="s">
        <v>85</v>
      </c>
      <c r="F30" s="146" t="s">
        <v>192</v>
      </c>
      <c r="G30" s="146" t="s">
        <v>193</v>
      </c>
      <c r="H30" s="147">
        <v>1000</v>
      </c>
      <c r="I30" s="147">
        <v>1000</v>
      </c>
      <c r="J30" s="147"/>
      <c r="K30" s="147"/>
      <c r="L30" s="147">
        <v>1000</v>
      </c>
      <c r="M30" s="146"/>
      <c r="N30" s="147"/>
      <c r="O30" s="147"/>
      <c r="P30" s="147"/>
      <c r="Q30" s="147"/>
      <c r="R30" s="147"/>
      <c r="S30" s="147"/>
      <c r="T30" s="147"/>
      <c r="U30" s="147"/>
      <c r="V30" s="147"/>
      <c r="W30" s="147"/>
    </row>
    <row r="31" ht="26" customHeight="1" spans="1:23">
      <c r="A31" s="146" t="s">
        <v>46</v>
      </c>
      <c r="B31" s="146" t="s">
        <v>194</v>
      </c>
      <c r="C31" s="146" t="s">
        <v>195</v>
      </c>
      <c r="D31" s="146" t="s">
        <v>84</v>
      </c>
      <c r="E31" s="146" t="s">
        <v>85</v>
      </c>
      <c r="F31" s="146" t="s">
        <v>196</v>
      </c>
      <c r="G31" s="146" t="s">
        <v>129</v>
      </c>
      <c r="H31" s="147">
        <v>2000</v>
      </c>
      <c r="I31" s="147">
        <v>2000</v>
      </c>
      <c r="J31" s="147"/>
      <c r="K31" s="147"/>
      <c r="L31" s="147">
        <v>2000</v>
      </c>
      <c r="M31" s="146"/>
      <c r="N31" s="147"/>
      <c r="O31" s="147"/>
      <c r="P31" s="147"/>
      <c r="Q31" s="147"/>
      <c r="R31" s="147"/>
      <c r="S31" s="147"/>
      <c r="T31" s="147"/>
      <c r="U31" s="147"/>
      <c r="V31" s="147"/>
      <c r="W31" s="147"/>
    </row>
    <row r="32" ht="26" customHeight="1" spans="1:23">
      <c r="A32" s="146" t="s">
        <v>46</v>
      </c>
      <c r="B32" s="146" t="s">
        <v>188</v>
      </c>
      <c r="C32" s="146" t="s">
        <v>189</v>
      </c>
      <c r="D32" s="146" t="s">
        <v>84</v>
      </c>
      <c r="E32" s="146" t="s">
        <v>85</v>
      </c>
      <c r="F32" s="146" t="s">
        <v>197</v>
      </c>
      <c r="G32" s="146" t="s">
        <v>198</v>
      </c>
      <c r="H32" s="147">
        <v>6000</v>
      </c>
      <c r="I32" s="147">
        <v>6000</v>
      </c>
      <c r="J32" s="147"/>
      <c r="K32" s="147"/>
      <c r="L32" s="147">
        <v>6000</v>
      </c>
      <c r="M32" s="146"/>
      <c r="N32" s="147"/>
      <c r="O32" s="147"/>
      <c r="P32" s="147"/>
      <c r="Q32" s="147"/>
      <c r="R32" s="147"/>
      <c r="S32" s="147"/>
      <c r="T32" s="147"/>
      <c r="U32" s="147"/>
      <c r="V32" s="147"/>
      <c r="W32" s="147"/>
    </row>
    <row r="33" ht="26" customHeight="1" spans="1:23">
      <c r="A33" s="146" t="s">
        <v>46</v>
      </c>
      <c r="B33" s="146" t="s">
        <v>188</v>
      </c>
      <c r="C33" s="146" t="s">
        <v>189</v>
      </c>
      <c r="D33" s="146" t="s">
        <v>84</v>
      </c>
      <c r="E33" s="146" t="s">
        <v>85</v>
      </c>
      <c r="F33" s="146" t="s">
        <v>199</v>
      </c>
      <c r="G33" s="146" t="s">
        <v>200</v>
      </c>
      <c r="H33" s="147">
        <v>15900</v>
      </c>
      <c r="I33" s="147">
        <v>15900</v>
      </c>
      <c r="J33" s="147"/>
      <c r="K33" s="147"/>
      <c r="L33" s="147">
        <v>15900</v>
      </c>
      <c r="M33" s="146"/>
      <c r="N33" s="147"/>
      <c r="O33" s="147"/>
      <c r="P33" s="147"/>
      <c r="Q33" s="147"/>
      <c r="R33" s="147"/>
      <c r="S33" s="147"/>
      <c r="T33" s="147"/>
      <c r="U33" s="147"/>
      <c r="V33" s="147"/>
      <c r="W33" s="147"/>
    </row>
    <row r="34" ht="26" customHeight="1" spans="1:23">
      <c r="A34" s="146" t="s">
        <v>46</v>
      </c>
      <c r="B34" s="146" t="s">
        <v>201</v>
      </c>
      <c r="C34" s="146" t="s">
        <v>202</v>
      </c>
      <c r="D34" s="146" t="s">
        <v>78</v>
      </c>
      <c r="E34" s="146" t="s">
        <v>79</v>
      </c>
      <c r="F34" s="146" t="s">
        <v>203</v>
      </c>
      <c r="G34" s="146" t="s">
        <v>204</v>
      </c>
      <c r="H34" s="147">
        <v>1000</v>
      </c>
      <c r="I34" s="147">
        <v>1000</v>
      </c>
      <c r="J34" s="147"/>
      <c r="K34" s="147"/>
      <c r="L34" s="147">
        <v>1000</v>
      </c>
      <c r="M34" s="146"/>
      <c r="N34" s="147"/>
      <c r="O34" s="147"/>
      <c r="P34" s="147"/>
      <c r="Q34" s="147"/>
      <c r="R34" s="147"/>
      <c r="S34" s="147"/>
      <c r="T34" s="147"/>
      <c r="U34" s="147"/>
      <c r="V34" s="147"/>
      <c r="W34" s="147"/>
    </row>
    <row r="35" ht="26" customHeight="1" spans="1:23">
      <c r="A35" s="146" t="s">
        <v>46</v>
      </c>
      <c r="B35" s="146" t="s">
        <v>205</v>
      </c>
      <c r="C35" s="146" t="s">
        <v>187</v>
      </c>
      <c r="D35" s="146" t="s">
        <v>84</v>
      </c>
      <c r="E35" s="146" t="s">
        <v>85</v>
      </c>
      <c r="F35" s="146" t="s">
        <v>186</v>
      </c>
      <c r="G35" s="146" t="s">
        <v>187</v>
      </c>
      <c r="H35" s="147">
        <v>17452.56</v>
      </c>
      <c r="I35" s="147">
        <v>17452.56</v>
      </c>
      <c r="J35" s="147"/>
      <c r="K35" s="147"/>
      <c r="L35" s="147">
        <v>17452.56</v>
      </c>
      <c r="M35" s="146"/>
      <c r="N35" s="147"/>
      <c r="O35" s="147"/>
      <c r="P35" s="147"/>
      <c r="Q35" s="147"/>
      <c r="R35" s="147"/>
      <c r="S35" s="147"/>
      <c r="T35" s="147"/>
      <c r="U35" s="147"/>
      <c r="V35" s="147"/>
      <c r="W35" s="147"/>
    </row>
    <row r="36" ht="26" customHeight="1" spans="1:23">
      <c r="A36" s="146" t="s">
        <v>46</v>
      </c>
      <c r="B36" s="146" t="s">
        <v>206</v>
      </c>
      <c r="C36" s="146" t="s">
        <v>207</v>
      </c>
      <c r="D36" s="146" t="s">
        <v>84</v>
      </c>
      <c r="E36" s="146" t="s">
        <v>85</v>
      </c>
      <c r="F36" s="146" t="s">
        <v>208</v>
      </c>
      <c r="G36" s="146" t="s">
        <v>209</v>
      </c>
      <c r="H36" s="147">
        <v>60600</v>
      </c>
      <c r="I36" s="147">
        <v>60600</v>
      </c>
      <c r="J36" s="147"/>
      <c r="K36" s="147"/>
      <c r="L36" s="147">
        <v>60600</v>
      </c>
      <c r="M36" s="146"/>
      <c r="N36" s="147"/>
      <c r="O36" s="147"/>
      <c r="P36" s="147"/>
      <c r="Q36" s="147"/>
      <c r="R36" s="147"/>
      <c r="S36" s="147"/>
      <c r="T36" s="147"/>
      <c r="U36" s="147"/>
      <c r="V36" s="147"/>
      <c r="W36" s="147"/>
    </row>
    <row r="37" ht="26" customHeight="1" spans="1:23">
      <c r="A37" s="146" t="s">
        <v>46</v>
      </c>
      <c r="B37" s="146" t="s">
        <v>210</v>
      </c>
      <c r="C37" s="146" t="s">
        <v>211</v>
      </c>
      <c r="D37" s="146" t="s">
        <v>88</v>
      </c>
      <c r="E37" s="146" t="s">
        <v>89</v>
      </c>
      <c r="F37" s="146" t="s">
        <v>182</v>
      </c>
      <c r="G37" s="146" t="s">
        <v>183</v>
      </c>
      <c r="H37" s="147">
        <v>40000</v>
      </c>
      <c r="I37" s="147">
        <v>40000</v>
      </c>
      <c r="J37" s="147"/>
      <c r="K37" s="147"/>
      <c r="L37" s="147">
        <v>40000</v>
      </c>
      <c r="M37" s="146"/>
      <c r="N37" s="147"/>
      <c r="O37" s="147"/>
      <c r="P37" s="147"/>
      <c r="Q37" s="147"/>
      <c r="R37" s="147"/>
      <c r="S37" s="147"/>
      <c r="T37" s="147"/>
      <c r="U37" s="147"/>
      <c r="V37" s="147"/>
      <c r="W37" s="147"/>
    </row>
    <row r="38" ht="26" customHeight="1" spans="1:23">
      <c r="A38" s="146" t="s">
        <v>46</v>
      </c>
      <c r="B38" s="146" t="s">
        <v>212</v>
      </c>
      <c r="C38" s="146" t="s">
        <v>213</v>
      </c>
      <c r="D38" s="146" t="s">
        <v>84</v>
      </c>
      <c r="E38" s="146" t="s">
        <v>85</v>
      </c>
      <c r="F38" s="146" t="s">
        <v>199</v>
      </c>
      <c r="G38" s="146" t="s">
        <v>200</v>
      </c>
      <c r="H38" s="147">
        <v>500000</v>
      </c>
      <c r="I38" s="147"/>
      <c r="J38" s="147"/>
      <c r="K38" s="147"/>
      <c r="L38" s="147"/>
      <c r="M38" s="146"/>
      <c r="N38" s="147"/>
      <c r="O38" s="147"/>
      <c r="P38" s="147"/>
      <c r="Q38" s="147"/>
      <c r="R38" s="147">
        <v>500000</v>
      </c>
      <c r="S38" s="147"/>
      <c r="T38" s="147"/>
      <c r="U38" s="147"/>
      <c r="V38" s="147"/>
      <c r="W38" s="147">
        <v>500000</v>
      </c>
    </row>
    <row r="39" ht="26" customHeight="1" spans="1:23">
      <c r="A39" s="146" t="s">
        <v>46</v>
      </c>
      <c r="B39" s="146" t="s">
        <v>212</v>
      </c>
      <c r="C39" s="146" t="s">
        <v>213</v>
      </c>
      <c r="D39" s="146" t="s">
        <v>84</v>
      </c>
      <c r="E39" s="146" t="s">
        <v>85</v>
      </c>
      <c r="F39" s="146" t="s">
        <v>214</v>
      </c>
      <c r="G39" s="146" t="s">
        <v>215</v>
      </c>
      <c r="H39" s="147">
        <v>50000</v>
      </c>
      <c r="I39" s="147"/>
      <c r="J39" s="147"/>
      <c r="K39" s="147"/>
      <c r="L39" s="147"/>
      <c r="M39" s="146"/>
      <c r="N39" s="147"/>
      <c r="O39" s="147"/>
      <c r="P39" s="147"/>
      <c r="Q39" s="147"/>
      <c r="R39" s="147">
        <v>50000</v>
      </c>
      <c r="S39" s="147"/>
      <c r="T39" s="147"/>
      <c r="U39" s="147"/>
      <c r="V39" s="147"/>
      <c r="W39" s="147">
        <v>50000</v>
      </c>
    </row>
    <row r="40" ht="26" customHeight="1" spans="1:23">
      <c r="A40" s="146" t="s">
        <v>46</v>
      </c>
      <c r="B40" s="146" t="s">
        <v>212</v>
      </c>
      <c r="C40" s="146" t="s">
        <v>213</v>
      </c>
      <c r="D40" s="146" t="s">
        <v>84</v>
      </c>
      <c r="E40" s="146" t="s">
        <v>85</v>
      </c>
      <c r="F40" s="146" t="s">
        <v>216</v>
      </c>
      <c r="G40" s="146" t="s">
        <v>217</v>
      </c>
      <c r="H40" s="147">
        <v>10000</v>
      </c>
      <c r="I40" s="147"/>
      <c r="J40" s="147"/>
      <c r="K40" s="147"/>
      <c r="L40" s="147"/>
      <c r="M40" s="146"/>
      <c r="N40" s="147"/>
      <c r="O40" s="147"/>
      <c r="P40" s="147"/>
      <c r="Q40" s="147"/>
      <c r="R40" s="147">
        <v>10000</v>
      </c>
      <c r="S40" s="147"/>
      <c r="T40" s="147"/>
      <c r="U40" s="147"/>
      <c r="V40" s="147"/>
      <c r="W40" s="147">
        <v>10000</v>
      </c>
    </row>
    <row r="41" ht="26" customHeight="1" spans="1:23">
      <c r="A41" s="146" t="s">
        <v>46</v>
      </c>
      <c r="B41" s="146" t="s">
        <v>212</v>
      </c>
      <c r="C41" s="146" t="s">
        <v>213</v>
      </c>
      <c r="D41" s="146" t="s">
        <v>84</v>
      </c>
      <c r="E41" s="146" t="s">
        <v>85</v>
      </c>
      <c r="F41" s="146" t="s">
        <v>190</v>
      </c>
      <c r="G41" s="146" t="s">
        <v>191</v>
      </c>
      <c r="H41" s="147">
        <v>10000</v>
      </c>
      <c r="I41" s="147"/>
      <c r="J41" s="147"/>
      <c r="K41" s="147"/>
      <c r="L41" s="147"/>
      <c r="M41" s="146"/>
      <c r="N41" s="147"/>
      <c r="O41" s="147"/>
      <c r="P41" s="147"/>
      <c r="Q41" s="147"/>
      <c r="R41" s="147">
        <v>10000</v>
      </c>
      <c r="S41" s="147"/>
      <c r="T41" s="147"/>
      <c r="U41" s="147"/>
      <c r="V41" s="147"/>
      <c r="W41" s="147">
        <v>10000</v>
      </c>
    </row>
    <row r="42" ht="26" customHeight="1" spans="1:23">
      <c r="A42" s="146" t="s">
        <v>46</v>
      </c>
      <c r="B42" s="146" t="s">
        <v>212</v>
      </c>
      <c r="C42" s="146" t="s">
        <v>213</v>
      </c>
      <c r="D42" s="146" t="s">
        <v>84</v>
      </c>
      <c r="E42" s="146" t="s">
        <v>85</v>
      </c>
      <c r="F42" s="146" t="s">
        <v>192</v>
      </c>
      <c r="G42" s="146" t="s">
        <v>193</v>
      </c>
      <c r="H42" s="147">
        <v>10000</v>
      </c>
      <c r="I42" s="147"/>
      <c r="J42" s="147"/>
      <c r="K42" s="147"/>
      <c r="L42" s="147"/>
      <c r="M42" s="146"/>
      <c r="N42" s="147"/>
      <c r="O42" s="147"/>
      <c r="P42" s="147"/>
      <c r="Q42" s="147"/>
      <c r="R42" s="147">
        <v>10000</v>
      </c>
      <c r="S42" s="147"/>
      <c r="T42" s="147"/>
      <c r="U42" s="147"/>
      <c r="V42" s="147"/>
      <c r="W42" s="147">
        <v>10000</v>
      </c>
    </row>
    <row r="43" ht="26" customHeight="1" spans="1:23">
      <c r="A43" s="146" t="s">
        <v>46</v>
      </c>
      <c r="B43" s="146" t="s">
        <v>212</v>
      </c>
      <c r="C43" s="146" t="s">
        <v>213</v>
      </c>
      <c r="D43" s="146" t="s">
        <v>84</v>
      </c>
      <c r="E43" s="146" t="s">
        <v>85</v>
      </c>
      <c r="F43" s="146" t="s">
        <v>218</v>
      </c>
      <c r="G43" s="146" t="s">
        <v>219</v>
      </c>
      <c r="H43" s="147">
        <v>10000</v>
      </c>
      <c r="I43" s="147"/>
      <c r="J43" s="147"/>
      <c r="K43" s="147"/>
      <c r="L43" s="147"/>
      <c r="M43" s="146"/>
      <c r="N43" s="147"/>
      <c r="O43" s="147"/>
      <c r="P43" s="147"/>
      <c r="Q43" s="147"/>
      <c r="R43" s="147">
        <v>10000</v>
      </c>
      <c r="S43" s="147"/>
      <c r="T43" s="147"/>
      <c r="U43" s="147"/>
      <c r="V43" s="147"/>
      <c r="W43" s="147">
        <v>10000</v>
      </c>
    </row>
    <row r="44" ht="26" customHeight="1" spans="1:23">
      <c r="A44" s="146" t="s">
        <v>46</v>
      </c>
      <c r="B44" s="146" t="s">
        <v>212</v>
      </c>
      <c r="C44" s="146" t="s">
        <v>213</v>
      </c>
      <c r="D44" s="146" t="s">
        <v>84</v>
      </c>
      <c r="E44" s="146" t="s">
        <v>85</v>
      </c>
      <c r="F44" s="146" t="s">
        <v>197</v>
      </c>
      <c r="G44" s="146" t="s">
        <v>198</v>
      </c>
      <c r="H44" s="147">
        <v>100000</v>
      </c>
      <c r="I44" s="147"/>
      <c r="J44" s="147"/>
      <c r="K44" s="147"/>
      <c r="L44" s="147"/>
      <c r="M44" s="146"/>
      <c r="N44" s="147"/>
      <c r="O44" s="147"/>
      <c r="P44" s="147"/>
      <c r="Q44" s="147"/>
      <c r="R44" s="147">
        <v>100000</v>
      </c>
      <c r="S44" s="147"/>
      <c r="T44" s="147"/>
      <c r="U44" s="147"/>
      <c r="V44" s="147"/>
      <c r="W44" s="147">
        <v>100000</v>
      </c>
    </row>
    <row r="45" ht="26" customHeight="1" spans="1:23">
      <c r="A45" s="146" t="s">
        <v>46</v>
      </c>
      <c r="B45" s="146" t="s">
        <v>212</v>
      </c>
      <c r="C45" s="146" t="s">
        <v>213</v>
      </c>
      <c r="D45" s="146" t="s">
        <v>84</v>
      </c>
      <c r="E45" s="146" t="s">
        <v>85</v>
      </c>
      <c r="F45" s="146" t="s">
        <v>220</v>
      </c>
      <c r="G45" s="146" t="s">
        <v>221</v>
      </c>
      <c r="H45" s="147">
        <v>150000</v>
      </c>
      <c r="I45" s="147"/>
      <c r="J45" s="147"/>
      <c r="K45" s="147"/>
      <c r="L45" s="147"/>
      <c r="M45" s="146"/>
      <c r="N45" s="147"/>
      <c r="O45" s="147"/>
      <c r="P45" s="147"/>
      <c r="Q45" s="147"/>
      <c r="R45" s="147">
        <v>150000</v>
      </c>
      <c r="S45" s="147"/>
      <c r="T45" s="147"/>
      <c r="U45" s="147"/>
      <c r="V45" s="147"/>
      <c r="W45" s="147">
        <v>150000</v>
      </c>
    </row>
    <row r="46" ht="26" customHeight="1" spans="1:23">
      <c r="A46" s="146" t="s">
        <v>46</v>
      </c>
      <c r="B46" s="146" t="s">
        <v>212</v>
      </c>
      <c r="C46" s="146" t="s">
        <v>213</v>
      </c>
      <c r="D46" s="146" t="s">
        <v>84</v>
      </c>
      <c r="E46" s="146" t="s">
        <v>85</v>
      </c>
      <c r="F46" s="146" t="s">
        <v>222</v>
      </c>
      <c r="G46" s="146" t="s">
        <v>223</v>
      </c>
      <c r="H46" s="147">
        <v>20000</v>
      </c>
      <c r="I46" s="147"/>
      <c r="J46" s="147"/>
      <c r="K46" s="147"/>
      <c r="L46" s="147"/>
      <c r="M46" s="146"/>
      <c r="N46" s="147"/>
      <c r="O46" s="147"/>
      <c r="P46" s="147"/>
      <c r="Q46" s="147"/>
      <c r="R46" s="147">
        <v>20000</v>
      </c>
      <c r="S46" s="147"/>
      <c r="T46" s="147"/>
      <c r="U46" s="147"/>
      <c r="V46" s="147"/>
      <c r="W46" s="147">
        <v>20000</v>
      </c>
    </row>
    <row r="47" ht="26" customHeight="1" spans="1:23">
      <c r="A47" s="146" t="s">
        <v>46</v>
      </c>
      <c r="B47" s="146" t="s">
        <v>212</v>
      </c>
      <c r="C47" s="146" t="s">
        <v>213</v>
      </c>
      <c r="D47" s="146" t="s">
        <v>84</v>
      </c>
      <c r="E47" s="146" t="s">
        <v>85</v>
      </c>
      <c r="F47" s="146" t="s">
        <v>224</v>
      </c>
      <c r="G47" s="146" t="s">
        <v>225</v>
      </c>
      <c r="H47" s="147">
        <v>20000</v>
      </c>
      <c r="I47" s="147"/>
      <c r="J47" s="147"/>
      <c r="K47" s="147"/>
      <c r="L47" s="147"/>
      <c r="M47" s="146"/>
      <c r="N47" s="147"/>
      <c r="O47" s="147"/>
      <c r="P47" s="147"/>
      <c r="Q47" s="147"/>
      <c r="R47" s="147">
        <v>20000</v>
      </c>
      <c r="S47" s="147"/>
      <c r="T47" s="147"/>
      <c r="U47" s="147"/>
      <c r="V47" s="147"/>
      <c r="W47" s="147">
        <v>20000</v>
      </c>
    </row>
    <row r="48" ht="26" customHeight="1" spans="1:23">
      <c r="A48" s="146" t="s">
        <v>46</v>
      </c>
      <c r="B48" s="146" t="s">
        <v>212</v>
      </c>
      <c r="C48" s="146" t="s">
        <v>213</v>
      </c>
      <c r="D48" s="146" t="s">
        <v>84</v>
      </c>
      <c r="E48" s="146" t="s">
        <v>85</v>
      </c>
      <c r="F48" s="146" t="s">
        <v>226</v>
      </c>
      <c r="G48" s="146" t="s">
        <v>227</v>
      </c>
      <c r="H48" s="147">
        <v>100000</v>
      </c>
      <c r="I48" s="147"/>
      <c r="J48" s="147"/>
      <c r="K48" s="147"/>
      <c r="L48" s="147"/>
      <c r="M48" s="146"/>
      <c r="N48" s="147"/>
      <c r="O48" s="147"/>
      <c r="P48" s="147"/>
      <c r="Q48" s="147"/>
      <c r="R48" s="147">
        <v>100000</v>
      </c>
      <c r="S48" s="147"/>
      <c r="T48" s="147"/>
      <c r="U48" s="147"/>
      <c r="V48" s="147"/>
      <c r="W48" s="147">
        <v>100000</v>
      </c>
    </row>
    <row r="49" ht="29" customHeight="1" spans="1:23">
      <c r="A49" s="146" t="s">
        <v>46</v>
      </c>
      <c r="B49" s="146" t="s">
        <v>212</v>
      </c>
      <c r="C49" s="146" t="s">
        <v>213</v>
      </c>
      <c r="D49" s="146" t="s">
        <v>84</v>
      </c>
      <c r="E49" s="146" t="s">
        <v>85</v>
      </c>
      <c r="F49" s="146" t="s">
        <v>228</v>
      </c>
      <c r="G49" s="146" t="s">
        <v>229</v>
      </c>
      <c r="H49" s="147">
        <v>150000</v>
      </c>
      <c r="I49" s="147"/>
      <c r="J49" s="147"/>
      <c r="K49" s="147"/>
      <c r="L49" s="147"/>
      <c r="M49" s="146"/>
      <c r="N49" s="147"/>
      <c r="O49" s="147"/>
      <c r="P49" s="147"/>
      <c r="Q49" s="147"/>
      <c r="R49" s="147">
        <v>150000</v>
      </c>
      <c r="S49" s="147"/>
      <c r="T49" s="147"/>
      <c r="U49" s="147"/>
      <c r="V49" s="147"/>
      <c r="W49" s="147">
        <v>150000</v>
      </c>
    </row>
    <row r="50" ht="29" customHeight="1" spans="1:23">
      <c r="A50" s="146" t="s">
        <v>46</v>
      </c>
      <c r="B50" s="146" t="s">
        <v>212</v>
      </c>
      <c r="C50" s="146" t="s">
        <v>213</v>
      </c>
      <c r="D50" s="146" t="s">
        <v>84</v>
      </c>
      <c r="E50" s="146" t="s">
        <v>85</v>
      </c>
      <c r="F50" s="146" t="s">
        <v>230</v>
      </c>
      <c r="G50" s="146" t="s">
        <v>231</v>
      </c>
      <c r="H50" s="147">
        <v>300000</v>
      </c>
      <c r="I50" s="147"/>
      <c r="J50" s="147"/>
      <c r="K50" s="147"/>
      <c r="L50" s="147"/>
      <c r="M50" s="146"/>
      <c r="N50" s="147"/>
      <c r="O50" s="147"/>
      <c r="P50" s="147"/>
      <c r="Q50" s="147"/>
      <c r="R50" s="147">
        <v>300000</v>
      </c>
      <c r="S50" s="147"/>
      <c r="T50" s="147"/>
      <c r="U50" s="147"/>
      <c r="V50" s="147"/>
      <c r="W50" s="147">
        <v>300000</v>
      </c>
    </row>
    <row r="51" ht="29" customHeight="1" spans="1:23">
      <c r="A51" s="146" t="s">
        <v>46</v>
      </c>
      <c r="B51" s="146" t="s">
        <v>212</v>
      </c>
      <c r="C51" s="146" t="s">
        <v>213</v>
      </c>
      <c r="D51" s="146" t="s">
        <v>84</v>
      </c>
      <c r="E51" s="146" t="s">
        <v>85</v>
      </c>
      <c r="F51" s="146" t="s">
        <v>232</v>
      </c>
      <c r="G51" s="146" t="s">
        <v>233</v>
      </c>
      <c r="H51" s="147">
        <v>300000</v>
      </c>
      <c r="I51" s="147"/>
      <c r="J51" s="147"/>
      <c r="K51" s="147"/>
      <c r="L51" s="147"/>
      <c r="M51" s="146"/>
      <c r="N51" s="147"/>
      <c r="O51" s="147"/>
      <c r="P51" s="147"/>
      <c r="Q51" s="147"/>
      <c r="R51" s="147">
        <v>300000</v>
      </c>
      <c r="S51" s="147"/>
      <c r="T51" s="147"/>
      <c r="U51" s="147"/>
      <c r="V51" s="147"/>
      <c r="W51" s="147">
        <v>300000</v>
      </c>
    </row>
    <row r="52" ht="29" customHeight="1" spans="1:23">
      <c r="A52" s="146" t="s">
        <v>46</v>
      </c>
      <c r="B52" s="146" t="s">
        <v>212</v>
      </c>
      <c r="C52" s="146" t="s">
        <v>213</v>
      </c>
      <c r="D52" s="146" t="s">
        <v>84</v>
      </c>
      <c r="E52" s="146" t="s">
        <v>85</v>
      </c>
      <c r="F52" s="146" t="s">
        <v>208</v>
      </c>
      <c r="G52" s="146" t="s">
        <v>209</v>
      </c>
      <c r="H52" s="147">
        <v>200000</v>
      </c>
      <c r="I52" s="147"/>
      <c r="J52" s="147"/>
      <c r="K52" s="147"/>
      <c r="L52" s="147"/>
      <c r="M52" s="146"/>
      <c r="N52" s="147"/>
      <c r="O52" s="147"/>
      <c r="P52" s="147"/>
      <c r="Q52" s="147"/>
      <c r="R52" s="147">
        <v>200000</v>
      </c>
      <c r="S52" s="147"/>
      <c r="T52" s="147"/>
      <c r="U52" s="147"/>
      <c r="V52" s="147"/>
      <c r="W52" s="147">
        <v>200000</v>
      </c>
    </row>
    <row r="53" ht="29" customHeight="1" spans="1:23">
      <c r="A53" s="146" t="s">
        <v>46</v>
      </c>
      <c r="B53" s="146" t="s">
        <v>212</v>
      </c>
      <c r="C53" s="146" t="s">
        <v>213</v>
      </c>
      <c r="D53" s="146" t="s">
        <v>84</v>
      </c>
      <c r="E53" s="146" t="s">
        <v>85</v>
      </c>
      <c r="F53" s="146" t="s">
        <v>203</v>
      </c>
      <c r="G53" s="146" t="s">
        <v>204</v>
      </c>
      <c r="H53" s="147">
        <v>250000</v>
      </c>
      <c r="I53" s="147"/>
      <c r="J53" s="147"/>
      <c r="K53" s="147"/>
      <c r="L53" s="147"/>
      <c r="M53" s="146"/>
      <c r="N53" s="147"/>
      <c r="O53" s="147"/>
      <c r="P53" s="147"/>
      <c r="Q53" s="147"/>
      <c r="R53" s="147">
        <v>250000</v>
      </c>
      <c r="S53" s="147"/>
      <c r="T53" s="147"/>
      <c r="U53" s="147"/>
      <c r="V53" s="147"/>
      <c r="W53" s="147">
        <v>250000</v>
      </c>
    </row>
    <row r="54" ht="26" customHeight="1" spans="1:23">
      <c r="A54" s="153" t="s">
        <v>30</v>
      </c>
      <c r="B54" s="153"/>
      <c r="C54" s="153"/>
      <c r="D54" s="153"/>
      <c r="E54" s="153"/>
      <c r="F54" s="153"/>
      <c r="G54" s="153"/>
      <c r="H54" s="147">
        <v>3468234.81</v>
      </c>
      <c r="I54" s="147">
        <v>1288234.81</v>
      </c>
      <c r="J54" s="147"/>
      <c r="K54" s="147"/>
      <c r="L54" s="147">
        <v>1288234.81</v>
      </c>
      <c r="M54" s="147"/>
      <c r="N54" s="147"/>
      <c r="O54" s="147"/>
      <c r="P54" s="147"/>
      <c r="Q54" s="147"/>
      <c r="R54" s="147">
        <v>2180000</v>
      </c>
      <c r="S54" s="147"/>
      <c r="T54" s="147"/>
      <c r="U54" s="147"/>
      <c r="V54" s="147"/>
      <c r="W54" s="147">
        <v>2180000</v>
      </c>
    </row>
    <row r="55" s="141" customFormat="1" customHeight="1"/>
    <row r="58" s="141" customFormat="1" customHeight="1"/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4:G5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9"/>
  <sheetViews>
    <sheetView showZeros="0" workbookViewId="0">
      <selection activeCell="H17" sqref="H17"/>
    </sheetView>
  </sheetViews>
  <sheetFormatPr defaultColWidth="10.2857142857143" defaultRowHeight="15" customHeight="1"/>
  <cols>
    <col min="1" max="1" width="10.2857142857143" customWidth="1"/>
    <col min="2" max="2" width="21.1428571428571" customWidth="1"/>
    <col min="3" max="3" width="31" customWidth="1"/>
    <col min="4" max="4" width="13.5714285714286" customWidth="1"/>
    <col min="5" max="5" width="8.85714285714286" customWidth="1"/>
    <col min="6" max="6" width="17.5714285714286" customWidth="1"/>
    <col min="7" max="7" width="9.28571428571429" customWidth="1"/>
    <col min="8" max="8" width="13.5714285714286" customWidth="1"/>
    <col min="9" max="11" width="12.847619047619" customWidth="1"/>
    <col min="12" max="12" width="8.42857142857143" customWidth="1"/>
    <col min="13" max="13" width="8.71428571428571" customWidth="1"/>
    <col min="14" max="14" width="7.14285714285714" customWidth="1"/>
    <col min="15" max="15" width="6.14285714285714" customWidth="1"/>
    <col min="16" max="16" width="7.28571428571429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8.28571428571429" customWidth="1"/>
    <col min="23" max="23" width="11" customWidth="1"/>
  </cols>
  <sheetData>
    <row r="1" ht="18.75" customHeight="1" spans="1:23">
      <c r="A1" s="142" t="s">
        <v>234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</row>
    <row r="2" ht="26.25" customHeight="1" spans="1:23">
      <c r="A2" s="138" t="str">
        <f>"2026"&amp;"年部门项目支出预算表"</f>
        <v>2026年部门项目支出预算表</v>
      </c>
      <c r="B2" s="138"/>
      <c r="C2" s="138" t="s">
        <v>59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43" t="str">
        <f>"单位名称："&amp;"盈江县红十字会"</f>
        <v>单位名称：盈江县红十字会</v>
      </c>
      <c r="B3" s="143"/>
      <c r="C3" s="143"/>
      <c r="D3" s="143"/>
      <c r="E3" s="143"/>
      <c r="F3" s="143"/>
      <c r="G3" s="143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2" t="s">
        <v>27</v>
      </c>
      <c r="W3" s="142"/>
    </row>
    <row r="4" ht="26.25" customHeight="1" spans="1:23">
      <c r="A4" s="145" t="s">
        <v>235</v>
      </c>
      <c r="B4" s="145" t="s">
        <v>134</v>
      </c>
      <c r="C4" s="145" t="s">
        <v>135</v>
      </c>
      <c r="D4" s="145" t="s">
        <v>236</v>
      </c>
      <c r="E4" s="145" t="s">
        <v>136</v>
      </c>
      <c r="F4" s="145" t="s">
        <v>137</v>
      </c>
      <c r="G4" s="145" t="s">
        <v>237</v>
      </c>
      <c r="H4" s="145" t="s">
        <v>238</v>
      </c>
      <c r="I4" s="145" t="s">
        <v>30</v>
      </c>
      <c r="J4" s="145" t="s">
        <v>239</v>
      </c>
      <c r="K4" s="145"/>
      <c r="L4" s="145"/>
      <c r="M4" s="145"/>
      <c r="N4" s="145" t="s">
        <v>146</v>
      </c>
      <c r="O4" s="145"/>
      <c r="P4" s="145"/>
      <c r="Q4" s="145" t="s">
        <v>37</v>
      </c>
      <c r="R4" s="145" t="s">
        <v>51</v>
      </c>
      <c r="S4" s="145"/>
      <c r="T4" s="145"/>
      <c r="U4" s="145"/>
      <c r="V4" s="145"/>
      <c r="W4" s="145"/>
    </row>
    <row r="5" ht="26.25" customHeight="1" spans="1:23">
      <c r="A5" s="145"/>
      <c r="B5" s="145"/>
      <c r="C5" s="145"/>
      <c r="D5" s="145"/>
      <c r="E5" s="145"/>
      <c r="F5" s="145"/>
      <c r="G5" s="145"/>
      <c r="H5" s="145"/>
      <c r="I5" s="145"/>
      <c r="J5" s="145" t="s">
        <v>34</v>
      </c>
      <c r="K5" s="145"/>
      <c r="L5" s="145" t="s">
        <v>35</v>
      </c>
      <c r="M5" s="145" t="s">
        <v>36</v>
      </c>
      <c r="N5" s="145" t="s">
        <v>34</v>
      </c>
      <c r="O5" s="145" t="s">
        <v>35</v>
      </c>
      <c r="P5" s="145" t="s">
        <v>36</v>
      </c>
      <c r="Q5" s="145"/>
      <c r="R5" s="145" t="s">
        <v>33</v>
      </c>
      <c r="S5" s="145" t="s">
        <v>40</v>
      </c>
      <c r="T5" s="145" t="s">
        <v>41</v>
      </c>
      <c r="U5" s="145" t="s">
        <v>42</v>
      </c>
      <c r="V5" s="145" t="s">
        <v>43</v>
      </c>
      <c r="W5" s="145" t="s">
        <v>44</v>
      </c>
    </row>
    <row r="6" ht="26.25" customHeight="1" spans="1:23">
      <c r="A6" s="145"/>
      <c r="B6" s="145"/>
      <c r="C6" s="145"/>
      <c r="D6" s="145"/>
      <c r="E6" s="145"/>
      <c r="F6" s="145"/>
      <c r="G6" s="145"/>
      <c r="H6" s="145"/>
      <c r="I6" s="145"/>
      <c r="J6" s="145" t="s">
        <v>33</v>
      </c>
      <c r="K6" s="145" t="s">
        <v>240</v>
      </c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</row>
    <row r="7" ht="18.75" customHeight="1" spans="1:23">
      <c r="A7" s="145" t="s">
        <v>59</v>
      </c>
      <c r="B7" s="145" t="s">
        <v>60</v>
      </c>
      <c r="C7" s="145" t="s">
        <v>61</v>
      </c>
      <c r="D7" s="145" t="s">
        <v>62</v>
      </c>
      <c r="E7" s="145" t="s">
        <v>63</v>
      </c>
      <c r="F7" s="145" t="s">
        <v>64</v>
      </c>
      <c r="G7" s="145" t="s">
        <v>65</v>
      </c>
      <c r="H7" s="145" t="s">
        <v>66</v>
      </c>
      <c r="I7" s="145" t="s">
        <v>67</v>
      </c>
      <c r="J7" s="145" t="s">
        <v>68</v>
      </c>
      <c r="K7" s="145" t="s">
        <v>69</v>
      </c>
      <c r="L7" s="145" t="s">
        <v>70</v>
      </c>
      <c r="M7" s="145" t="s">
        <v>71</v>
      </c>
      <c r="N7" s="145" t="s">
        <v>72</v>
      </c>
      <c r="O7" s="145" t="s">
        <v>73</v>
      </c>
      <c r="P7" s="145" t="s">
        <v>148</v>
      </c>
      <c r="Q7" s="145" t="s">
        <v>149</v>
      </c>
      <c r="R7" s="145" t="s">
        <v>150</v>
      </c>
      <c r="S7" s="145" t="s">
        <v>151</v>
      </c>
      <c r="T7" s="145" t="s">
        <v>152</v>
      </c>
      <c r="U7" s="145" t="s">
        <v>153</v>
      </c>
      <c r="V7" s="145" t="s">
        <v>154</v>
      </c>
      <c r="W7" s="145" t="s">
        <v>155</v>
      </c>
    </row>
    <row r="8" ht="36" customHeight="1" spans="1:23">
      <c r="A8" s="146"/>
      <c r="B8" s="146"/>
      <c r="C8" s="146" t="s">
        <v>241</v>
      </c>
      <c r="D8" s="146"/>
      <c r="E8" s="146"/>
      <c r="F8" s="146"/>
      <c r="G8" s="146"/>
      <c r="H8" s="146"/>
      <c r="I8" s="147">
        <v>20000</v>
      </c>
      <c r="J8" s="147">
        <v>20000</v>
      </c>
      <c r="K8" s="147">
        <v>20000</v>
      </c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</row>
    <row r="9" ht="36" customHeight="1" spans="1:23">
      <c r="A9" s="146" t="s">
        <v>242</v>
      </c>
      <c r="B9" s="146" t="s">
        <v>243</v>
      </c>
      <c r="C9" s="146" t="s">
        <v>241</v>
      </c>
      <c r="D9" s="146" t="s">
        <v>46</v>
      </c>
      <c r="E9" s="146" t="s">
        <v>88</v>
      </c>
      <c r="F9" s="146" t="s">
        <v>89</v>
      </c>
      <c r="G9" s="146" t="s">
        <v>228</v>
      </c>
      <c r="H9" s="146" t="s">
        <v>229</v>
      </c>
      <c r="I9" s="147">
        <v>20000</v>
      </c>
      <c r="J9" s="147">
        <v>20000</v>
      </c>
      <c r="K9" s="147">
        <v>20000</v>
      </c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</row>
    <row r="10" ht="36" customHeight="1" spans="1:23">
      <c r="A10" s="146"/>
      <c r="B10" s="146"/>
      <c r="C10" s="146" t="s">
        <v>244</v>
      </c>
      <c r="D10" s="146"/>
      <c r="E10" s="146"/>
      <c r="F10" s="146"/>
      <c r="G10" s="146"/>
      <c r="H10" s="146"/>
      <c r="I10" s="147">
        <v>280000</v>
      </c>
      <c r="J10" s="147"/>
      <c r="K10" s="147"/>
      <c r="L10" s="147"/>
      <c r="M10" s="147"/>
      <c r="N10" s="146"/>
      <c r="O10" s="146"/>
      <c r="P10" s="146"/>
      <c r="Q10" s="147"/>
      <c r="R10" s="147">
        <v>280000</v>
      </c>
      <c r="S10" s="147"/>
      <c r="T10" s="147"/>
      <c r="U10" s="147"/>
      <c r="V10" s="147"/>
      <c r="W10" s="147">
        <v>280000</v>
      </c>
    </row>
    <row r="11" ht="36" customHeight="1" spans="1:23">
      <c r="A11" s="146" t="s">
        <v>245</v>
      </c>
      <c r="B11" s="146" t="s">
        <v>246</v>
      </c>
      <c r="C11" s="146" t="s">
        <v>244</v>
      </c>
      <c r="D11" s="146" t="s">
        <v>46</v>
      </c>
      <c r="E11" s="146" t="s">
        <v>84</v>
      </c>
      <c r="F11" s="146" t="s">
        <v>85</v>
      </c>
      <c r="G11" s="146" t="s">
        <v>199</v>
      </c>
      <c r="H11" s="146" t="s">
        <v>200</v>
      </c>
      <c r="I11" s="147">
        <v>100000</v>
      </c>
      <c r="J11" s="147"/>
      <c r="K11" s="147"/>
      <c r="L11" s="147"/>
      <c r="M11" s="147"/>
      <c r="N11" s="146"/>
      <c r="O11" s="146"/>
      <c r="P11" s="146"/>
      <c r="Q11" s="147"/>
      <c r="R11" s="147">
        <v>100000</v>
      </c>
      <c r="S11" s="147"/>
      <c r="T11" s="147"/>
      <c r="U11" s="147"/>
      <c r="V11" s="147"/>
      <c r="W11" s="147">
        <v>100000</v>
      </c>
    </row>
    <row r="12" ht="36" customHeight="1" spans="1:23">
      <c r="A12" s="146" t="s">
        <v>245</v>
      </c>
      <c r="B12" s="146" t="s">
        <v>246</v>
      </c>
      <c r="C12" s="146" t="s">
        <v>244</v>
      </c>
      <c r="D12" s="146" t="s">
        <v>46</v>
      </c>
      <c r="E12" s="146" t="s">
        <v>84</v>
      </c>
      <c r="F12" s="146" t="s">
        <v>85</v>
      </c>
      <c r="G12" s="146" t="s">
        <v>247</v>
      </c>
      <c r="H12" s="146" t="s">
        <v>248</v>
      </c>
      <c r="I12" s="147">
        <v>160000</v>
      </c>
      <c r="J12" s="147"/>
      <c r="K12" s="147"/>
      <c r="L12" s="147"/>
      <c r="M12" s="147"/>
      <c r="N12" s="146"/>
      <c r="O12" s="146"/>
      <c r="P12" s="146"/>
      <c r="Q12" s="147"/>
      <c r="R12" s="147">
        <v>160000</v>
      </c>
      <c r="S12" s="147"/>
      <c r="T12" s="147"/>
      <c r="U12" s="147"/>
      <c r="V12" s="147"/>
      <c r="W12" s="147">
        <v>160000</v>
      </c>
    </row>
    <row r="13" ht="36" customHeight="1" spans="1:23">
      <c r="A13" s="146" t="s">
        <v>245</v>
      </c>
      <c r="B13" s="146" t="s">
        <v>246</v>
      </c>
      <c r="C13" s="146" t="s">
        <v>244</v>
      </c>
      <c r="D13" s="146" t="s">
        <v>46</v>
      </c>
      <c r="E13" s="146" t="s">
        <v>84</v>
      </c>
      <c r="F13" s="146" t="s">
        <v>85</v>
      </c>
      <c r="G13" s="146" t="s">
        <v>249</v>
      </c>
      <c r="H13" s="146" t="s">
        <v>250</v>
      </c>
      <c r="I13" s="147">
        <v>20000</v>
      </c>
      <c r="J13" s="147"/>
      <c r="K13" s="147"/>
      <c r="L13" s="147"/>
      <c r="M13" s="147"/>
      <c r="N13" s="146"/>
      <c r="O13" s="146"/>
      <c r="P13" s="146"/>
      <c r="Q13" s="147"/>
      <c r="R13" s="147">
        <v>20000</v>
      </c>
      <c r="S13" s="147"/>
      <c r="T13" s="147"/>
      <c r="U13" s="147"/>
      <c r="V13" s="147"/>
      <c r="W13" s="147">
        <v>20000</v>
      </c>
    </row>
    <row r="14" ht="36" customHeight="1" spans="1:23">
      <c r="A14" s="146"/>
      <c r="B14" s="146"/>
      <c r="C14" s="146" t="s">
        <v>251</v>
      </c>
      <c r="D14" s="146"/>
      <c r="E14" s="146"/>
      <c r="F14" s="146"/>
      <c r="G14" s="146"/>
      <c r="H14" s="146"/>
      <c r="I14" s="147">
        <v>50000</v>
      </c>
      <c r="J14" s="147">
        <v>50000</v>
      </c>
      <c r="K14" s="147">
        <v>50000</v>
      </c>
      <c r="L14" s="147"/>
      <c r="M14" s="147"/>
      <c r="N14" s="146"/>
      <c r="O14" s="146"/>
      <c r="P14" s="146"/>
      <c r="Q14" s="147"/>
      <c r="R14" s="147"/>
      <c r="S14" s="147"/>
      <c r="T14" s="147"/>
      <c r="U14" s="147"/>
      <c r="V14" s="147"/>
      <c r="W14" s="147"/>
    </row>
    <row r="15" ht="36" customHeight="1" spans="1:23">
      <c r="A15" s="146" t="s">
        <v>242</v>
      </c>
      <c r="B15" s="146" t="s">
        <v>252</v>
      </c>
      <c r="C15" s="146" t="s">
        <v>251</v>
      </c>
      <c r="D15" s="146" t="s">
        <v>46</v>
      </c>
      <c r="E15" s="146" t="s">
        <v>86</v>
      </c>
      <c r="F15" s="146" t="s">
        <v>87</v>
      </c>
      <c r="G15" s="146" t="s">
        <v>199</v>
      </c>
      <c r="H15" s="146" t="s">
        <v>200</v>
      </c>
      <c r="I15" s="147">
        <v>50000</v>
      </c>
      <c r="J15" s="147">
        <v>50000</v>
      </c>
      <c r="K15" s="147">
        <v>50000</v>
      </c>
      <c r="L15" s="147"/>
      <c r="M15" s="147"/>
      <c r="N15" s="146"/>
      <c r="O15" s="146"/>
      <c r="P15" s="146"/>
      <c r="Q15" s="147"/>
      <c r="R15" s="147"/>
      <c r="S15" s="147"/>
      <c r="T15" s="147"/>
      <c r="U15" s="147"/>
      <c r="V15" s="147"/>
      <c r="W15" s="147"/>
    </row>
    <row r="16" ht="36" customHeight="1" spans="1:23">
      <c r="A16" s="146"/>
      <c r="B16" s="146"/>
      <c r="C16" s="146" t="s">
        <v>253</v>
      </c>
      <c r="D16" s="146"/>
      <c r="E16" s="146"/>
      <c r="F16" s="146"/>
      <c r="G16" s="146"/>
      <c r="H16" s="146"/>
      <c r="I16" s="147">
        <v>1000</v>
      </c>
      <c r="J16" s="147">
        <v>1000</v>
      </c>
      <c r="K16" s="147">
        <v>1000</v>
      </c>
      <c r="L16" s="147"/>
      <c r="M16" s="147"/>
      <c r="N16" s="146"/>
      <c r="O16" s="146"/>
      <c r="P16" s="146"/>
      <c r="Q16" s="147"/>
      <c r="R16" s="147"/>
      <c r="S16" s="147"/>
      <c r="T16" s="147"/>
      <c r="U16" s="147"/>
      <c r="V16" s="147"/>
      <c r="W16" s="147"/>
    </row>
    <row r="17" ht="36" customHeight="1" spans="1:23">
      <c r="A17" s="146" t="s">
        <v>242</v>
      </c>
      <c r="B17" s="146" t="s">
        <v>254</v>
      </c>
      <c r="C17" s="146" t="s">
        <v>253</v>
      </c>
      <c r="D17" s="146" t="s">
        <v>46</v>
      </c>
      <c r="E17" s="146" t="s">
        <v>84</v>
      </c>
      <c r="F17" s="146" t="s">
        <v>85</v>
      </c>
      <c r="G17" s="146" t="s">
        <v>199</v>
      </c>
      <c r="H17" s="146" t="s">
        <v>200</v>
      </c>
      <c r="I17" s="147">
        <v>1000</v>
      </c>
      <c r="J17" s="147">
        <v>1000</v>
      </c>
      <c r="K17" s="147">
        <v>1000</v>
      </c>
      <c r="L17" s="147"/>
      <c r="M17" s="147"/>
      <c r="N17" s="146"/>
      <c r="O17" s="146"/>
      <c r="P17" s="146"/>
      <c r="Q17" s="147"/>
      <c r="R17" s="147"/>
      <c r="S17" s="147"/>
      <c r="T17" s="147"/>
      <c r="U17" s="147"/>
      <c r="V17" s="147"/>
      <c r="W17" s="147"/>
    </row>
    <row r="18" ht="30" customHeight="1" spans="1:23">
      <c r="A18" s="148" t="s">
        <v>30</v>
      </c>
      <c r="B18" s="148"/>
      <c r="C18" s="148"/>
      <c r="D18" s="148"/>
      <c r="E18" s="148"/>
      <c r="F18" s="148"/>
      <c r="G18" s="148"/>
      <c r="H18" s="148"/>
      <c r="I18" s="147">
        <v>351000</v>
      </c>
      <c r="J18" s="147">
        <v>71000</v>
      </c>
      <c r="K18" s="147">
        <v>71000</v>
      </c>
      <c r="L18" s="147"/>
      <c r="M18" s="147"/>
      <c r="N18" s="147"/>
      <c r="O18" s="147"/>
      <c r="P18" s="147"/>
      <c r="Q18" s="147"/>
      <c r="R18" s="147">
        <v>280000</v>
      </c>
      <c r="S18" s="147"/>
      <c r="T18" s="147"/>
      <c r="U18" s="147"/>
      <c r="V18" s="147"/>
      <c r="W18" s="147">
        <v>280000</v>
      </c>
    </row>
    <row r="19" s="141" customFormat="1" customHeight="1"/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8:H1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0"/>
  <sheetViews>
    <sheetView showZeros="0" topLeftCell="A16" workbookViewId="0">
      <selection activeCell="A2" sqref="A2:J2"/>
    </sheetView>
  </sheetViews>
  <sheetFormatPr defaultColWidth="10.2857142857143" defaultRowHeight="15" customHeight="1"/>
  <cols>
    <col min="1" max="1" width="20.4285714285714" customWidth="1"/>
    <col min="2" max="5" width="14.2857142857143" customWidth="1"/>
    <col min="6" max="6" width="9" customWidth="1"/>
    <col min="7" max="9" width="14.2857142857143" customWidth="1"/>
    <col min="10" max="10" width="49.1428571428571" customWidth="1"/>
  </cols>
  <sheetData>
    <row r="1" ht="18.75" customHeight="1" spans="1:10">
      <c r="A1" s="136"/>
      <c r="B1" s="136"/>
      <c r="C1" s="136"/>
      <c r="D1" s="136"/>
      <c r="E1" s="136"/>
      <c r="F1" s="136"/>
      <c r="G1" s="136"/>
      <c r="H1" s="136"/>
      <c r="I1" s="136"/>
      <c r="J1" s="137" t="s">
        <v>255</v>
      </c>
    </row>
    <row r="2" ht="34.5" customHeight="1" spans="1:10">
      <c r="A2" s="138" t="str">
        <f>"2026"&amp;"年部门项目支出绩效目标表"</f>
        <v>2026年部门项目支出绩效目标表</v>
      </c>
      <c r="B2" s="138"/>
      <c r="C2" s="138"/>
      <c r="D2" s="138"/>
      <c r="E2" s="138"/>
      <c r="F2" s="138"/>
      <c r="G2" s="138"/>
      <c r="H2" s="138"/>
      <c r="I2" s="138"/>
      <c r="J2" s="138"/>
    </row>
    <row r="3" ht="18.75" customHeight="1" spans="1:10">
      <c r="A3" s="136" t="str">
        <f>"单位名称："&amp;"盈江县红十字会"</f>
        <v>单位名称：盈江县红十字会</v>
      </c>
      <c r="B3" s="136"/>
      <c r="C3" s="136"/>
      <c r="D3" s="136"/>
      <c r="E3" s="136"/>
      <c r="F3" s="136"/>
      <c r="G3" s="136"/>
      <c r="H3" s="136"/>
      <c r="I3" s="136"/>
      <c r="J3" s="136"/>
    </row>
    <row r="4" ht="22.5" customHeight="1" spans="1:10">
      <c r="A4" s="139" t="s">
        <v>256</v>
      </c>
      <c r="B4" s="139" t="s">
        <v>257</v>
      </c>
      <c r="C4" s="139" t="s">
        <v>258</v>
      </c>
      <c r="D4" s="139" t="s">
        <v>259</v>
      </c>
      <c r="E4" s="139" t="s">
        <v>260</v>
      </c>
      <c r="F4" s="139" t="s">
        <v>261</v>
      </c>
      <c r="G4" s="139" t="s">
        <v>262</v>
      </c>
      <c r="H4" s="139" t="s">
        <v>263</v>
      </c>
      <c r="I4" s="139" t="s">
        <v>264</v>
      </c>
      <c r="J4" s="139" t="s">
        <v>265</v>
      </c>
    </row>
    <row r="5" ht="22.5" customHeight="1" spans="1:10">
      <c r="A5" s="139" t="s">
        <v>59</v>
      </c>
      <c r="B5" s="139" t="s">
        <v>60</v>
      </c>
      <c r="C5" s="139" t="s">
        <v>61</v>
      </c>
      <c r="D5" s="139" t="s">
        <v>62</v>
      </c>
      <c r="E5" s="139" t="s">
        <v>63</v>
      </c>
      <c r="F5" s="139" t="s">
        <v>64</v>
      </c>
      <c r="G5" s="139" t="s">
        <v>65</v>
      </c>
      <c r="H5" s="139" t="s">
        <v>66</v>
      </c>
      <c r="I5" s="139" t="s">
        <v>67</v>
      </c>
      <c r="J5" s="139" t="s">
        <v>68</v>
      </c>
    </row>
    <row r="6" ht="44" customHeight="1" spans="1:10">
      <c r="A6" s="139" t="s">
        <v>46</v>
      </c>
      <c r="B6" s="139"/>
      <c r="C6" s="139"/>
      <c r="D6" s="139"/>
      <c r="E6" s="139"/>
      <c r="F6" s="139"/>
      <c r="G6" s="139"/>
      <c r="H6" s="139"/>
      <c r="I6" s="139"/>
      <c r="J6" s="139"/>
    </row>
    <row r="7" ht="44" customHeight="1" spans="1:10">
      <c r="A7" s="140" t="s">
        <v>244</v>
      </c>
      <c r="B7" s="140" t="s">
        <v>266</v>
      </c>
      <c r="C7" s="140" t="s">
        <v>267</v>
      </c>
      <c r="D7" s="140" t="s">
        <v>268</v>
      </c>
      <c r="E7" s="140" t="s">
        <v>269</v>
      </c>
      <c r="F7" s="140" t="s">
        <v>270</v>
      </c>
      <c r="G7" s="139" t="s">
        <v>60</v>
      </c>
      <c r="H7" s="139" t="s">
        <v>271</v>
      </c>
      <c r="I7" s="140" t="s">
        <v>272</v>
      </c>
      <c r="J7" s="140" t="s">
        <v>273</v>
      </c>
    </row>
    <row r="8" ht="44" customHeight="1" spans="1:10">
      <c r="A8" s="140" t="s">
        <v>244</v>
      </c>
      <c r="B8" s="140" t="s">
        <v>266</v>
      </c>
      <c r="C8" s="140" t="s">
        <v>267</v>
      </c>
      <c r="D8" s="140" t="s">
        <v>268</v>
      </c>
      <c r="E8" s="140" t="s">
        <v>274</v>
      </c>
      <c r="F8" s="140" t="s">
        <v>270</v>
      </c>
      <c r="G8" s="139" t="s">
        <v>60</v>
      </c>
      <c r="H8" s="139" t="s">
        <v>271</v>
      </c>
      <c r="I8" s="140" t="s">
        <v>272</v>
      </c>
      <c r="J8" s="140" t="s">
        <v>275</v>
      </c>
    </row>
    <row r="9" ht="44" customHeight="1" spans="1:10">
      <c r="A9" s="140" t="s">
        <v>244</v>
      </c>
      <c r="B9" s="140" t="s">
        <v>266</v>
      </c>
      <c r="C9" s="140" t="s">
        <v>276</v>
      </c>
      <c r="D9" s="140" t="s">
        <v>277</v>
      </c>
      <c r="E9" s="140" t="s">
        <v>278</v>
      </c>
      <c r="F9" s="140" t="s">
        <v>279</v>
      </c>
      <c r="G9" s="139" t="s">
        <v>280</v>
      </c>
      <c r="H9" s="139"/>
      <c r="I9" s="140" t="s">
        <v>281</v>
      </c>
      <c r="J9" s="140" t="s">
        <v>282</v>
      </c>
    </row>
    <row r="10" ht="44" customHeight="1" spans="1:10">
      <c r="A10" s="140" t="s">
        <v>244</v>
      </c>
      <c r="B10" s="140" t="s">
        <v>266</v>
      </c>
      <c r="C10" s="140" t="s">
        <v>283</v>
      </c>
      <c r="D10" s="140" t="s">
        <v>284</v>
      </c>
      <c r="E10" s="140" t="s">
        <v>285</v>
      </c>
      <c r="F10" s="140" t="s">
        <v>270</v>
      </c>
      <c r="G10" s="139" t="s">
        <v>286</v>
      </c>
      <c r="H10" s="139" t="s">
        <v>287</v>
      </c>
      <c r="I10" s="140" t="s">
        <v>272</v>
      </c>
      <c r="J10" s="140" t="s">
        <v>288</v>
      </c>
    </row>
    <row r="11" ht="44" customHeight="1" spans="1:10">
      <c r="A11" s="140" t="s">
        <v>251</v>
      </c>
      <c r="B11" s="140" t="s">
        <v>289</v>
      </c>
      <c r="C11" s="140" t="s">
        <v>267</v>
      </c>
      <c r="D11" s="140" t="s">
        <v>268</v>
      </c>
      <c r="E11" s="140" t="s">
        <v>290</v>
      </c>
      <c r="F11" s="140" t="s">
        <v>270</v>
      </c>
      <c r="G11" s="139" t="s">
        <v>291</v>
      </c>
      <c r="H11" s="139" t="s">
        <v>292</v>
      </c>
      <c r="I11" s="140" t="s">
        <v>272</v>
      </c>
      <c r="J11" s="140" t="s">
        <v>293</v>
      </c>
    </row>
    <row r="12" ht="36" customHeight="1" spans="1:10">
      <c r="A12" s="140" t="s">
        <v>251</v>
      </c>
      <c r="B12" s="140" t="s">
        <v>289</v>
      </c>
      <c r="C12" s="140" t="s">
        <v>267</v>
      </c>
      <c r="D12" s="140" t="s">
        <v>268</v>
      </c>
      <c r="E12" s="140" t="s">
        <v>294</v>
      </c>
      <c r="F12" s="140" t="s">
        <v>270</v>
      </c>
      <c r="G12" s="139" t="s">
        <v>63</v>
      </c>
      <c r="H12" s="139" t="s">
        <v>295</v>
      </c>
      <c r="I12" s="140" t="s">
        <v>272</v>
      </c>
      <c r="J12" s="140" t="s">
        <v>296</v>
      </c>
    </row>
    <row r="13" ht="36" customHeight="1" spans="1:10">
      <c r="A13" s="140" t="s">
        <v>251</v>
      </c>
      <c r="B13" s="140" t="s">
        <v>289</v>
      </c>
      <c r="C13" s="140" t="s">
        <v>267</v>
      </c>
      <c r="D13" s="140" t="s">
        <v>268</v>
      </c>
      <c r="E13" s="140" t="s">
        <v>297</v>
      </c>
      <c r="F13" s="140" t="s">
        <v>270</v>
      </c>
      <c r="G13" s="139" t="s">
        <v>68</v>
      </c>
      <c r="H13" s="139" t="s">
        <v>295</v>
      </c>
      <c r="I13" s="140" t="s">
        <v>272</v>
      </c>
      <c r="J13" s="140" t="s">
        <v>298</v>
      </c>
    </row>
    <row r="14" ht="36" customHeight="1" spans="1:10">
      <c r="A14" s="140" t="s">
        <v>251</v>
      </c>
      <c r="B14" s="140" t="s">
        <v>289</v>
      </c>
      <c r="C14" s="140" t="s">
        <v>267</v>
      </c>
      <c r="D14" s="140" t="s">
        <v>268</v>
      </c>
      <c r="E14" s="140" t="s">
        <v>299</v>
      </c>
      <c r="F14" s="140" t="s">
        <v>270</v>
      </c>
      <c r="G14" s="139" t="s">
        <v>300</v>
      </c>
      <c r="H14" s="139" t="s">
        <v>301</v>
      </c>
      <c r="I14" s="140" t="s">
        <v>272</v>
      </c>
      <c r="J14" s="140" t="s">
        <v>302</v>
      </c>
    </row>
    <row r="15" ht="36" customHeight="1" spans="1:10">
      <c r="A15" s="140" t="s">
        <v>251</v>
      </c>
      <c r="B15" s="140" t="s">
        <v>289</v>
      </c>
      <c r="C15" s="140" t="s">
        <v>267</v>
      </c>
      <c r="D15" s="140" t="s">
        <v>268</v>
      </c>
      <c r="E15" s="140" t="s">
        <v>303</v>
      </c>
      <c r="F15" s="140" t="s">
        <v>270</v>
      </c>
      <c r="G15" s="139" t="s">
        <v>304</v>
      </c>
      <c r="H15" s="139" t="s">
        <v>305</v>
      </c>
      <c r="I15" s="140" t="s">
        <v>272</v>
      </c>
      <c r="J15" s="140" t="s">
        <v>306</v>
      </c>
    </row>
    <row r="16" ht="36" customHeight="1" spans="1:10">
      <c r="A16" s="140" t="s">
        <v>251</v>
      </c>
      <c r="B16" s="140" t="s">
        <v>289</v>
      </c>
      <c r="C16" s="140" t="s">
        <v>267</v>
      </c>
      <c r="D16" s="140" t="s">
        <v>268</v>
      </c>
      <c r="E16" s="140" t="s">
        <v>307</v>
      </c>
      <c r="F16" s="140" t="s">
        <v>270</v>
      </c>
      <c r="G16" s="139" t="s">
        <v>308</v>
      </c>
      <c r="H16" s="139" t="s">
        <v>309</v>
      </c>
      <c r="I16" s="140" t="s">
        <v>272</v>
      </c>
      <c r="J16" s="140" t="s">
        <v>310</v>
      </c>
    </row>
    <row r="17" ht="36" customHeight="1" spans="1:10">
      <c r="A17" s="140" t="s">
        <v>251</v>
      </c>
      <c r="B17" s="140" t="s">
        <v>289</v>
      </c>
      <c r="C17" s="140" t="s">
        <v>267</v>
      </c>
      <c r="D17" s="140" t="s">
        <v>311</v>
      </c>
      <c r="E17" s="140" t="s">
        <v>312</v>
      </c>
      <c r="F17" s="140" t="s">
        <v>270</v>
      </c>
      <c r="G17" s="139" t="s">
        <v>313</v>
      </c>
      <c r="H17" s="139" t="s">
        <v>287</v>
      </c>
      <c r="I17" s="140" t="s">
        <v>272</v>
      </c>
      <c r="J17" s="140" t="s">
        <v>314</v>
      </c>
    </row>
    <row r="18" ht="80" customHeight="1" spans="1:10">
      <c r="A18" s="140" t="s">
        <v>251</v>
      </c>
      <c r="B18" s="140" t="s">
        <v>289</v>
      </c>
      <c r="C18" s="140" t="s">
        <v>276</v>
      </c>
      <c r="D18" s="140" t="s">
        <v>277</v>
      </c>
      <c r="E18" s="140" t="s">
        <v>315</v>
      </c>
      <c r="F18" s="140" t="s">
        <v>270</v>
      </c>
      <c r="G18" s="139" t="s">
        <v>316</v>
      </c>
      <c r="H18" s="139" t="s">
        <v>287</v>
      </c>
      <c r="I18" s="140" t="s">
        <v>272</v>
      </c>
      <c r="J18" s="140" t="s">
        <v>317</v>
      </c>
    </row>
    <row r="19" ht="52.5" customHeight="1" spans="1:10">
      <c r="A19" s="140" t="s">
        <v>251</v>
      </c>
      <c r="B19" s="140" t="s">
        <v>289</v>
      </c>
      <c r="C19" s="140" t="s">
        <v>283</v>
      </c>
      <c r="D19" s="140" t="s">
        <v>284</v>
      </c>
      <c r="E19" s="140" t="s">
        <v>318</v>
      </c>
      <c r="F19" s="140" t="s">
        <v>270</v>
      </c>
      <c r="G19" s="139" t="s">
        <v>286</v>
      </c>
      <c r="H19" s="139" t="s">
        <v>287</v>
      </c>
      <c r="I19" s="140" t="s">
        <v>272</v>
      </c>
      <c r="J19" s="140" t="s">
        <v>319</v>
      </c>
    </row>
    <row r="20" ht="52.5" customHeight="1" spans="1:10">
      <c r="A20" s="140" t="s">
        <v>241</v>
      </c>
      <c r="B20" s="140" t="s">
        <v>320</v>
      </c>
      <c r="C20" s="140" t="s">
        <v>267</v>
      </c>
      <c r="D20" s="140" t="s">
        <v>268</v>
      </c>
      <c r="E20" s="140" t="s">
        <v>321</v>
      </c>
      <c r="F20" s="140" t="s">
        <v>270</v>
      </c>
      <c r="G20" s="139" t="s">
        <v>304</v>
      </c>
      <c r="H20" s="139" t="s">
        <v>322</v>
      </c>
      <c r="I20" s="140" t="s">
        <v>272</v>
      </c>
      <c r="J20" s="140" t="s">
        <v>323</v>
      </c>
    </row>
    <row r="21" ht="52.5" customHeight="1" spans="1:10">
      <c r="A21" s="140" t="s">
        <v>241</v>
      </c>
      <c r="B21" s="140" t="s">
        <v>320</v>
      </c>
      <c r="C21" s="140" t="s">
        <v>267</v>
      </c>
      <c r="D21" s="140" t="s">
        <v>268</v>
      </c>
      <c r="E21" s="140" t="s">
        <v>324</v>
      </c>
      <c r="F21" s="140" t="s">
        <v>270</v>
      </c>
      <c r="G21" s="139" t="s">
        <v>60</v>
      </c>
      <c r="H21" s="139" t="s">
        <v>271</v>
      </c>
      <c r="I21" s="140" t="s">
        <v>272</v>
      </c>
      <c r="J21" s="140" t="s">
        <v>325</v>
      </c>
    </row>
    <row r="22" ht="52.5" customHeight="1" spans="1:10">
      <c r="A22" s="140" t="s">
        <v>241</v>
      </c>
      <c r="B22" s="140" t="s">
        <v>320</v>
      </c>
      <c r="C22" s="140" t="s">
        <v>267</v>
      </c>
      <c r="D22" s="140" t="s">
        <v>326</v>
      </c>
      <c r="E22" s="140" t="s">
        <v>327</v>
      </c>
      <c r="F22" s="140" t="s">
        <v>279</v>
      </c>
      <c r="G22" s="139" t="s">
        <v>304</v>
      </c>
      <c r="H22" s="139" t="s">
        <v>287</v>
      </c>
      <c r="I22" s="140" t="s">
        <v>272</v>
      </c>
      <c r="J22" s="140" t="s">
        <v>328</v>
      </c>
    </row>
    <row r="23" ht="52.5" customHeight="1" spans="1:10">
      <c r="A23" s="140" t="s">
        <v>241</v>
      </c>
      <c r="B23" s="140" t="s">
        <v>320</v>
      </c>
      <c r="C23" s="140" t="s">
        <v>267</v>
      </c>
      <c r="D23" s="140" t="s">
        <v>326</v>
      </c>
      <c r="E23" s="140" t="s">
        <v>329</v>
      </c>
      <c r="F23" s="140" t="s">
        <v>270</v>
      </c>
      <c r="G23" s="139" t="s">
        <v>330</v>
      </c>
      <c r="H23" s="139" t="s">
        <v>287</v>
      </c>
      <c r="I23" s="140" t="s">
        <v>272</v>
      </c>
      <c r="J23" s="140" t="s">
        <v>331</v>
      </c>
    </row>
    <row r="24" ht="52.5" customHeight="1" spans="1:10">
      <c r="A24" s="140" t="s">
        <v>241</v>
      </c>
      <c r="B24" s="140" t="s">
        <v>320</v>
      </c>
      <c r="C24" s="140" t="s">
        <v>276</v>
      </c>
      <c r="D24" s="140" t="s">
        <v>277</v>
      </c>
      <c r="E24" s="140" t="s">
        <v>332</v>
      </c>
      <c r="F24" s="140" t="s">
        <v>270</v>
      </c>
      <c r="G24" s="139" t="s">
        <v>316</v>
      </c>
      <c r="H24" s="139" t="s">
        <v>287</v>
      </c>
      <c r="I24" s="140" t="s">
        <v>272</v>
      </c>
      <c r="J24" s="140" t="s">
        <v>333</v>
      </c>
    </row>
    <row r="25" ht="52.5" customHeight="1" spans="1:10">
      <c r="A25" s="140" t="s">
        <v>241</v>
      </c>
      <c r="B25" s="140" t="s">
        <v>320</v>
      </c>
      <c r="C25" s="140" t="s">
        <v>283</v>
      </c>
      <c r="D25" s="140" t="s">
        <v>284</v>
      </c>
      <c r="E25" s="140" t="s">
        <v>285</v>
      </c>
      <c r="F25" s="140" t="s">
        <v>270</v>
      </c>
      <c r="G25" s="139" t="s">
        <v>316</v>
      </c>
      <c r="H25" s="139" t="s">
        <v>287</v>
      </c>
      <c r="I25" s="140" t="s">
        <v>272</v>
      </c>
      <c r="J25" s="140" t="s">
        <v>288</v>
      </c>
    </row>
    <row r="26" ht="52.5" customHeight="1" spans="1:10">
      <c r="A26" s="140" t="s">
        <v>253</v>
      </c>
      <c r="B26" s="140" t="s">
        <v>334</v>
      </c>
      <c r="C26" s="140" t="s">
        <v>267</v>
      </c>
      <c r="D26" s="140" t="s">
        <v>268</v>
      </c>
      <c r="E26" s="140" t="s">
        <v>335</v>
      </c>
      <c r="F26" s="140" t="s">
        <v>270</v>
      </c>
      <c r="G26" s="139" t="s">
        <v>70</v>
      </c>
      <c r="H26" s="139" t="s">
        <v>295</v>
      </c>
      <c r="I26" s="140" t="s">
        <v>272</v>
      </c>
      <c r="J26" s="140" t="s">
        <v>336</v>
      </c>
    </row>
    <row r="27" ht="52.5" customHeight="1" spans="1:10">
      <c r="A27" s="140" t="s">
        <v>253</v>
      </c>
      <c r="B27" s="140" t="s">
        <v>334</v>
      </c>
      <c r="C27" s="140" t="s">
        <v>267</v>
      </c>
      <c r="D27" s="140" t="s">
        <v>268</v>
      </c>
      <c r="E27" s="140" t="s">
        <v>337</v>
      </c>
      <c r="F27" s="140" t="s">
        <v>270</v>
      </c>
      <c r="G27" s="139" t="s">
        <v>70</v>
      </c>
      <c r="H27" s="139" t="s">
        <v>295</v>
      </c>
      <c r="I27" s="140" t="s">
        <v>272</v>
      </c>
      <c r="J27" s="140" t="s">
        <v>336</v>
      </c>
    </row>
    <row r="28" ht="52.5" customHeight="1" spans="1:10">
      <c r="A28" s="140" t="s">
        <v>253</v>
      </c>
      <c r="B28" s="140" t="s">
        <v>334</v>
      </c>
      <c r="C28" s="140" t="s">
        <v>276</v>
      </c>
      <c r="D28" s="140" t="s">
        <v>277</v>
      </c>
      <c r="E28" s="140" t="s">
        <v>338</v>
      </c>
      <c r="F28" s="140" t="s">
        <v>279</v>
      </c>
      <c r="G28" s="139" t="s">
        <v>339</v>
      </c>
      <c r="H28" s="139"/>
      <c r="I28" s="140" t="s">
        <v>281</v>
      </c>
      <c r="J28" s="140" t="s">
        <v>340</v>
      </c>
    </row>
    <row r="29" ht="68" customHeight="1" spans="1:10">
      <c r="A29" s="140" t="s">
        <v>253</v>
      </c>
      <c r="B29" s="140" t="s">
        <v>334</v>
      </c>
      <c r="C29" s="140" t="s">
        <v>276</v>
      </c>
      <c r="D29" s="140" t="s">
        <v>277</v>
      </c>
      <c r="E29" s="140" t="s">
        <v>341</v>
      </c>
      <c r="F29" s="140" t="s">
        <v>279</v>
      </c>
      <c r="G29" s="139" t="s">
        <v>342</v>
      </c>
      <c r="H29" s="139"/>
      <c r="I29" s="140" t="s">
        <v>281</v>
      </c>
      <c r="J29" s="140" t="s">
        <v>343</v>
      </c>
    </row>
    <row r="30" ht="52.5" customHeight="1" spans="1:10">
      <c r="A30" s="140" t="s">
        <v>253</v>
      </c>
      <c r="B30" s="140" t="s">
        <v>334</v>
      </c>
      <c r="C30" s="140" t="s">
        <v>283</v>
      </c>
      <c r="D30" s="140" t="s">
        <v>284</v>
      </c>
      <c r="E30" s="140" t="s">
        <v>318</v>
      </c>
      <c r="F30" s="140" t="s">
        <v>270</v>
      </c>
      <c r="G30" s="139" t="s">
        <v>316</v>
      </c>
      <c r="H30" s="139" t="s">
        <v>287</v>
      </c>
      <c r="I30" s="140" t="s">
        <v>272</v>
      </c>
      <c r="J30" s="140" t="s">
        <v>344</v>
      </c>
    </row>
  </sheetData>
  <mergeCells count="10">
    <mergeCell ref="A2:J2"/>
    <mergeCell ref="A3:E3"/>
    <mergeCell ref="A7:A10"/>
    <mergeCell ref="A11:A19"/>
    <mergeCell ref="A20:A25"/>
    <mergeCell ref="A26:A30"/>
    <mergeCell ref="B7:B10"/>
    <mergeCell ref="B11:B19"/>
    <mergeCell ref="B20:B25"/>
    <mergeCell ref="B26:B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子持年华</cp:lastModifiedBy>
  <dcterms:created xsi:type="dcterms:W3CDTF">2026-01-30T09:59:00Z</dcterms:created>
  <dcterms:modified xsi:type="dcterms:W3CDTF">2026-02-05T04:04:23Z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8ABD9047CD52412FAEA5AB0825E6E099_13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