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4"/>
  </bookViews>
  <sheets>
    <sheet name="部门财务收支预算总表 01-1" sheetId="1" state="visible" r:id="rId1"/>
    <sheet name="部门收入预算表01-2" sheetId="2" state="visible" r:id="rId2"/>
    <sheet name="部门支出预算表01-3" sheetId="3" state="visible" r:id="rId3"/>
    <sheet name="部门财政拨款收支预算总表 02-1" sheetId="4" state="visible" r:id="rId4"/>
    <sheet name="一般公共预算支出预算表02-2" sheetId="5" state="visible" r:id="rId5"/>
    <sheet name="一般公共预算“三公”经费支出预算表03" sheetId="6" state="visible" r:id="rId6"/>
    <sheet name="部门基本支出预算表04" sheetId="7" state="visible" r:id="rId7"/>
    <sheet name="部门项目支出预算表05-1" sheetId="8" state="visible" r:id="rId8"/>
    <sheet name="部门项目支出绩效目标表05-2" sheetId="9" state="visible" r:id="rId9"/>
    <sheet name="部门政府性基金预算支出预算表06" sheetId="10" state="visible" r:id="rId10"/>
    <sheet name="部门政府采购预算表07" sheetId="11" state="visible" r:id="rId11"/>
    <sheet name="部门政府购买服务预算表08" sheetId="12" state="visible" r:id="rId12"/>
    <sheet name="县对下转移支付预算表09-1（盈江）" sheetId="13" state="visible" r:id="rId13"/>
    <sheet name="县对下转移支付绩效目标表09-2（盈江）" sheetId="14" state="visible" r:id="rId14"/>
    <sheet name="新增资产配置表10" sheetId="15" state="visible" r:id="rId15"/>
    <sheet name="上级补助项目支出预算表11" sheetId="16" state="visible" r:id="rId16"/>
    <sheet name="部门项目中期规划预算表12" sheetId="17" state="visible" r:id="rId17"/>
  </sheets>
  <calcPr/>
</workbook>
</file>

<file path=xl/sharedStrings.xml><?xml version="1.0" encoding="utf-8"?>
<sst xmlns="http://schemas.openxmlformats.org/spreadsheetml/2006/main" count="496" uniqueCount="496">
  <si>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</si>
  <si>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</si>
  <si>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</si>
  <si>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</si>
  <si>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</si>
  <si>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</si>
  <si>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</si>
  <si>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</si>
  <si>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</si>
  <si>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</si>
  <si>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</si>
  <si>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</si>
  <si>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</si>
  <si>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</si>
  <si>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</si>
  <si>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</si>
  <si>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</si>
  <si>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</si>
  <si>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</si>
  <si>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</si>
  <si>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</si>
  <si>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</si>
  <si>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</si>
  <si>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</si>
  <si>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 xml:space="preserve">收  入  总  计</t>
  </si>
  <si>
    <t xml:space="preserve"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</si>
  <si>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</si>
  <si>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</si>
  <si>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</si>
  <si>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</si>
  <si>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</si>
  <si>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</si>
  <si>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</si>
  <si>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</si>
  <si>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</si>
  <si>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</si>
  <si>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</si>
  <si>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</si>
  <si>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</si>
  <si>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</si>
  <si>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</si>
  <si>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</si>
  <si>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</si>
  <si>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</si>
  <si>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</si>
  <si>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111001</t>
  </si>
  <si>
    <t>盈江县公安局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</si>
  <si>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</si>
  <si>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</si>
  <si>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</si>
  <si>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</si>
  <si>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</si>
  <si>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</si>
  <si>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</si>
  <si>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</si>
  <si>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</si>
  <si>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</si>
  <si>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</si>
  <si>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</si>
  <si>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</si>
  <si>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</si>
  <si>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</si>
  <si>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</si>
  <si>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</si>
  <si>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</si>
  <si>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</si>
  <si>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</si>
  <si>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</si>
  <si>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</si>
  <si>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</si>
  <si>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</si>
  <si>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</si>
  <si>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</si>
  <si>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</si>
  <si>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</si>
  <si>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</si>
  <si>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</si>
  <si>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</si>
  <si>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</si>
  <si>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</si>
  <si>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204</t>
  </si>
  <si>
    <t>公共安全支出</t>
  </si>
  <si>
    <t>20402</t>
  </si>
  <si>
    <t>公安</t>
  </si>
  <si>
    <t>2040201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</si>
  <si>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</si>
  <si>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</si>
  <si>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</si>
  <si>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</si>
  <si>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</si>
  <si>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</si>
  <si>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</si>
  <si>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</si>
  <si>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</si>
  <si>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</si>
  <si>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</si>
  <si>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</si>
  <si>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</si>
  <si>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</si>
  <si>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</si>
  <si>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</si>
  <si>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</si>
  <si>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</si>
  <si>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</si>
  <si>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</si>
  <si>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</si>
  <si>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</si>
  <si>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</si>
  <si>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</si>
  <si>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</si>
  <si>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</si>
  <si>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</si>
  <si>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</si>
  <si>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</si>
  <si>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</si>
  <si>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</si>
  <si>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</si>
  <si>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</si>
  <si>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</si>
  <si>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 xml:space="preserve">收        入</t>
  </si>
  <si>
    <t xml:space="preserve">支        出</t>
  </si>
  <si>
    <t xml:space="preserve"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</si>
  <si>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</si>
  <si>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</si>
  <si>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</si>
  <si>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</si>
  <si>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</si>
  <si>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</si>
  <si>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</si>
  <si>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</si>
  <si>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</si>
  <si>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</si>
  <si>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</si>
  <si>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</si>
  <si>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</si>
  <si>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</si>
  <si>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</si>
  <si>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</si>
  <si>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</si>
  <si>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</si>
  <si>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</si>
  <si>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</si>
  <si>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</si>
  <si>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</si>
  <si>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</si>
  <si>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</si>
  <si>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</si>
  <si>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</si>
  <si>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</si>
  <si>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</si>
  <si>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</si>
  <si>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</si>
  <si>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</si>
  <si>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</si>
  <si>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</si>
  <si>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</si>
  <si>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</si>
  <si>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</si>
  <si>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</si>
  <si>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</si>
  <si>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</si>
  <si>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</si>
  <si>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</si>
  <si>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</si>
  <si>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</si>
  <si>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</si>
  <si>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533123210000000003162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</si>
  <si>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</si>
  <si>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</si>
  <si>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</si>
  <si>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</si>
  <si>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</si>
  <si>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</si>
  <si>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</si>
  <si>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533123231100001427656</t>
  </si>
  <si>
    <t>行政绩效奖励</t>
  </si>
  <si>
    <t>533123210000000003163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</si>
  <si>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</si>
  <si>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</si>
  <si>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</si>
  <si>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</si>
  <si>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</si>
  <si>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</si>
  <si>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</si>
  <si>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</si>
  <si>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</si>
  <si>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533123210000000003164</t>
  </si>
  <si>
    <t>30113</t>
  </si>
  <si>
    <t>533123231100001180571</t>
  </si>
  <si>
    <t>人民警察法定工作日之外加班补贴</t>
  </si>
  <si>
    <t>533123241100002327725</t>
  </si>
  <si>
    <t>编外人员经费</t>
  </si>
  <si>
    <t>30199</t>
  </si>
  <si>
    <t>其他工资福利支出</t>
  </si>
  <si>
    <t>533123210000000003174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</si>
  <si>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</si>
  <si>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</si>
  <si>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</si>
  <si>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</si>
  <si>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</si>
  <si>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</si>
  <si>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</si>
  <si>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</si>
  <si>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</si>
  <si>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</si>
  <si>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</si>
  <si>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</si>
  <si>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</si>
  <si>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</si>
  <si>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</si>
  <si>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533123221100000360747</t>
  </si>
  <si>
    <t>公用经费安排的公务接待费</t>
  </si>
  <si>
    <t>30217</t>
  </si>
  <si>
    <t>533123231100001180562</t>
  </si>
  <si>
    <t>公用经费安排的公车购置及运维费</t>
  </si>
  <si>
    <t>30231</t>
  </si>
  <si>
    <t>公务用车运行维护费</t>
  </si>
  <si>
    <t>30299</t>
  </si>
  <si>
    <t>其他商品和服务支出</t>
  </si>
  <si>
    <t>533123210000000003173</t>
  </si>
  <si>
    <t>退休公用经费</t>
  </si>
  <si>
    <t>533123231100001180575</t>
  </si>
  <si>
    <t>工会经费</t>
  </si>
  <si>
    <t>30228</t>
  </si>
  <si>
    <t>533123210000000003167</t>
  </si>
  <si>
    <t>公务交通补贴</t>
  </si>
  <si>
    <t>30239</t>
  </si>
  <si>
    <t>其他交通费用</t>
  </si>
  <si>
    <t>533123221100000360768</t>
  </si>
  <si>
    <t>三非人员保障经费</t>
  </si>
  <si>
    <t>30305</t>
  </si>
  <si>
    <t>生活补助</t>
  </si>
  <si>
    <t>533123221100000360767</t>
  </si>
  <si>
    <t>看守所在押人员保障经费</t>
  </si>
  <si>
    <t>30399</t>
  </si>
  <si>
    <t>其他对个人和家庭的补助</t>
  </si>
  <si>
    <t>533123221100000360766</t>
  </si>
  <si>
    <t>拘留人员保障经费</t>
  </si>
  <si>
    <t>533123210000000003725</t>
  </si>
  <si>
    <t>社区戒毒人员经费</t>
  </si>
  <si>
    <t>533123231100001212228</t>
  </si>
  <si>
    <t>离退休干部党组织书记工作补贴</t>
  </si>
  <si>
    <t>533123231100001535322</t>
  </si>
  <si>
    <t>离退休干部党组织副书记、委员工作补贴</t>
  </si>
  <si>
    <t>533123210000000003166</t>
  </si>
  <si>
    <t>机关事业单位职工遗属生活补助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</si>
  <si>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</si>
  <si>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</si>
  <si>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</si>
  <si>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</si>
  <si>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</si>
  <si>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</si>
  <si>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</si>
  <si>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</si>
  <si>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2025单位资金安排公安局（专用设备）设备购置经费</t>
  </si>
  <si>
    <t>事业发展类</t>
  </si>
  <si>
    <t>533123251100003760205</t>
  </si>
  <si>
    <t>31003</t>
  </si>
  <si>
    <t>专用设备购置</t>
  </si>
  <si>
    <t>2025单位资金安排公安局办案（被装购置）经费</t>
  </si>
  <si>
    <t>533123251100003760524</t>
  </si>
  <si>
    <t>30224</t>
  </si>
  <si>
    <t>被装购置费</t>
  </si>
  <si>
    <t>2025单位资金安排公安局办案（专用材料）经费</t>
  </si>
  <si>
    <t>533123251100003760507</t>
  </si>
  <si>
    <t>30218</t>
  </si>
  <si>
    <t>专用材料费</t>
  </si>
  <si>
    <t>2025单位资金安排公安局基础设施建设经费</t>
  </si>
  <si>
    <t>533123251100003760026</t>
  </si>
  <si>
    <t>31001</t>
  </si>
  <si>
    <t>房屋建筑物购建</t>
  </si>
  <si>
    <t>2025单位资金安排公安局设备购置经费</t>
  </si>
  <si>
    <t>533123251100003760116</t>
  </si>
  <si>
    <t>2025单位资金安排公安局业务工作（办公费）经费</t>
  </si>
  <si>
    <t>533123251100003760392</t>
  </si>
  <si>
    <t>2025单位资金安排公安局业务工作（差旅）经费</t>
  </si>
  <si>
    <t>533123251100003760369</t>
  </si>
  <si>
    <t>2025单位资金安排公安局业务工作（公车运维）经费</t>
  </si>
  <si>
    <t>533123251100003760496</t>
  </si>
  <si>
    <t>2025单位资金安排公安局业务工作（劳务费）经费</t>
  </si>
  <si>
    <t>533123251100003760313</t>
  </si>
  <si>
    <t>30226</t>
  </si>
  <si>
    <t>劳务费</t>
  </si>
  <si>
    <t>2025单位资金安排公安局业务工作（维修）经费</t>
  </si>
  <si>
    <t>533123251100003760446</t>
  </si>
  <si>
    <t>30213</t>
  </si>
  <si>
    <t>维修（护）费</t>
  </si>
  <si>
    <t>2025年企业印章补助经费</t>
  </si>
  <si>
    <t>533123251100003761191</t>
  </si>
  <si>
    <t>机关事业党组织工作经费</t>
  </si>
  <si>
    <t>其他运转类</t>
  </si>
  <si>
    <t>533123251100003761197</t>
  </si>
  <si>
    <t>平安德宏高清视频监控运行维护经费</t>
  </si>
  <si>
    <t>533123251100003765396</t>
  </si>
  <si>
    <t>30903</t>
  </si>
  <si>
    <t>武警盈江中队2025年工作（办公费）经费</t>
  </si>
  <si>
    <t>533123251100003770974</t>
  </si>
  <si>
    <t>武警盈江中队2025年工作（设备购置）经费</t>
  </si>
  <si>
    <t>533123251100003771149</t>
  </si>
  <si>
    <t>武警盈江中队2025年工作（维修费）经费</t>
  </si>
  <si>
    <t>533123251100003771079</t>
  </si>
  <si>
    <t>盈江县2025年留置看护人员公用经费</t>
  </si>
  <si>
    <t>533123251100003768230</t>
  </si>
  <si>
    <t>盈江县公安局2025年反恐工作经费</t>
  </si>
  <si>
    <t>533123251100003773355</t>
  </si>
  <si>
    <t>盈江县技防项目运行维护配套（电费）经费</t>
  </si>
  <si>
    <t>533123251100003771203</t>
  </si>
  <si>
    <t>盈江县技防项目运行维护配套（租赁费）经费</t>
  </si>
  <si>
    <t>533123251100003771242</t>
  </si>
  <si>
    <t>30214</t>
  </si>
  <si>
    <t>租赁费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</si>
  <si>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</si>
  <si>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</si>
  <si>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</si>
  <si>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</si>
  <si>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</si>
  <si>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</si>
  <si>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</si>
  <si>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</si>
  <si>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</si>
  <si>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</si>
  <si>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</si>
  <si>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2025单位资金安排公安局（专用设备）设备购置经费50万元，用于购置专用设备，改善办公办案条件。</t>
  </si>
  <si>
    <t>产出指标</t>
  </si>
  <si>
    <t>质量指标</t>
  </si>
  <si>
    <t>验收通过率</t>
  </si>
  <si>
    <t>&gt;=</t>
  </si>
  <si>
    <t>100</t>
  </si>
  <si>
    <t>%</t>
  </si>
  <si>
    <t>定量指标</t>
  </si>
  <si>
    <t xml:space="preserve">反映设备购置的产品质量情况。
验收通过率=（通过验收的购置数量/购置总数量）*100%。</t>
  </si>
  <si>
    <t>效益指标</t>
  </si>
  <si>
    <t>可持续影响</t>
  </si>
  <si>
    <t>设备使用年限</t>
  </si>
  <si>
    <t>年</t>
  </si>
  <si>
    <t>反映新投入设备使用年限情况。</t>
  </si>
  <si>
    <t>满意度指标</t>
  </si>
  <si>
    <t>服务对象满意度</t>
  </si>
  <si>
    <t>使用人员满意度</t>
  </si>
  <si>
    <t>95</t>
  </si>
  <si>
    <t xml:space="preserve">反映服务对象对购置设备的整体满意情况。
使用人员满意度=（对购置设备满意的人数/问卷调查人数）*100%。</t>
  </si>
  <si>
    <t>2025单位资金安排公安局业务工作（劳务费）经费50万元，用于支付人员工资，保持单位良好运转。</t>
  </si>
  <si>
    <t>数量指标</t>
  </si>
  <si>
    <t>会务保障完成率</t>
  </si>
  <si>
    <t>反映会务保障完成情况。会务保障完成率=保障会务数/会务数*100%</t>
  </si>
  <si>
    <t>物管人员在岗率</t>
  </si>
  <si>
    <t>98</t>
  </si>
  <si>
    <t>反映安保、消防服务人员等物管人员在岗的情况。物管人员在岗率=实际在岗工时/应在岗工时*100%</t>
  </si>
  <si>
    <t>社会效益</t>
  </si>
  <si>
    <t>设施设备（系统)发生故障次数</t>
  </si>
  <si>
    <t>&lt;=</t>
  </si>
  <si>
    <t>次</t>
  </si>
  <si>
    <t>反映电梯、空调、消防、安保、会议系统等设施设备发生故障的情况。</t>
  </si>
  <si>
    <t>服务受益人员满意度</t>
  </si>
  <si>
    <t>反映保安、保洁、餐饮服务、绿化养护服务受益人员满意程度。</t>
  </si>
  <si>
    <t>单位资金安排公安局设备购置经费50万元，用于购置设备。</t>
  </si>
  <si>
    <t>90</t>
  </si>
  <si>
    <t>2025单位资金安排公安局业务工作（差旅）经费30万元，用于民警办案培训支出。</t>
  </si>
  <si>
    <t>会议次数</t>
  </si>
  <si>
    <t>50</t>
  </si>
  <si>
    <t>反映预算部门（单位）组织开展各类会议的总次数。</t>
  </si>
  <si>
    <t>经济效益</t>
  </si>
  <si>
    <t>视频、电话会议占比</t>
  </si>
  <si>
    <t>30</t>
  </si>
  <si>
    <t>反映通过视频、电话等现代信息技术手段，组织开展会议的次数。预算年度计划采用视频、电话方式召开会议的次数。</t>
  </si>
  <si>
    <t>参会人员满意度</t>
  </si>
  <si>
    <t>反映参会人员对会议开展的满意度。参会人员满意度=（参会满意人数/问卷调查人数）*100%</t>
  </si>
  <si>
    <t>平安德宏500套高清视频监控正常运转使用</t>
  </si>
  <si>
    <t>信息数据安全</t>
  </si>
  <si>
    <t>=</t>
  </si>
  <si>
    <t>反映信息系统相关数据安全的保障情况。</t>
  </si>
  <si>
    <t>系统全年正常运行时长</t>
  </si>
  <si>
    <t>8600</t>
  </si>
  <si>
    <t>小时</t>
  </si>
  <si>
    <t>反映信息系统全年正常运行时间情况。</t>
  </si>
  <si>
    <t>使用人员满意度度</t>
  </si>
  <si>
    <t xml:space="preserve">反映使用对象对信息系统使用的满意度。
使用人员满意度=（对信息系统满意的使用人员/问卷调查人数）*100%</t>
  </si>
  <si>
    <t>盈江县2025、26年留置看护人员公用经费1821840元</t>
  </si>
  <si>
    <t>会议人次</t>
  </si>
  <si>
    <t>200</t>
  </si>
  <si>
    <t>人次</t>
  </si>
  <si>
    <t>反映预算部门（单位）组织开展各类会议的参与人次。</t>
  </si>
  <si>
    <t>2025年印章补助经费36万元，用于补助新开设企业。</t>
  </si>
  <si>
    <t>获补对象准确率</t>
  </si>
  <si>
    <t xml:space="preserve">反映获补助对象认定的准确性情况。
获补对象准确率=抽检符合标准的补助对象数/抽检实际补助对象数*100%</t>
  </si>
  <si>
    <t>降低企业成本</t>
  </si>
  <si>
    <t>元</t>
  </si>
  <si>
    <t>反映补助有效降低受助企业平均成本的情况。</t>
  </si>
  <si>
    <t>受益对象满意度</t>
  </si>
  <si>
    <t>反映获补助受益对象的满意程度。</t>
  </si>
  <si>
    <t>基础设施新建、扩建、改造。</t>
  </si>
  <si>
    <t>主体工程完成率</t>
  </si>
  <si>
    <t xml:space="preserve">反映主体工程完成情况。
主体工程完成率=（按计划完成主体工程的工程量/计划完成主体工程量）*100%。</t>
  </si>
  <si>
    <t>竣工验收合格率</t>
  </si>
  <si>
    <t xml:space="preserve">反映项目验收情况。
竣工验收合格率=（验收合格单元工程数量/完工单元工程总数）×100%。</t>
  </si>
  <si>
    <t>时效指标</t>
  </si>
  <si>
    <t>计划完工率</t>
  </si>
  <si>
    <t xml:space="preserve">反映工程按计划完工情况。
计划完工率=实际完成工程项目个数/按计划应完成项目个数。</t>
  </si>
  <si>
    <t>综合使用率</t>
  </si>
  <si>
    <t xml:space="preserve">反映设施建成后的利用、使用的情况。
综合使用率=（投入使用的基础建设工程建设内容/完成建设内容）*100%</t>
  </si>
  <si>
    <t>使用年限</t>
  </si>
  <si>
    <t>通过工程设计使用年限反映可持续的效果。</t>
  </si>
  <si>
    <t>受益人群满意度</t>
  </si>
  <si>
    <t xml:space="preserve">调查人群中对设施建设或设施运行的满意度。
受益人群覆盖率=（调查人群中对设施建设或设施运行的人数/问卷调查人数）*100%</t>
  </si>
  <si>
    <t>盈江县公安局2025年反恐工作经费50万，用于开展反恐怖工作</t>
  </si>
  <si>
    <t>购置计划完成率</t>
  </si>
  <si>
    <t xml:space="preserve">反映部门购置计划执行情况购置计划执行情况。
购置计划完成率=（实际购置交付装备数量/计划购置交付装备数量）*100%。</t>
  </si>
  <si>
    <t>200元/人*360名党员=7.2万，机关事业党组织工作经费。主要为保持组织良好运转</t>
  </si>
  <si>
    <t>组织培训期数</t>
  </si>
  <si>
    <t>反映预算部门（单位）组织开展各类培训的期数。</t>
  </si>
  <si>
    <t>培训人员合格率</t>
  </si>
  <si>
    <t xml:space="preserve">反映预算部门（单位）组织开展各类培训的质量。
培训人员合格率=（合格的学员数量/培训总学员数量）*100%。</t>
  </si>
  <si>
    <t>参训人员满意度</t>
  </si>
  <si>
    <t xml:space="preserve">反映参训人员对培训内容、讲师授课、课程设置和培训效果等的满意度。
参训人员满意度=（对培训整体满意的参训人数/参训总人数）*100%</t>
  </si>
  <si>
    <t>2025单位资金安排公安局办案（专用材料）经费250万</t>
  </si>
  <si>
    <t>购置设备数量</t>
  </si>
  <si>
    <t>台（套）</t>
  </si>
  <si>
    <t>反映购置数量完成情况。</t>
  </si>
  <si>
    <t>2025单位资金安排公安局业务工作（办公费）经费用于保障单位运转良好。</t>
  </si>
  <si>
    <t>盈江县技防项目运行维护配套（租赁费）经费500万元，</t>
  </si>
  <si>
    <t>武警盈江中队2025年工作（办公费）经费16.5万元，用于盈江武警办公运转。</t>
  </si>
  <si>
    <t>反映参会人员对会议开展的满意度。参会人员满意度=（参会满意人数/问卷调查人数）*</t>
  </si>
  <si>
    <t>武警盈江中队2025年工作（设备购置）经费10万元，用于购置设备</t>
  </si>
  <si>
    <t>2025单位资金安排公安局办案（被装购置）经费50万元用于购置被装</t>
  </si>
  <si>
    <t>2025单位资金安排公安局业务工作（维修）经费40万元，主要用于维修维护房屋等建筑物。</t>
  </si>
  <si>
    <t>工程数量</t>
  </si>
  <si>
    <t>个/标段</t>
  </si>
  <si>
    <t>反映工程设计实现的功能数量或工程的相对独立单元的数量。</t>
  </si>
  <si>
    <t>2025单位资金安排公安局业务工作（公车运维）经费30万元用于维持公车运转。</t>
  </si>
  <si>
    <t>1个</t>
  </si>
  <si>
    <t>盈江县技防项目运行维护配套（电费）经费96万元，用于保障运行</t>
  </si>
  <si>
    <t>武警盈江中队2025年工作（维修费）经费10万元，用于维修维护</t>
  </si>
  <si>
    <t>预算06表</t>
  </si>
  <si>
    <t>政府性基金预算支出预算表</t>
  </si>
  <si>
    <t>单位名称：德宏傣族景颇族自治州残疾人联合会</t>
  </si>
  <si>
    <t>本年政府性基金预算支出</t>
  </si>
  <si>
    <t xml:space="preserve">合  计</t>
  </si>
  <si>
    <r>
      <t>备注：盈江县公安局</t>
    </r>
    <r>
      <t>2025</t>
    </r>
    <r>
      <rPr>
        <sz val="11"/>
        <color indexed="64"/>
        <rFont val="宋体"/>
      </rPr>
      <t>年无政府性基金预算支出预算，故公开空表。</t>
    </r>
  </si>
  <si>
    <t>预算07表</t>
  </si>
  <si>
    <t>预算项目</t>
  </si>
  <si>
    <t>采购项目</t>
  </si>
  <si>
    <t>采购目录</t>
  </si>
  <si>
    <t xml:space="preserve">计量
单位</t>
  </si>
  <si>
    <t>数量</t>
  </si>
  <si>
    <t>面向中小企业预留资金</t>
  </si>
  <si>
    <t xml:space="preserve">政府性
基金</t>
  </si>
  <si>
    <t>国有资本经营收益</t>
  </si>
  <si>
    <t>财政专户管理的收入</t>
  </si>
  <si>
    <t>单位自筹</t>
  </si>
  <si>
    <t xml:space="preserve">事业单位
经营收入</t>
  </si>
  <si>
    <r>
      <t>备注：盈江县公安局</t>
    </r>
    <r>
      <t>2025</t>
    </r>
    <r>
      <rPr>
        <sz val="11"/>
        <color indexed="64"/>
        <rFont val="宋体"/>
      </rPr>
      <t>年无政府采购预算，故公开空表。</t>
    </r>
  </si>
  <si>
    <t>预算08表</t>
  </si>
  <si>
    <t>政府购买服务项目</t>
  </si>
  <si>
    <t>政府购买服务目录</t>
  </si>
  <si>
    <r>
      <t>备注：盈江县公安局</t>
    </r>
    <r>
      <t>2025</t>
    </r>
    <r>
      <rPr>
        <sz val="11"/>
        <color indexed="64"/>
        <rFont val="宋体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</si>
  <si>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</si>
  <si>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</si>
  <si>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</si>
  <si>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</si>
  <si>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</si>
  <si>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</si>
  <si>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</si>
  <si>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</si>
  <si>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</si>
  <si>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</si>
  <si>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</si>
  <si>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</si>
  <si>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</si>
  <si>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</si>
  <si>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</si>
  <si>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</si>
  <si>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</si>
  <si>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</si>
  <si>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</si>
  <si>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</si>
  <si>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</si>
  <si>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t>备注：公安局</t>
    </r>
    <r>
      <t>2025</t>
    </r>
    <r>
      <rPr>
        <sz val="11"/>
        <color indexed="64"/>
        <rFont val="宋体"/>
      </rPr>
      <t>年无县对下转移支付预算，故公开空表。</t>
    </r>
  </si>
  <si>
    <t>预算09-2表</t>
  </si>
  <si>
    <r>
      <t>备注：盈江县公安局</t>
    </r>
    <r>
      <t>2025</t>
    </r>
    <r>
      <rPr>
        <sz val="11"/>
        <color indexed="64"/>
        <rFont val="宋体"/>
      </rPr>
      <t>年无县对下转移支付绩效目标，故公开空表。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</si>
  <si>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</si>
  <si>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</si>
  <si>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</si>
  <si>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</si>
  <si>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</si>
  <si>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</si>
  <si>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</si>
  <si>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</si>
  <si>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备注：盈江县公安局</t>
    </r>
    <r>
      <t>2025</t>
    </r>
    <r>
      <rPr>
        <sz val="11"/>
        <color indexed="64"/>
        <rFont val="宋体"/>
      </rPr>
      <t>年无新增资产配置预算，故公开空表。</t>
    </r>
  </si>
  <si>
    <t>预算11表</t>
  </si>
  <si>
    <t>上级补助</t>
  </si>
  <si>
    <r>
      <t>备注：盈江县公安局</t>
    </r>
    <r>
      <t>2025</t>
    </r>
    <r>
      <rPr>
        <sz val="11"/>
        <color indexed="64"/>
        <rFont val="宋体"/>
      </rPr>
      <t>年无上级补助支出预算，故公开空表。</t>
    </r>
  </si>
  <si>
    <t>预算12表</t>
  </si>
  <si>
    <t>项目级次</t>
  </si>
  <si>
    <t xml:space="preserve">229 其他运转类</t>
  </si>
  <si>
    <t>本级</t>
  </si>
  <si>
    <t xml:space="preserve">313 事业发展类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</si>
</sst>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 * #,##0.00_ ;_ * \-#,##0.00_ ;_ * &quot;-&quot;??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&quot;￥&quot;* #,##0_ ;_ &quot;￥&quot;* \-#,##0_ ;_ &quot;￥&quot;* &quot;-&quot;_ ;_ @_ "/>
    <numFmt numFmtId="164" formatCode="yyyy/mm/dd\ hh:mm:ss"/>
    <numFmt numFmtId="165" formatCode="yyyy/mm/dd"/>
    <numFmt numFmtId="166" formatCode="#,##0.00;\-#,##0.00;;@"/>
    <numFmt numFmtId="167" formatCode="hh:mm:ss"/>
    <numFmt numFmtId="168" formatCode="#,##0;\-#,##0;;@"/>
  </numFmts>
  <fonts count="40">
    <font>
      <sz val="11.000000"/>
      <color indexed="64"/>
      <name val="Calibri"/>
    </font>
    <font>
      <sz val="11.000000"/>
      <color indexed="64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sz val="11.000000"/>
      <color indexed="2"/>
      <name val="等线"/>
      <scheme val="minor"/>
    </font>
    <font>
      <b/>
      <sz val="18.000000"/>
      <color theme="3" tint="0"/>
      <name val="等线"/>
      <scheme val="minor"/>
    </font>
    <font>
      <i/>
      <sz val="11.000000"/>
      <color rgb="FF7F7F7F"/>
      <name val="等线"/>
      <scheme val="minor"/>
    </font>
    <font>
      <b/>
      <sz val="15.000000"/>
      <color theme="3" tint="0"/>
      <name val="等线"/>
      <scheme val="minor"/>
    </font>
    <font>
      <b/>
      <sz val="13.000000"/>
      <color theme="3" tint="0"/>
      <name val="等线"/>
      <scheme val="minor"/>
    </font>
    <font>
      <b/>
      <sz val="11.000000"/>
      <color theme="3" tint="0"/>
      <name val="等线"/>
      <scheme val="minor"/>
    </font>
    <font>
      <sz val="11.000000"/>
      <color rgb="FF3F3F76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 tint="0"/>
      <name val="等线"/>
      <scheme val="minor"/>
    </font>
    <font>
      <sz val="11.000000"/>
      <color rgb="FF006100"/>
      <name val="等线"/>
      <scheme val="minor"/>
    </font>
    <font>
      <sz val="11.000000"/>
      <color rgb="FF9C0006"/>
      <name val="等线"/>
      <scheme val="minor"/>
    </font>
    <font>
      <sz val="11.000000"/>
      <color rgb="FF9C6500"/>
      <name val="等线"/>
      <scheme val="minor"/>
    </font>
    <font>
      <sz val="11.000000"/>
      <color theme="0" tint="0"/>
      <name val="等线"/>
      <scheme val="minor"/>
    </font>
    <font>
      <sz val="11.000000"/>
      <color theme="1" tint="0"/>
      <name val="等线"/>
      <scheme val="minor"/>
    </font>
    <font>
      <sz val="9.000000"/>
      <name val="宋体"/>
    </font>
    <font>
      <sz val="9.000000"/>
      <color indexed="64"/>
      <name val="宋体"/>
    </font>
    <font>
      <b/>
      <sz val="23.000000"/>
      <color indexed="64"/>
      <name val="宋体"/>
    </font>
    <font>
      <sz val="11.000000"/>
      <color indexed="64"/>
      <name val="宋体"/>
    </font>
    <font>
      <sz val="10.000000"/>
      <color indexed="64"/>
      <name val="宋体"/>
    </font>
    <font>
      <b/>
      <sz val="20.000000"/>
      <color indexed="64"/>
      <name val="宋体"/>
    </font>
    <font>
      <b/>
      <sz val="11.000000"/>
      <color indexed="64"/>
      <name val="宋体"/>
    </font>
    <font>
      <b/>
      <sz val="10.000000"/>
      <color indexed="64"/>
      <name val="宋体"/>
    </font>
    <font>
      <sz val="9.000000"/>
      <color indexed="64"/>
      <name val="SimSun"/>
    </font>
    <font>
      <b/>
      <sz val="20.000000"/>
      <color indexed="64"/>
      <name val="SimSun"/>
    </font>
    <font>
      <sz val="11.000000"/>
      <color indexed="64"/>
      <name val="SimSun"/>
    </font>
    <font>
      <sz val="10.000000"/>
      <color indexed="64"/>
      <name val="SimSun"/>
    </font>
    <font>
      <b/>
      <sz val="18.000000"/>
      <name val="Microsoft Sans Serif"/>
    </font>
    <font>
      <sz val="12.000000"/>
      <color indexed="64"/>
      <name val="宋体"/>
    </font>
    <font>
      <sz val="10.000000"/>
      <color indexed="65"/>
      <name val="宋体"/>
    </font>
    <font>
      <b/>
      <sz val="21.000000"/>
      <color indexed="64"/>
      <name val="宋体"/>
    </font>
    <font>
      <sz val="10.500000"/>
      <color indexed="64"/>
      <name val="宋体"/>
    </font>
    <font>
      <sz val="10.500000"/>
      <color indexed="65"/>
      <name val="宋体"/>
    </font>
    <font>
      <b/>
      <sz val="22.000000"/>
      <color indexed="64"/>
      <name val="宋体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 tint="0"/>
        <bgColor theme="4" tint="0"/>
      </patternFill>
    </fill>
    <fill>
      <patternFill patternType="solid">
        <fgColor theme="4" tint="0.79995099999999997"/>
        <bgColor theme="4" tint="0.79995099999999997"/>
      </patternFill>
    </fill>
    <fill>
      <patternFill patternType="solid">
        <fgColor theme="4" tint="0.59999400000000003"/>
        <bgColor theme="4" tint="0.59999400000000003"/>
      </patternFill>
    </fill>
    <fill>
      <patternFill patternType="solid">
        <fgColor theme="4" tint="0.39994499999999999"/>
        <bgColor theme="4" tint="0.39994499999999999"/>
      </patternFill>
    </fill>
    <fill>
      <patternFill patternType="solid">
        <fgColor theme="5" tint="0"/>
        <bgColor theme="5" tint="0"/>
      </patternFill>
    </fill>
    <fill>
      <patternFill patternType="solid">
        <fgColor theme="5" tint="0.79995099999999997"/>
        <bgColor theme="5" tint="0.79995099999999997"/>
      </patternFill>
    </fill>
    <fill>
      <patternFill patternType="solid">
        <fgColor theme="5" tint="0.59999400000000003"/>
        <bgColor theme="5" tint="0.59999400000000003"/>
      </patternFill>
    </fill>
    <fill>
      <patternFill patternType="solid">
        <fgColor theme="5" tint="0.39994499999999999"/>
        <bgColor theme="5" tint="0.39994499999999999"/>
      </patternFill>
    </fill>
    <fill>
      <patternFill patternType="solid">
        <fgColor theme="6" tint="0"/>
        <bgColor theme="6" tint="0"/>
      </patternFill>
    </fill>
    <fill>
      <patternFill patternType="solid">
        <fgColor theme="6" tint="0.79995099999999997"/>
        <bgColor theme="6" tint="0.79995099999999997"/>
      </patternFill>
    </fill>
    <fill>
      <patternFill patternType="solid">
        <fgColor theme="6" tint="0.59999400000000003"/>
        <bgColor theme="6" tint="0.59999400000000003"/>
      </patternFill>
    </fill>
    <fill>
      <patternFill patternType="solid">
        <fgColor theme="6" tint="0.39994499999999999"/>
        <bgColor theme="6" tint="0.39994499999999999"/>
      </patternFill>
    </fill>
    <fill>
      <patternFill patternType="solid">
        <fgColor theme="7" tint="0"/>
        <bgColor theme="7" tint="0"/>
      </patternFill>
    </fill>
    <fill>
      <patternFill patternType="solid">
        <fgColor theme="7" tint="0.79995099999999997"/>
        <bgColor theme="7" tint="0.79995099999999997"/>
      </patternFill>
    </fill>
    <fill>
      <patternFill patternType="solid">
        <fgColor theme="7" tint="0.59999400000000003"/>
        <bgColor theme="7" tint="0.59999400000000003"/>
      </patternFill>
    </fill>
    <fill>
      <patternFill patternType="solid">
        <fgColor theme="7" tint="0.39994499999999999"/>
        <bgColor theme="7" tint="0.39994499999999999"/>
      </patternFill>
    </fill>
    <fill>
      <patternFill patternType="solid">
        <fgColor theme="8" tint="0"/>
        <bgColor theme="8" tint="0"/>
      </patternFill>
    </fill>
    <fill>
      <patternFill patternType="solid">
        <fgColor theme="8" tint="0.79995099999999997"/>
        <bgColor theme="8" tint="0.79995099999999997"/>
      </patternFill>
    </fill>
    <fill>
      <patternFill patternType="solid">
        <fgColor theme="8" tint="0.59999400000000003"/>
        <bgColor theme="8" tint="0.59999400000000003"/>
      </patternFill>
    </fill>
    <fill>
      <patternFill patternType="solid">
        <fgColor theme="8" tint="0.39994499999999999"/>
        <bgColor theme="8" tint="0.39994499999999999"/>
      </patternFill>
    </fill>
    <fill>
      <patternFill patternType="solid">
        <fgColor theme="9" tint="0"/>
        <bgColor theme="9" tint="0"/>
      </patternFill>
    </fill>
    <fill>
      <patternFill patternType="solid">
        <fgColor theme="9" tint="0.79995099999999997"/>
        <bgColor theme="9" tint="0.79995099999999997"/>
      </patternFill>
    </fill>
    <fill>
      <patternFill patternType="solid">
        <fgColor theme="9" tint="0.59999400000000003"/>
        <bgColor theme="9" tint="0.59999400000000003"/>
      </patternFill>
    </fill>
    <fill>
      <patternFill patternType="solid">
        <fgColor theme="9" tint="0.39994499999999999"/>
        <bgColor theme="9" tint="0.39994499999999999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 tint="0"/>
      </bottom>
      <diagonal style="none"/>
    </border>
    <border>
      <left style="none"/>
      <right style="none"/>
      <top style="none"/>
      <bottom style="medium">
        <color theme="4" tint="0.49998500000000001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none"/>
      <diagonal style="none"/>
    </border>
    <border>
      <left style="none"/>
      <right style="thin">
        <color indexed="64"/>
      </right>
      <top style="none"/>
      <bottom style="none"/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none"/>
      <diagonal style="none"/>
    </border>
  </borders>
  <cellStyleXfs count="57">
    <xf fontId="0" fillId="0" borderId="0" numFmtId="0" applyNumberFormat="1" applyFont="1" applyFill="1" applyBorder="1">
      <alignment vertical="top"/>
    </xf>
    <xf fontId="1" fillId="0" borderId="0" numFmtId="160" applyNumberFormat="1" applyFont="1" applyFill="1" applyBorder="1">
      <alignment vertical="center"/>
    </xf>
    <xf fontId="1" fillId="0" borderId="0" numFmtId="161" applyNumberFormat="1" applyFont="1" applyFill="1" applyBorder="1">
      <alignment vertical="center"/>
    </xf>
    <xf fontId="1" fillId="0" borderId="0" numFmtId="9" applyNumberFormat="1" applyFont="1" applyFill="1" applyBorder="1">
      <alignment vertical="center"/>
    </xf>
    <xf fontId="1" fillId="0" borderId="0" numFmtId="162" applyNumberFormat="1" applyFont="1" applyFill="1" applyBorder="1">
      <alignment vertical="center"/>
    </xf>
    <xf fontId="1" fillId="0" borderId="0" numFmtId="163" applyNumberFormat="1" applyFont="1" applyFill="1" applyBorder="1">
      <alignment vertical="center"/>
    </xf>
    <xf fontId="2" fillId="0" borderId="0" numFmtId="0" applyNumberFormat="1" applyFont="1" applyFill="1" applyBorder="1">
      <alignment vertical="center"/>
    </xf>
    <xf fontId="3" fillId="0" borderId="0" numFmtId="0" applyNumberFormat="1" applyFont="1" applyFill="1" applyBorder="1">
      <alignment vertical="center"/>
    </xf>
    <xf fontId="1" fillId="2" borderId="1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5" fillId="0" borderId="0" numFmtId="0" applyNumberFormat="1" applyFont="1" applyFill="1" applyBorder="1">
      <alignment vertical="center"/>
    </xf>
    <xf fontId="6" fillId="0" borderId="0" numFmtId="0" applyNumberFormat="1" applyFont="1" applyFill="1" applyBorder="1">
      <alignment vertical="center"/>
    </xf>
    <xf fontId="7" fillId="0" borderId="2" numFmtId="0" applyNumberFormat="1" applyFont="1" applyFill="1" applyBorder="1">
      <alignment vertical="center"/>
    </xf>
    <xf fontId="8" fillId="0" borderId="2" numFmtId="0" applyNumberFormat="1" applyFont="1" applyFill="1" applyBorder="1">
      <alignment vertical="center"/>
    </xf>
    <xf fontId="9" fillId="0" borderId="3" numFmtId="0" applyNumberFormat="1" applyFont="1" applyFill="1" applyBorder="1">
      <alignment vertical="center"/>
    </xf>
    <xf fontId="9" fillId="0" borderId="0" numFmtId="0" applyNumberFormat="1" applyFont="1" applyFill="1" applyBorder="1">
      <alignment vertical="center"/>
    </xf>
    <xf fontId="10" fillId="3" borderId="4" numFmtId="0" applyNumberFormat="1" applyFont="1" applyFill="1" applyBorder="1">
      <alignment vertical="center"/>
    </xf>
    <xf fontId="11" fillId="4" borderId="5" numFmtId="0" applyNumberFormat="1" applyFont="1" applyFill="1" applyBorder="1">
      <alignment vertical="center"/>
    </xf>
    <xf fontId="12" fillId="4" borderId="4" numFmtId="0" applyNumberFormat="1" applyFont="1" applyFill="1" applyBorder="1">
      <alignment vertical="center"/>
    </xf>
    <xf fontId="13" fillId="5" borderId="6" numFmtId="0" applyNumberFormat="1" applyFont="1" applyFill="1" applyBorder="1">
      <alignment vertical="center"/>
    </xf>
    <xf fontId="14" fillId="0" borderId="7" numFmtId="0" applyNumberFormat="1" applyFont="1" applyFill="1" applyBorder="1">
      <alignment vertical="center"/>
    </xf>
    <xf fontId="15" fillId="0" borderId="8" numFmtId="0" applyNumberFormat="1" applyFont="1" applyFill="1" applyBorder="1">
      <alignment vertical="center"/>
    </xf>
    <xf fontId="16" fillId="6" borderId="0" numFmtId="0" applyNumberFormat="1" applyFont="1" applyFill="1" applyBorder="1">
      <alignment vertical="center"/>
    </xf>
    <xf fontId="17" fillId="7" borderId="0" numFmtId="0" applyNumberFormat="1" applyFont="1" applyFill="1" applyBorder="1">
      <alignment vertical="center"/>
    </xf>
    <xf fontId="18" fillId="8" borderId="0" numFmtId="0" applyNumberFormat="1" applyFont="1" applyFill="1" applyBorder="1">
      <alignment vertical="center"/>
    </xf>
    <xf fontId="19" fillId="9" borderId="0" numFmtId="0" applyNumberFormat="1" applyFont="1" applyFill="1" applyBorder="1">
      <alignment vertical="center"/>
    </xf>
    <xf fontId="20" fillId="10" borderId="0" numFmtId="0" applyNumberFormat="1" applyFont="1" applyFill="1" applyBorder="1">
      <alignment vertical="center"/>
    </xf>
    <xf fontId="20" fillId="11" borderId="0" numFmtId="0" applyNumberFormat="1" applyFont="1" applyFill="1" applyBorder="1">
      <alignment vertical="center"/>
    </xf>
    <xf fontId="19" fillId="12" borderId="0" numFmtId="0" applyNumberFormat="1" applyFont="1" applyFill="1" applyBorder="1">
      <alignment vertical="center"/>
    </xf>
    <xf fontId="19" fillId="13" borderId="0" numFmtId="0" applyNumberFormat="1" applyFont="1" applyFill="1" applyBorder="1">
      <alignment vertical="center"/>
    </xf>
    <xf fontId="20" fillId="14" borderId="0" numFmtId="0" applyNumberFormat="1" applyFont="1" applyFill="1" applyBorder="1">
      <alignment vertical="center"/>
    </xf>
    <xf fontId="20" fillId="15" borderId="0" numFmtId="0" applyNumberFormat="1" applyFont="1" applyFill="1" applyBorder="1">
      <alignment vertical="center"/>
    </xf>
    <xf fontId="19" fillId="16" borderId="0" numFmtId="0" applyNumberFormat="1" applyFont="1" applyFill="1" applyBorder="1">
      <alignment vertical="center"/>
    </xf>
    <xf fontId="19" fillId="17" borderId="0" numFmtId="0" applyNumberFormat="1" applyFont="1" applyFill="1" applyBorder="1">
      <alignment vertical="center"/>
    </xf>
    <xf fontId="20" fillId="18" borderId="0" numFmtId="0" applyNumberFormat="1" applyFont="1" applyFill="1" applyBorder="1">
      <alignment vertical="center"/>
    </xf>
    <xf fontId="20" fillId="19" borderId="0" numFmtId="0" applyNumberFormat="1" applyFont="1" applyFill="1" applyBorder="1">
      <alignment vertical="center"/>
    </xf>
    <xf fontId="19" fillId="20" borderId="0" numFmtId="0" applyNumberFormat="1" applyFont="1" applyFill="1" applyBorder="1">
      <alignment vertical="center"/>
    </xf>
    <xf fontId="19" fillId="21" borderId="0" numFmtId="0" applyNumberFormat="1" applyFont="1" applyFill="1" applyBorder="1">
      <alignment vertical="center"/>
    </xf>
    <xf fontId="20" fillId="22" borderId="0" numFmtId="0" applyNumberFormat="1" applyFont="1" applyFill="1" applyBorder="1">
      <alignment vertical="center"/>
    </xf>
    <xf fontId="20" fillId="23" borderId="0" numFmtId="0" applyNumberFormat="1" applyFont="1" applyFill="1" applyBorder="1">
      <alignment vertical="center"/>
    </xf>
    <xf fontId="19" fillId="24" borderId="0" numFmtId="0" applyNumberFormat="1" applyFont="1" applyFill="1" applyBorder="1">
      <alignment vertical="center"/>
    </xf>
    <xf fontId="19" fillId="25" borderId="0" numFmtId="0" applyNumberFormat="1" applyFont="1" applyFill="1" applyBorder="1">
      <alignment vertical="center"/>
    </xf>
    <xf fontId="20" fillId="26" borderId="0" numFmtId="0" applyNumberFormat="1" applyFont="1" applyFill="1" applyBorder="1">
      <alignment vertical="center"/>
    </xf>
    <xf fontId="20" fillId="27" borderId="0" numFmtId="0" applyNumberFormat="1" applyFont="1" applyFill="1" applyBorder="1">
      <alignment vertical="center"/>
    </xf>
    <xf fontId="19" fillId="28" borderId="0" numFmtId="0" applyNumberFormat="1" applyFont="1" applyFill="1" applyBorder="1">
      <alignment vertical="center"/>
    </xf>
    <xf fontId="19" fillId="29" borderId="0" numFmtId="0" applyNumberFormat="1" applyFont="1" applyFill="1" applyBorder="1">
      <alignment vertical="center"/>
    </xf>
    <xf fontId="20" fillId="30" borderId="0" numFmtId="0" applyNumberFormat="1" applyFont="1" applyFill="1" applyBorder="1">
      <alignment vertical="center"/>
    </xf>
    <xf fontId="20" fillId="31" borderId="0" numFmtId="0" applyNumberFormat="1" applyFont="1" applyFill="1" applyBorder="1">
      <alignment vertical="center"/>
    </xf>
    <xf fontId="19" fillId="32" borderId="0" numFmtId="0" applyNumberFormat="1" applyFont="1" applyFill="1" applyBorder="1">
      <alignment vertical="center"/>
    </xf>
    <xf fontId="21" fillId="0" borderId="9" numFmtId="164" applyNumberFormat="1" applyFont="1" applyFill="1" applyBorder="1">
      <alignment horizontal="right" vertical="center"/>
    </xf>
    <xf fontId="21" fillId="0" borderId="9" numFmtId="165" applyNumberFormat="1" applyFont="1" applyFill="1" applyBorder="1">
      <alignment horizontal="right" vertical="center"/>
    </xf>
    <xf fontId="21" fillId="0" borderId="9" numFmtId="10" applyNumberFormat="1" applyFont="1" applyFill="1" applyBorder="1">
      <alignment horizontal="right" vertical="center"/>
    </xf>
    <xf fontId="21" fillId="0" borderId="9" numFmtId="166" applyNumberFormat="1" applyFont="1" applyFill="1" applyBorder="1">
      <alignment horizontal="right" vertical="center"/>
    </xf>
    <xf fontId="21" fillId="0" borderId="9" numFmtId="49" applyNumberFormat="1" applyFont="1" applyFill="1" applyBorder="1">
      <alignment horizontal="left" vertical="center" wrapText="1"/>
    </xf>
    <xf fontId="21" fillId="0" borderId="9" numFmtId="166" applyNumberFormat="1" applyFont="1" applyFill="1" applyBorder="1">
      <alignment horizontal="right" vertical="center"/>
    </xf>
    <xf fontId="21" fillId="0" borderId="9" numFmtId="167" applyNumberFormat="1" applyFont="1" applyFill="1" applyBorder="1">
      <alignment horizontal="right" vertical="center"/>
    </xf>
    <xf fontId="21" fillId="0" borderId="9" numFmtId="168" applyNumberFormat="1" applyFont="1" applyFill="1" applyBorder="1">
      <alignment horizontal="right" vertical="center"/>
    </xf>
  </cellStyleXfs>
  <cellXfs count="161">
    <xf fontId="0" fillId="0" borderId="0" numFmtId="0" xfId="0" applyAlignment="1">
      <alignment vertical="top"/>
    </xf>
    <xf fontId="22" fillId="0" borderId="0" numFmtId="49" xfId="54" applyNumberFormat="1" applyFont="1" applyAlignment="1">
      <alignment horizontal="left" vertical="center" wrapText="1"/>
    </xf>
    <xf fontId="22" fillId="0" borderId="0" numFmtId="49" xfId="54" applyNumberFormat="1" applyFont="1" applyAlignment="1">
      <alignment horizontal="right" vertical="center" wrapText="1"/>
    </xf>
    <xf fontId="23" fillId="0" borderId="0" numFmtId="49" xfId="0" applyNumberFormat="1" applyFont="1" applyAlignment="1">
      <alignment horizontal="center" vertical="center" wrapText="1"/>
    </xf>
    <xf fontId="22" fillId="0" borderId="9" numFmtId="49" xfId="54" applyNumberFormat="1" applyFont="1" applyBorder="1" applyAlignment="1">
      <alignment horizontal="left" vertical="center" wrapText="1"/>
    </xf>
    <xf fontId="22" fillId="0" borderId="9" numFmtId="49" xfId="54" applyNumberFormat="1" applyFont="1" applyBorder="1" applyAlignment="1">
      <alignment horizontal="center" vertical="center" wrapText="1"/>
    </xf>
    <xf fontId="22" fillId="0" borderId="9" numFmtId="49" xfId="54" applyNumberFormat="1" applyFont="1" applyBorder="1" applyAlignment="1">
      <alignment horizontal="right" vertical="center" wrapText="1"/>
    </xf>
    <xf fontId="22" fillId="0" borderId="9" numFmtId="166" xfId="55" applyNumberFormat="1" applyFont="1" applyBorder="1" applyAlignment="1">
      <alignment horizontal="right" vertical="center"/>
    </xf>
    <xf fontId="24" fillId="0" borderId="0" numFmtId="0" xfId="0" applyFont="1" applyAlignment="1">
      <alignment vertical="center"/>
    </xf>
    <xf fontId="21" fillId="0" borderId="0" numFmtId="0" xfId="0" applyFont="1" applyAlignment="1" applyProtection="1">
      <alignment vertical="top"/>
      <protection locked="0"/>
    </xf>
    <xf fontId="25" fillId="0" borderId="0" numFmtId="0" xfId="0" applyFont="1" applyAlignment="1">
      <alignment vertical="top"/>
    </xf>
    <xf fontId="25" fillId="0" borderId="0" numFmtId="0" xfId="0" applyFont="1" applyAlignment="1">
      <alignment horizontal="right" vertical="center"/>
    </xf>
    <xf fontId="23" fillId="0" borderId="0" numFmtId="0" xfId="0" applyFont="1" applyAlignment="1">
      <alignment horizontal="center" vertical="center"/>
    </xf>
    <xf fontId="24" fillId="0" borderId="0" numFmtId="0" xfId="0" applyFont="1" applyAlignment="1">
      <alignment horizontal="left" vertical="center"/>
    </xf>
    <xf fontId="25" fillId="0" borderId="0" numFmtId="0" xfId="0" applyFont="1" applyAlignment="1">
      <alignment vertical="center"/>
    </xf>
    <xf fontId="24" fillId="0" borderId="10" numFmtId="0" xfId="0" applyFont="1" applyBorder="1" applyAlignment="1">
      <alignment horizontal="center" vertical="center" wrapText="1"/>
    </xf>
    <xf fontId="24" fillId="0" borderId="11" numFmtId="0" xfId="0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/>
    </xf>
    <xf fontId="24" fillId="0" borderId="13" numFmtId="0" xfId="0" applyFont="1" applyBorder="1" applyAlignment="1">
      <alignment horizontal="center" vertical="center" wrapText="1"/>
    </xf>
    <xf fontId="24" fillId="0" borderId="14" numFmtId="0" xfId="0" applyFont="1" applyBorder="1" applyAlignment="1">
      <alignment horizontal="center" vertical="center" wrapText="1"/>
    </xf>
    <xf fontId="25" fillId="0" borderId="0" numFmtId="0" xfId="0" applyFont="1" applyAlignment="1">
      <alignment horizontal="center" vertical="center"/>
    </xf>
    <xf fontId="24" fillId="0" borderId="15" numFmtId="0" xfId="0" applyFont="1" applyBorder="1" applyAlignment="1">
      <alignment horizontal="center" vertical="center"/>
    </xf>
    <xf fontId="24" fillId="0" borderId="14" numFmtId="0" xfId="0" applyFont="1" applyBorder="1" applyAlignment="1">
      <alignment horizontal="center" vertical="center"/>
    </xf>
    <xf fontId="24" fillId="0" borderId="9" numFmtId="0" xfId="0" applyFont="1" applyBorder="1" applyAlignment="1">
      <alignment horizontal="center" vertical="center"/>
    </xf>
    <xf fontId="24" fillId="0" borderId="9" numFmtId="0" xfId="0" applyFont="1" applyBorder="1" applyAlignment="1" applyProtection="1">
      <alignment horizontal="center" vertical="center" wrapText="1"/>
      <protection locked="0"/>
    </xf>
    <xf fontId="24" fillId="0" borderId="10" numFmtId="0" xfId="0" applyFont="1" applyBorder="1" applyAlignment="1" applyProtection="1">
      <alignment horizontal="center" vertical="center" wrapText="1"/>
      <protection locked="0"/>
    </xf>
    <xf fontId="24" fillId="0" borderId="9" numFmtId="0" xfId="0" applyFont="1" applyBorder="1" applyAlignment="1" applyProtection="1">
      <alignment horizontal="center" vertical="center"/>
      <protection locked="0"/>
    </xf>
    <xf fontId="21" fillId="0" borderId="9" numFmtId="0" xfId="0" applyFont="1" applyBorder="1" applyAlignment="1">
      <alignment vertical="center" wrapText="1"/>
    </xf>
    <xf fontId="21" fillId="0" borderId="9" numFmtId="166" xfId="55" applyNumberFormat="1" applyFont="1" applyBorder="1" applyAlignment="1" applyProtection="1">
      <alignment horizontal="right" vertical="center"/>
      <protection locked="0"/>
    </xf>
    <xf fontId="24" fillId="0" borderId="11" numFmtId="0" xfId="0" applyFont="1" applyBorder="1" applyAlignment="1">
      <alignment horizontal="center" vertical="center"/>
    </xf>
    <xf fontId="24" fillId="0" borderId="13" numFmtId="0" xfId="0" applyFont="1" applyBorder="1" applyAlignment="1">
      <alignment vertical="center"/>
    </xf>
    <xf fontId="21" fillId="0" borderId="9" numFmtId="166" xfId="0" applyNumberFormat="1" applyFont="1" applyBorder="1" applyAlignment="1" applyProtection="1">
      <alignment horizontal="right" vertical="center"/>
      <protection locked="0"/>
    </xf>
    <xf fontId="22" fillId="0" borderId="0" numFmtId="0" xfId="54" applyFont="1" applyAlignment="1">
      <alignment horizontal="left" vertical="center"/>
    </xf>
    <xf fontId="22" fillId="0" borderId="0" numFmtId="0" xfId="0" applyFont="1" applyAlignment="1">
      <alignment horizontal="right" vertical="center"/>
    </xf>
    <xf fontId="23" fillId="0" borderId="0" numFmtId="0" xfId="54" applyFont="1" applyAlignment="1">
      <alignment horizontal="center" vertical="center"/>
    </xf>
    <xf fontId="22" fillId="0" borderId="9" numFmtId="0" xfId="54" applyFont="1" applyBorder="1" applyAlignment="1">
      <alignment horizontal="center" vertical="center" wrapText="1"/>
    </xf>
    <xf fontId="22" fillId="0" borderId="9" numFmtId="0" xfId="0" applyFont="1" applyBorder="1" applyAlignment="1">
      <alignment horizontal="center" vertical="center"/>
    </xf>
    <xf fontId="22" fillId="0" borderId="9" numFmtId="0" xfId="54" applyFont="1" applyBorder="1" applyAlignment="1">
      <alignment horizontal="left" vertical="center" wrapText="1"/>
    </xf>
    <xf fontId="22" fillId="0" borderId="9" numFmtId="0" xfId="54" applyFont="1" applyBorder="1" applyAlignment="1">
      <alignment horizontal="left" indent="1" vertical="center" wrapText="1"/>
    </xf>
    <xf fontId="22" fillId="0" borderId="9" numFmtId="0" xfId="54" applyFont="1" applyBorder="1" applyAlignment="1">
      <alignment horizontal="left" indent="2" vertical="center" wrapText="1"/>
    </xf>
    <xf fontId="26" fillId="0" borderId="0" numFmtId="0" xfId="0" applyFont="1" applyAlignment="1">
      <alignment horizontal="center" vertical="center"/>
    </xf>
    <xf fontId="27" fillId="0" borderId="0" numFmtId="0" xfId="0" applyFont="1" applyAlignment="1">
      <alignment horizontal="center" vertical="center"/>
    </xf>
    <xf fontId="25" fillId="0" borderId="0" numFmtId="0" xfId="0" applyFont="1" applyAlignment="1">
      <alignment horizontal="right"/>
    </xf>
    <xf fontId="24" fillId="0" borderId="13" numFmtId="0" xfId="0" applyFont="1" applyBorder="1" applyAlignment="1">
      <alignment horizontal="center" vertical="center"/>
    </xf>
    <xf fontId="24" fillId="0" borderId="10" numFmtId="0" xfId="0" applyFont="1" applyBorder="1" applyAlignment="1">
      <alignment horizontal="center" vertical="center"/>
    </xf>
    <xf fontId="24" fillId="0" borderId="15" numFmtId="0" xfId="0" applyFont="1" applyBorder="1" applyAlignment="1">
      <alignment horizontal="center" vertical="center" wrapText="1"/>
    </xf>
    <xf fontId="24" fillId="0" borderId="9" numFmtId="0" xfId="0" applyFont="1" applyBorder="1" applyAlignment="1">
      <alignment vertical="center"/>
    </xf>
    <xf fontId="24" fillId="0" borderId="9" numFmtId="0" xfId="0" applyFont="1" applyBorder="1" applyAlignment="1">
      <alignment horizontal="left" vertical="center"/>
    </xf>
    <xf fontId="24" fillId="0" borderId="9" numFmtId="0" xfId="0" applyFont="1" applyBorder="1" applyAlignment="1" applyProtection="1">
      <alignment vertical="center"/>
      <protection locked="0"/>
    </xf>
    <xf fontId="25" fillId="0" borderId="15" numFmtId="0" xfId="0" applyFont="1" applyBorder="1" applyAlignment="1">
      <alignment vertical="center"/>
    </xf>
    <xf fontId="28" fillId="0" borderId="9" numFmtId="0" xfId="0" applyFont="1" applyBorder="1" applyAlignment="1">
      <alignment horizontal="center" vertical="center"/>
    </xf>
    <xf fontId="29" fillId="0" borderId="0" numFmtId="49" xfId="54" applyNumberFormat="1" applyFont="1" applyAlignment="1">
      <alignment horizontal="left" vertical="center" wrapText="1"/>
    </xf>
    <xf fontId="29" fillId="0" borderId="0" numFmtId="49" xfId="54" applyNumberFormat="1" applyFont="1" applyAlignment="1">
      <alignment horizontal="right" vertical="center" wrapText="1"/>
    </xf>
    <xf fontId="30" fillId="0" borderId="0" numFmtId="49" xfId="0" applyNumberFormat="1" applyFont="1" applyAlignment="1">
      <alignment horizontal="center" vertical="center" wrapText="1"/>
    </xf>
    <xf fontId="31" fillId="0" borderId="0" numFmtId="49" xfId="0" applyNumberFormat="1" applyFont="1" applyAlignment="1">
      <alignment horizontal="left" vertical="center" wrapText="1"/>
    </xf>
    <xf fontId="32" fillId="0" borderId="9" numFmtId="49" xfId="54" applyNumberFormat="1" applyFont="1" applyBorder="1" applyAlignment="1">
      <alignment horizontal="center" vertical="center" wrapText="1"/>
    </xf>
    <xf fontId="32" fillId="0" borderId="9" numFmtId="49" xfId="54" applyNumberFormat="1" applyFont="1" applyBorder="1" applyAlignment="1">
      <alignment horizontal="left" vertical="center" wrapText="1"/>
    </xf>
    <xf fontId="32" fillId="0" borderId="9" numFmtId="166" xfId="55" applyNumberFormat="1" applyFont="1" applyBorder="1" applyAlignment="1">
      <alignment horizontal="right" vertical="center"/>
    </xf>
    <xf fontId="32" fillId="0" borderId="9" numFmtId="49" xfId="54" applyNumberFormat="1" applyFont="1" applyBorder="1" applyAlignment="1">
      <alignment horizontal="left" indent="1" vertical="center" wrapText="1"/>
    </xf>
    <xf fontId="32" fillId="0" borderId="9" numFmtId="49" xfId="54" applyNumberFormat="1" applyFont="1" applyBorder="1" applyAlignment="1">
      <alignment horizontal="left" indent="2" vertical="center" wrapText="1"/>
    </xf>
    <xf fontId="25" fillId="0" borderId="0" numFmtId="0" xfId="0" applyFont="1" applyAlignment="1">
      <alignment horizontal="center" wrapText="1"/>
    </xf>
    <xf fontId="25" fillId="0" borderId="0" numFmtId="0" xfId="0" applyFont="1" applyAlignment="1">
      <alignment wrapText="1"/>
    </xf>
    <xf fontId="25" fillId="0" borderId="0" numFmtId="0" xfId="0" applyFont="1" applyAlignment="1">
      <alignment horizontal="right" wrapText="1"/>
    </xf>
    <xf fontId="33" fillId="0" borderId="0" numFmtId="0" xfId="0" applyFont="1" applyAlignment="1">
      <alignment horizontal="center" vertical="center" wrapText="1"/>
    </xf>
    <xf fontId="24" fillId="0" borderId="0" numFmtId="0" xfId="0" applyFont="1" applyAlignment="1">
      <alignment horizontal="left" wrapText="1"/>
    </xf>
    <xf fontId="25" fillId="0" borderId="0" numFmtId="0" xfId="0" applyFont="1"/>
    <xf fontId="34" fillId="0" borderId="9" numFmtId="0" xfId="0" applyFont="1" applyBorder="1" applyAlignment="1">
      <alignment horizontal="center" vertical="center" wrapText="1"/>
    </xf>
    <xf fontId="34" fillId="0" borderId="11" numFmtId="0" xfId="0" applyFont="1" applyBorder="1" applyAlignment="1">
      <alignment horizontal="center" vertical="center" wrapText="1"/>
    </xf>
    <xf fontId="34" fillId="0" borderId="9" numFmtId="4" xfId="0" applyNumberFormat="1" applyFont="1" applyBorder="1" applyAlignment="1">
      <alignment vertical="center"/>
    </xf>
    <xf fontId="34" fillId="0" borderId="11" numFmtId="4" xfId="0" applyNumberFormat="1" applyFont="1" applyBorder="1" applyAlignment="1">
      <alignment vertical="center"/>
    </xf>
    <xf fontId="31" fillId="0" borderId="0" numFmtId="0" xfId="0" applyFont="1" applyAlignment="1">
      <alignment vertical="top"/>
    </xf>
    <xf fontId="31" fillId="0" borderId="0" numFmtId="0" xfId="0" applyFont="1" applyAlignment="1">
      <alignment horizontal="right" vertical="center"/>
    </xf>
    <xf fontId="30" fillId="0" borderId="0" numFmtId="0" xfId="0" applyFont="1" applyAlignment="1">
      <alignment horizontal="center" vertical="center"/>
    </xf>
    <xf fontId="31" fillId="0" borderId="9" numFmtId="0" xfId="0" applyFont="1" applyBorder="1" applyAlignment="1">
      <alignment horizontal="center" vertical="center" wrapText="1"/>
    </xf>
    <xf fontId="31" fillId="0" borderId="9" numFmtId="0" xfId="0" applyFont="1" applyBorder="1" applyAlignment="1">
      <alignment horizontal="center" vertical="center"/>
    </xf>
    <xf fontId="29" fillId="0" borderId="0" numFmtId="49" xfId="0" applyNumberFormat="1" applyFont="1" applyAlignment="1">
      <alignment horizontal="right" vertical="center" wrapText="1"/>
    </xf>
    <xf fontId="30" fillId="0" borderId="0" numFmtId="49" xfId="54" applyNumberFormat="1" applyFont="1" applyAlignment="1">
      <alignment horizontal="center" vertical="center" wrapText="1"/>
    </xf>
    <xf fontId="29" fillId="0" borderId="0" numFmtId="49" xfId="0" applyNumberFormat="1" applyFont="1" applyAlignment="1">
      <alignment horizontal="left" vertical="center" wrapText="1"/>
    </xf>
    <xf fontId="29" fillId="0" borderId="0" numFmtId="49" xfId="0" applyNumberFormat="1" applyFont="1" applyAlignment="1">
      <alignment horizontal="center" vertical="center" wrapText="1"/>
    </xf>
    <xf fontId="29" fillId="0" borderId="9" numFmtId="49" xfId="0" applyNumberFormat="1" applyFont="1" applyBorder="1" applyAlignment="1">
      <alignment horizontal="center" vertical="center" wrapText="1"/>
    </xf>
    <xf fontId="29" fillId="0" borderId="9" numFmtId="49" xfId="54" applyNumberFormat="1" applyFont="1" applyBorder="1" applyAlignment="1">
      <alignment horizontal="center" vertical="center" wrapText="1"/>
    </xf>
    <xf fontId="29" fillId="0" borderId="9" numFmtId="49" xfId="54" applyNumberFormat="1" applyFont="1" applyBorder="1" applyAlignment="1">
      <alignment horizontal="left" vertical="center" wrapText="1"/>
    </xf>
    <xf fontId="35" fillId="0" borderId="0" numFmtId="0" xfId="0" applyFont="1" applyAlignment="1" applyProtection="1">
      <alignment horizontal="right"/>
      <protection locked="0"/>
    </xf>
    <xf fontId="35" fillId="0" borderId="0" numFmtId="49" xfId="0" applyNumberFormat="1" applyFont="1" applyProtection="1">
      <protection locked="0"/>
    </xf>
    <xf fontId="22" fillId="0" borderId="0" numFmtId="0" xfId="0" applyFont="1" applyAlignment="1">
      <alignment horizontal="right"/>
    </xf>
    <xf fontId="36" fillId="0" borderId="0" numFmtId="0" xfId="0" applyFont="1" applyAlignment="1" applyProtection="1">
      <alignment horizontal="center" vertical="center" wrapText="1"/>
      <protection locked="0"/>
    </xf>
    <xf fontId="36" fillId="0" borderId="0" numFmtId="0" xfId="0" applyFont="1" applyAlignment="1" applyProtection="1">
      <alignment horizontal="center" vertical="center"/>
      <protection locked="0"/>
    </xf>
    <xf fontId="36" fillId="0" borderId="0" numFmtId="0" xfId="0" applyFont="1" applyAlignment="1">
      <alignment horizontal="center" vertical="center"/>
    </xf>
    <xf fontId="37" fillId="0" borderId="0" numFmtId="0" xfId="0" applyFont="1" applyAlignment="1" applyProtection="1">
      <alignment horizontal="left" vertical="center"/>
      <protection locked="0"/>
    </xf>
    <xf fontId="38" fillId="0" borderId="0" numFmtId="0" xfId="0" applyFont="1" applyAlignment="1" applyProtection="1">
      <alignment horizontal="right"/>
      <protection locked="0"/>
    </xf>
    <xf fontId="24" fillId="0" borderId="9" numFmtId="49" xfId="0" applyNumberFormat="1" applyFont="1" applyBorder="1" applyAlignment="1" applyProtection="1">
      <alignment horizontal="center" vertical="center" wrapText="1"/>
      <protection locked="0"/>
    </xf>
    <xf fontId="24" fillId="0" borderId="9" numFmtId="49" xfId="0" applyNumberFormat="1" applyFont="1" applyBorder="1" applyAlignment="1" applyProtection="1">
      <alignment horizontal="center" vertical="center"/>
      <protection locked="0"/>
    </xf>
    <xf fontId="22" fillId="0" borderId="9" numFmtId="4" xfId="0" applyNumberFormat="1" applyFont="1" applyBorder="1" applyAlignment="1" applyProtection="1">
      <alignment horizontal="right" vertical="center"/>
      <protection locked="0"/>
    </xf>
    <xf fontId="22" fillId="0" borderId="9" numFmtId="4" xfId="0" applyNumberFormat="1" applyFont="1" applyBorder="1" applyAlignment="1" applyProtection="1">
      <alignment horizontal="right" vertical="center" wrapText="1"/>
      <protection locked="0"/>
    </xf>
    <xf fontId="22" fillId="0" borderId="9" numFmtId="0" xfId="0" applyFont="1" applyBorder="1" applyAlignment="1" applyProtection="1">
      <alignment horizontal="left" vertical="center" wrapText="1"/>
      <protection locked="0"/>
    </xf>
    <xf fontId="25" fillId="0" borderId="9" numFmtId="0" xfId="0" applyFont="1" applyBorder="1" applyAlignment="1" applyProtection="1">
      <alignment horizontal="center" vertical="center"/>
      <protection locked="0"/>
    </xf>
    <xf fontId="24" fillId="0" borderId="0" numFmtId="0" xfId="0" applyFont="1" applyAlignment="1">
      <alignment vertical="top"/>
    </xf>
    <xf fontId="22" fillId="0" borderId="0" numFmtId="0" xfId="0" applyFont="1" applyAlignment="1" applyProtection="1">
      <alignment horizontal="right" vertical="center"/>
      <protection locked="0"/>
    </xf>
    <xf fontId="39" fillId="0" borderId="0" numFmtId="0" xfId="0" applyFont="1" applyAlignment="1">
      <alignment horizontal="center" vertical="center" wrapText="1"/>
    </xf>
    <xf fontId="23" fillId="0" borderId="0" numFmtId="0" xfId="0" applyFont="1" applyAlignment="1" applyProtection="1">
      <alignment horizontal="center" vertical="center"/>
      <protection locked="0"/>
    </xf>
    <xf fontId="22" fillId="0" borderId="0" numFmtId="0" xfId="0" applyFont="1" applyAlignment="1">
      <alignment horizontal="left" vertical="center"/>
    </xf>
    <xf fontId="24" fillId="0" borderId="0" numFmtId="0" xfId="0" applyFont="1"/>
    <xf fontId="22" fillId="0" borderId="0" numFmtId="0" xfId="0" applyFont="1" applyAlignment="1" applyProtection="1">
      <alignment horizontal="right"/>
      <protection locked="0"/>
    </xf>
    <xf fontId="24" fillId="0" borderId="16" numFmtId="0" xfId="0" applyFont="1" applyBorder="1" applyAlignment="1">
      <alignment horizontal="center" vertical="center" wrapText="1"/>
    </xf>
    <xf fontId="24" fillId="0" borderId="12" numFmtId="0" xfId="0" applyFont="1" applyBorder="1" applyAlignment="1" applyProtection="1">
      <alignment horizontal="center" vertical="center" wrapText="1"/>
      <protection locked="0"/>
    </xf>
    <xf fontId="24" fillId="0" borderId="12" numFmtId="0" xfId="0" applyFont="1" applyBorder="1" applyAlignment="1" applyProtection="1">
      <alignment horizontal="center" vertical="center"/>
      <protection locked="0"/>
    </xf>
    <xf fontId="24" fillId="0" borderId="17" numFmtId="0" xfId="0" applyFont="1" applyBorder="1" applyAlignment="1">
      <alignment horizontal="center" vertical="center" wrapText="1"/>
    </xf>
    <xf fontId="24" fillId="0" borderId="17" numFmtId="0" xfId="0" applyFont="1" applyBorder="1" applyAlignment="1" applyProtection="1">
      <alignment horizontal="center" vertical="center" wrapText="1"/>
      <protection locked="0"/>
    </xf>
    <xf fontId="24" fillId="0" borderId="18" numFmtId="0" xfId="0" applyFont="1" applyBorder="1" applyAlignment="1">
      <alignment horizontal="center" vertical="center" wrapText="1"/>
    </xf>
    <xf fontId="24" fillId="0" borderId="18" numFmtId="0" xfId="0" applyFont="1" applyBorder="1" applyAlignment="1" applyProtection="1">
      <alignment horizontal="center" vertical="center"/>
      <protection locked="0"/>
    </xf>
    <xf fontId="24" fillId="0" borderId="18" numFmtId="0" xfId="0" applyFont="1" applyBorder="1" applyAlignment="1" applyProtection="1">
      <alignment horizontal="center" vertical="center" wrapText="1"/>
      <protection locked="0"/>
    </xf>
    <xf fontId="24" fillId="0" borderId="19" numFmtId="0" xfId="0" applyFont="1" applyBorder="1" applyAlignment="1">
      <alignment horizontal="center" vertical="center" wrapText="1"/>
    </xf>
    <xf fontId="24" fillId="0" borderId="19" numFmtId="0" xfId="0" applyFont="1" applyBorder="1" applyAlignment="1" applyProtection="1">
      <alignment horizontal="center" vertical="center" wrapText="1"/>
      <protection locked="0"/>
    </xf>
    <xf fontId="24" fillId="0" borderId="19" numFmtId="0" xfId="0" applyFont="1" applyBorder="1" applyAlignment="1">
      <alignment horizontal="center" vertical="center"/>
    </xf>
    <xf fontId="24" fillId="0" borderId="19" numFmtId="0" xfId="0" applyFont="1" applyBorder="1" applyAlignment="1" applyProtection="1">
      <alignment horizontal="center" vertical="center"/>
      <protection locked="0"/>
    </xf>
    <xf fontId="22" fillId="0" borderId="15" numFmtId="0" xfId="0" applyFont="1" applyBorder="1" applyAlignment="1">
      <alignment horizontal="left" vertical="center" wrapText="1"/>
    </xf>
    <xf fontId="22" fillId="0" borderId="19" numFmtId="0" xfId="0" applyFont="1" applyBorder="1" applyAlignment="1">
      <alignment horizontal="left" vertical="center" wrapText="1"/>
    </xf>
    <xf fontId="22" fillId="0" borderId="19" numFmtId="0" xfId="0" applyFont="1" applyBorder="1" applyAlignment="1">
      <alignment horizontal="left" vertical="center"/>
    </xf>
    <xf fontId="22" fillId="0" borderId="19" numFmtId="0" xfId="0" applyFont="1" applyBorder="1" applyAlignment="1">
      <alignment horizontal="right" vertical="center"/>
    </xf>
    <xf fontId="22" fillId="0" borderId="20" numFmtId="0" xfId="0" applyFont="1" applyBorder="1" applyAlignment="1">
      <alignment horizontal="center" vertical="center"/>
    </xf>
    <xf fontId="22" fillId="0" borderId="18" numFmtId="0" xfId="0" applyFont="1" applyBorder="1" applyAlignment="1">
      <alignment horizontal="left" vertical="center"/>
    </xf>
    <xf fontId="24" fillId="0" borderId="9" numFmtId="0" xfId="0" applyFont="1" applyBorder="1" applyAlignment="1">
      <alignment vertical="center" wrapText="1"/>
    </xf>
    <xf fontId="24" fillId="0" borderId="12" numFmtId="0" xfId="0" applyFont="1" applyBorder="1" applyAlignment="1">
      <alignment vertical="center"/>
    </xf>
    <xf fontId="25" fillId="0" borderId="0" numFmtId="0" xfId="0" applyFont="1" applyAlignment="1" applyProtection="1">
      <alignment horizontal="right" vertical="center"/>
      <protection locked="0"/>
    </xf>
    <xf fontId="24" fillId="0" borderId="0" numFmtId="0" xfId="0" applyFont="1" applyAlignment="1">
      <alignment horizontal="right"/>
    </xf>
    <xf fontId="25" fillId="0" borderId="0" numFmtId="0" xfId="0" applyFont="1" applyAlignment="1" applyProtection="1">
      <alignment horizontal="right"/>
      <protection locked="0"/>
    </xf>
    <xf fontId="22" fillId="0" borderId="0" numFmtId="0" xfId="0" applyFont="1" applyAlignment="1">
      <alignment horizontal="left" vertical="center" wrapText="1"/>
    </xf>
    <xf fontId="24" fillId="0" borderId="0" numFmtId="0" xfId="0" applyFont="1" applyAlignment="1">
      <alignment wrapText="1"/>
    </xf>
    <xf fontId="24" fillId="0" borderId="21" numFmtId="0" xfId="0" applyFont="1" applyBorder="1" applyAlignment="1" applyProtection="1">
      <alignment horizontal="center" vertical="center" wrapText="1"/>
      <protection locked="0"/>
    </xf>
    <xf fontId="24" fillId="0" borderId="9" numFmtId="0" xfId="0" applyFont="1" applyBorder="1" applyAlignment="1">
      <alignment horizontal="center" vertical="center" wrapText="1"/>
    </xf>
    <xf fontId="24" fillId="0" borderId="9" numFmtId="3" xfId="0" applyNumberFormat="1" applyFont="1" applyBorder="1" applyAlignment="1">
      <alignment horizontal="center" vertical="center"/>
    </xf>
    <xf fontId="24" fillId="0" borderId="11" numFmtId="3" xfId="0" applyNumberFormat="1" applyFont="1" applyBorder="1" applyAlignment="1" applyProtection="1">
      <alignment horizontal="center" vertical="center"/>
      <protection locked="0"/>
    </xf>
    <xf fontId="24" fillId="0" borderId="9" numFmtId="3" xfId="0" applyNumberFormat="1" applyFont="1" applyBorder="1" applyAlignment="1" applyProtection="1">
      <alignment horizontal="center" vertical="center"/>
      <protection locked="0"/>
    </xf>
    <xf fontId="22" fillId="0" borderId="9" numFmtId="0" xfId="0" applyFont="1" applyBorder="1" applyAlignment="1">
      <alignment horizontal="left" vertical="center" wrapText="1"/>
    </xf>
    <xf fontId="22" fillId="0" borderId="11" numFmtId="4" xfId="0" applyNumberFormat="1" applyFont="1" applyBorder="1" applyAlignment="1" applyProtection="1">
      <alignment horizontal="right" vertical="center"/>
      <protection locked="0"/>
    </xf>
    <xf fontId="22" fillId="0" borderId="9" numFmtId="0" xfId="0" applyFont="1" applyBorder="1" applyAlignment="1" applyProtection="1">
      <alignment horizontal="right" vertical="center"/>
      <protection locked="0"/>
    </xf>
    <xf fontId="25" fillId="0" borderId="9" numFmtId="0" xfId="0" applyFont="1" applyBorder="1"/>
    <xf fontId="22" fillId="0" borderId="9" numFmtId="0" xfId="0" applyFont="1" applyBorder="1" applyAlignment="1" applyProtection="1">
      <alignment vertical="top"/>
      <protection locked="0"/>
    </xf>
    <xf fontId="22" fillId="0" borderId="9" numFmtId="0" xfId="0" applyFont="1" applyBorder="1" applyAlignment="1" applyProtection="1">
      <alignment horizontal="center" vertical="center" wrapText="1"/>
      <protection locked="0"/>
    </xf>
    <xf fontId="39" fillId="0" borderId="0" numFmtId="0" xfId="0" applyFont="1" applyAlignment="1">
      <alignment horizontal="center" vertical="center"/>
    </xf>
    <xf fontId="22" fillId="0" borderId="0" numFmtId="0" xfId="0" applyFont="1" applyAlignment="1" applyProtection="1">
      <alignment horizontal="left" vertical="center"/>
      <protection locked="0"/>
    </xf>
    <xf fontId="22" fillId="0" borderId="0" numFmtId="0" xfId="0" applyFont="1" applyAlignment="1" applyProtection="1">
      <alignment vertical="top"/>
      <protection locked="0"/>
    </xf>
    <xf fontId="22" fillId="0" borderId="9" numFmtId="0" xfId="0" applyFont="1" applyBorder="1" applyAlignment="1">
      <alignment vertical="center" wrapText="1"/>
    </xf>
    <xf fontId="22" fillId="0" borderId="9" numFmtId="0" xfId="0" applyFont="1" applyBorder="1" applyAlignment="1">
      <alignment horizontal="center" vertical="center" wrapText="1"/>
    </xf>
    <xf fontId="22" fillId="0" borderId="9" numFmtId="0" xfId="0" applyFont="1" applyBorder="1" applyAlignment="1" applyProtection="1">
      <alignment horizontal="center" vertical="center"/>
      <protection locked="0"/>
    </xf>
    <xf fontId="22" fillId="0" borderId="9" numFmtId="0" xfId="0" applyFont="1" applyBorder="1" applyAlignment="1">
      <alignment horizontal="right" vertical="center" wrapText="1"/>
    </xf>
    <xf fontId="22" fillId="0" borderId="9" numFmtId="0" xfId="0" applyFont="1" applyBorder="1" applyAlignment="1">
      <alignment horizontal="right" vertical="center"/>
    </xf>
    <xf fontId="22" fillId="0" borderId="13" numFmtId="0" xfId="0" applyFont="1" applyBorder="1" applyAlignment="1" applyProtection="1">
      <alignment vertical="center" wrapText="1"/>
      <protection locked="0"/>
    </xf>
    <xf fontId="22" fillId="0" borderId="9" numFmtId="0" xfId="0" applyFont="1" applyBorder="1" applyAlignment="1" applyProtection="1">
      <alignment horizontal="right" vertical="center" wrapText="1"/>
      <protection locked="0"/>
    </xf>
    <xf fontId="25" fillId="0" borderId="0" numFmtId="49" xfId="0" applyNumberFormat="1" applyFont="1"/>
    <xf fontId="25" fillId="0" borderId="9" numFmtId="0" xfId="0" applyFont="1" applyBorder="1" applyAlignment="1">
      <alignment horizontal="center" vertical="center"/>
    </xf>
    <xf fontId="25" fillId="0" borderId="9" numFmtId="0" xfId="0" applyFont="1" applyBorder="1" applyAlignment="1" applyProtection="1">
      <alignment horizontal="center" vertical="center" wrapText="1"/>
      <protection locked="0"/>
    </xf>
    <xf fontId="22" fillId="0" borderId="9" numFmtId="0" xfId="0" applyFont="1" applyBorder="1" applyAlignment="1">
      <alignment horizontal="left" vertical="center"/>
    </xf>
    <xf fontId="24" fillId="0" borderId="14" numFmtId="0" xfId="0" applyFont="1" applyBorder="1" applyAlignment="1" applyProtection="1">
      <alignment horizontal="center" vertical="center" wrapText="1"/>
      <protection locked="0"/>
    </xf>
    <xf fontId="24" fillId="0" borderId="15" numFmtId="0" xfId="0" applyFont="1" applyBorder="1" applyAlignment="1" applyProtection="1">
      <alignment horizontal="center" vertical="center" wrapText="1"/>
      <protection locked="0"/>
    </xf>
    <xf fontId="25" fillId="0" borderId="9" numFmtId="0" xfId="0" applyFont="1" applyBorder="1" applyAlignment="1">
      <alignment vertical="center" wrapText="1"/>
    </xf>
    <xf fontId="21" fillId="0" borderId="9" numFmtId="49" xfId="54" applyNumberFormat="1" applyFont="1" applyBorder="1" applyAlignment="1" applyProtection="1">
      <alignment horizontal="left" vertical="center" wrapText="1"/>
      <protection locked="0"/>
    </xf>
    <xf fontId="22" fillId="0" borderId="11" numFmtId="0" xfId="0" applyFont="1" applyBorder="1" applyAlignment="1" applyProtection="1">
      <alignment horizontal="center" vertical="center" wrapText="1"/>
      <protection locked="0"/>
    </xf>
    <xf fontId="22" fillId="0" borderId="12" numFmtId="0" xfId="0" applyFont="1" applyBorder="1" applyAlignment="1" applyProtection="1">
      <alignment horizontal="left" vertical="center" wrapText="1"/>
      <protection locked="0"/>
    </xf>
    <xf fontId="22" fillId="0" borderId="13" numFmtId="0" xfId="0" applyFont="1" applyBorder="1" applyAlignment="1" applyProtection="1">
      <alignment horizontal="left" vertical="center" wrapText="1"/>
      <protection locked="0"/>
    </xf>
  </cellXfs>
  <cellStyles count="57">
    <cellStyle name="常规" xfId="0" builtinId="0"/>
    <cellStyle name="Comma" xfId="1" builtinId="3"/>
    <cellStyle name="Currency" xfId="2" builtinId="4"/>
    <cellStyle name="Percent" xfId="3" builtinId="5"/>
    <cellStyle name="Comma [0]" xfId="4" builtinId="6"/>
    <cellStyle name="Currency[0]" xfId="5" builtinId="7"/>
    <cellStyle name="Hyperlink" xfId="6" builtinId="8"/>
    <cellStyle name="Followed Hyperlink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0" Type="http://schemas.openxmlformats.org/officeDocument/2006/relationships/styles" Target="styles.xml"/><Relationship  Id="rId19" Type="http://schemas.openxmlformats.org/officeDocument/2006/relationships/sharedStrings" Target="sharedStrings.xml"/><Relationship  Id="rId13" Type="http://schemas.openxmlformats.org/officeDocument/2006/relationships/worksheet" Target="worksheets/sheet13.xml"/><Relationship  Id="rId16" Type="http://schemas.openxmlformats.org/officeDocument/2006/relationships/worksheet" Target="worksheets/sheet16.xml"/><Relationship  Id="rId12" Type="http://schemas.openxmlformats.org/officeDocument/2006/relationships/worksheet" Target="worksheets/sheet12.xml"/><Relationship  Id="rId8" Type="http://schemas.openxmlformats.org/officeDocument/2006/relationships/worksheet" Target="worksheets/sheet8.xml"/><Relationship  Id="rId11" Type="http://schemas.openxmlformats.org/officeDocument/2006/relationships/worksheet" Target="worksheets/sheet11.xml"/><Relationship  Id="rId14" Type="http://schemas.openxmlformats.org/officeDocument/2006/relationships/worksheet" Target="worksheets/sheet14.xml"/><Relationship  Id="rId7" Type="http://schemas.openxmlformats.org/officeDocument/2006/relationships/worksheet" Target="worksheets/sheet7.xml"/><Relationship  Id="rId10" Type="http://schemas.openxmlformats.org/officeDocument/2006/relationships/worksheet" Target="worksheets/sheet10.xml"/><Relationship  Id="rId15" Type="http://schemas.openxmlformats.org/officeDocument/2006/relationships/worksheet" Target="worksheets/sheet15.xml"/><Relationship  Id="rId18" Type="http://schemas.openxmlformats.org/officeDocument/2006/relationships/theme" Target="theme/theme1.xml"/><Relationship  Id="rId1" Type="http://schemas.openxmlformats.org/officeDocument/2006/relationships/worksheet" Target="worksheets/sheet1.xml"/><Relationship  Id="rId9" Type="http://schemas.openxmlformats.org/officeDocument/2006/relationships/worksheet" Target="worksheets/sheet9.xml"/><Relationship  Id="rId6" Type="http://schemas.openxmlformats.org/officeDocument/2006/relationships/worksheet" Target="worksheets/sheet6.xml"/><Relationship  Id="rId17" Type="http://schemas.openxmlformats.org/officeDocument/2006/relationships/worksheet" Target="worksheets/sheet17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topLeftCell="A18" zoomScale="100" workbookViewId="0">
      <selection activeCell="A1" activeCellId="0" sqref="A1"/>
    </sheetView>
  </sheetViews>
  <sheetFormatPr baseColWidth="8" defaultColWidth="10.273400000000001" defaultRowHeight="15" customHeight="1"/>
  <cols>
    <col customWidth="1" min="1" max="4" width="33.273400000000002"/>
  </cols>
  <sheetData>
    <row r="1" ht="18.75" customHeight="1">
      <c r="A1" s="1"/>
      <c r="B1" s="1"/>
      <c r="C1" s="1"/>
      <c r="D1" s="2" t="s">
        <v>0</v>
      </c>
    </row>
    <row r="2" ht="42" customHeight="1">
      <c r="A2" s="3" t="str">
        <f>"2025"&amp;"年部门财务收支预算总表"</f>
        <v>2025年部门财务收支预算总表</v>
      </c>
      <c r="B2" s="3"/>
      <c r="C2" s="3"/>
      <c r="D2" s="3"/>
    </row>
    <row r="3" ht="18.75" customHeight="1">
      <c r="A3" s="4" t="str">
        <f>"单位名称："&amp;"盈江县公安局"</f>
        <v>单位名称：盈江县公安局</v>
      </c>
      <c r="B3" s="4"/>
      <c r="C3" s="5"/>
      <c r="D3" s="6" t="s">
        <v>1</v>
      </c>
    </row>
    <row r="4" ht="18.75" customHeight="1">
      <c r="A4" s="5" t="s">
        <v>2</v>
      </c>
      <c r="B4" s="5"/>
      <c r="C4" s="5" t="s">
        <v>3</v>
      </c>
      <c r="D4" s="5"/>
    </row>
    <row r="5" ht="18.75" customHeight="1">
      <c r="A5" s="5" t="s">
        <v>4</v>
      </c>
      <c r="B5" s="5" t="s">
        <v>5</v>
      </c>
      <c r="C5" s="5" t="s">
        <v>6</v>
      </c>
      <c r="D5" s="5" t="s">
        <v>5</v>
      </c>
    </row>
    <row r="6" ht="18.75" customHeight="1">
      <c r="A6" s="4" t="s">
        <v>7</v>
      </c>
      <c r="B6" s="7">
        <v>103881332.61</v>
      </c>
      <c r="C6" s="4" t="str">
        <f>"一"&amp;"、"&amp;"一般公共服务支出"</f>
        <v>一、一般公共服务支出</v>
      </c>
      <c r="D6" s="7">
        <v>12000</v>
      </c>
    </row>
    <row r="7" ht="18.75" customHeight="1">
      <c r="A7" s="4" t="s">
        <v>8</v>
      </c>
      <c r="B7" s="7"/>
      <c r="C7" s="4" t="str">
        <f>"二"&amp;"、"&amp;"公共安全支出"</f>
        <v>二、公共安全支出</v>
      </c>
      <c r="D7" s="7">
        <v>95215208.519999996</v>
      </c>
    </row>
    <row r="8" ht="18.75" customHeight="1">
      <c r="A8" s="4" t="s">
        <v>9</v>
      </c>
      <c r="B8" s="7"/>
      <c r="C8" s="4" t="str">
        <f>"三"&amp;"、"&amp;"社会保障和就业支出"</f>
        <v>三、社会保障和就业支出</v>
      </c>
      <c r="D8" s="7">
        <v>8812850.4299999997</v>
      </c>
    </row>
    <row r="9" ht="18.75" customHeight="1">
      <c r="A9" s="4" t="s">
        <v>10</v>
      </c>
      <c r="B9" s="7"/>
      <c r="C9" s="4" t="str">
        <f>"四"&amp;"、"&amp;"卫生健康支出"</f>
        <v>四、卫生健康支出</v>
      </c>
      <c r="D9" s="7">
        <v>3944669.6600000001</v>
      </c>
    </row>
    <row r="10" ht="18.75" customHeight="1">
      <c r="A10" s="4" t="s">
        <v>11</v>
      </c>
      <c r="B10" s="7">
        <v>9000000</v>
      </c>
      <c r="C10" s="4" t="str">
        <f>"五"&amp;"、"&amp;"住房保障支出"</f>
        <v>五、住房保障支出</v>
      </c>
      <c r="D10" s="7">
        <v>4896604</v>
      </c>
    </row>
    <row r="11" ht="18.75" customHeight="1">
      <c r="A11" s="4" t="s">
        <v>12</v>
      </c>
      <c r="B11" s="7"/>
      <c r="C11" s="4"/>
      <c r="D11" s="7"/>
    </row>
    <row r="12" ht="18.75" customHeight="1">
      <c r="A12" s="4" t="s">
        <v>13</v>
      </c>
      <c r="B12" s="7"/>
      <c r="C12" s="4"/>
      <c r="D12" s="7"/>
    </row>
    <row r="13" ht="18.75" customHeight="1">
      <c r="A13" s="4" t="s">
        <v>14</v>
      </c>
      <c r="B13" s="7"/>
      <c r="C13" s="4"/>
      <c r="D13" s="7"/>
    </row>
    <row r="14" ht="18.75" customHeight="1">
      <c r="A14" s="4" t="s">
        <v>15</v>
      </c>
      <c r="B14" s="7"/>
      <c r="C14" s="4"/>
      <c r="D14" s="7"/>
    </row>
    <row r="15" ht="18.75" customHeight="1">
      <c r="A15" s="4" t="s">
        <v>16</v>
      </c>
      <c r="B15" s="7">
        <v>9000000</v>
      </c>
      <c r="C15" s="4"/>
      <c r="D15" s="7"/>
    </row>
    <row r="16" ht="18.75" customHeight="1">
      <c r="A16" s="4"/>
      <c r="B16" s="7"/>
      <c r="C16" s="4"/>
      <c r="D16" s="7"/>
    </row>
    <row r="17" ht="18.75" customHeight="1">
      <c r="A17" s="4"/>
      <c r="B17" s="7"/>
      <c r="C17" s="4"/>
      <c r="D17" s="7"/>
    </row>
    <row r="18" ht="18.75" customHeight="1">
      <c r="A18" s="4"/>
      <c r="B18" s="7"/>
      <c r="C18" s="4"/>
      <c r="D18" s="7"/>
    </row>
    <row r="19" ht="18.75" customHeight="1">
      <c r="A19" s="4"/>
      <c r="B19" s="7"/>
      <c r="C19" s="4"/>
      <c r="D19" s="7"/>
    </row>
    <row r="20" ht="18.75" customHeight="1">
      <c r="A20" s="4"/>
      <c r="B20" s="7"/>
      <c r="C20" s="4"/>
      <c r="D20" s="7"/>
    </row>
    <row r="21" ht="18.75" customHeight="1">
      <c r="A21" s="4"/>
      <c r="B21" s="7"/>
      <c r="C21" s="4"/>
      <c r="D21" s="7"/>
    </row>
    <row r="22" ht="18.75" customHeight="1">
      <c r="A22" s="4"/>
      <c r="B22" s="7"/>
      <c r="C22" s="4"/>
      <c r="D22" s="7"/>
    </row>
    <row r="23" ht="18.75" customHeight="1">
      <c r="A23" s="4"/>
      <c r="B23" s="7"/>
      <c r="C23" s="4"/>
      <c r="D23" s="7"/>
    </row>
    <row r="24" ht="18.75" customHeight="1">
      <c r="A24" s="4"/>
      <c r="B24" s="7"/>
      <c r="C24" s="4"/>
      <c r="D24" s="7"/>
    </row>
    <row r="25" ht="18.75" customHeight="1">
      <c r="A25" s="4"/>
      <c r="B25" s="7"/>
      <c r="C25" s="4"/>
      <c r="D25" s="7"/>
    </row>
    <row r="26" ht="18.75" customHeight="1">
      <c r="A26" s="4"/>
      <c r="B26" s="7"/>
      <c r="C26" s="4"/>
      <c r="D26" s="7"/>
    </row>
    <row r="27" ht="18.75" customHeight="1">
      <c r="A27" s="4"/>
      <c r="B27" s="7"/>
      <c r="C27" s="4"/>
      <c r="D27" s="7"/>
    </row>
    <row r="28" ht="18.75" customHeight="1">
      <c r="A28" s="4"/>
      <c r="B28" s="7"/>
      <c r="C28" s="4"/>
      <c r="D28" s="7"/>
    </row>
    <row r="29" ht="18.75" customHeight="1">
      <c r="A29" s="4"/>
      <c r="B29" s="7"/>
      <c r="C29" s="4"/>
      <c r="D29" s="7"/>
    </row>
    <row r="30" ht="18.75" customHeight="1">
      <c r="A30" s="4"/>
      <c r="B30" s="7"/>
      <c r="C30" s="4"/>
      <c r="D30" s="7"/>
    </row>
    <row r="31" ht="18.75" customHeight="1">
      <c r="A31" s="4"/>
      <c r="B31" s="7"/>
      <c r="C31" s="4"/>
      <c r="D31" s="7"/>
    </row>
    <row r="32" ht="18.75" customHeight="1">
      <c r="A32" s="4" t="s">
        <v>17</v>
      </c>
      <c r="B32" s="7">
        <v>112881332.61</v>
      </c>
      <c r="C32" s="4" t="s">
        <v>18</v>
      </c>
      <c r="D32" s="7">
        <v>112881332.61</v>
      </c>
    </row>
    <row r="33" ht="18.75" customHeight="1">
      <c r="A33" s="4" t="s">
        <v>19</v>
      </c>
      <c r="B33" s="7"/>
      <c r="C33" s="4" t="s">
        <v>20</v>
      </c>
      <c r="D33" s="7"/>
    </row>
    <row r="34" ht="18.75" customHeight="1">
      <c r="A34" s="4" t="s">
        <v>21</v>
      </c>
      <c r="B34" s="7"/>
      <c r="C34" s="4" t="s">
        <v>21</v>
      </c>
      <c r="D34" s="7"/>
    </row>
    <row r="35" ht="18.75" customHeight="1">
      <c r="A35" s="4" t="s">
        <v>22</v>
      </c>
      <c r="B35" s="7"/>
      <c r="C35" s="4" t="s">
        <v>23</v>
      </c>
      <c r="D35" s="7"/>
    </row>
    <row r="36" ht="18.75" customHeight="1">
      <c r="A36" s="4" t="s">
        <v>24</v>
      </c>
      <c r="B36" s="7">
        <v>112881332.61</v>
      </c>
      <c r="C36" s="4" t="s">
        <v>25</v>
      </c>
      <c r="D36" s="7">
        <v>112881332.61</v>
      </c>
    </row>
  </sheetData>
  <mergeCells count="4">
    <mergeCell ref="A2:D2"/>
    <mergeCell ref="A3:B3"/>
    <mergeCell ref="A4:B4"/>
    <mergeCell ref="C4:D4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D23" activeCellId="0" sqref="D23"/>
    </sheetView>
  </sheetViews>
  <sheetFormatPr baseColWidth="8" defaultColWidth="9.1328099999999992" defaultRowHeight="14.25" customHeight="1"/>
  <cols>
    <col customWidth="1" min="1" max="6" width="24.3398"/>
  </cols>
  <sheetData>
    <row r="1" ht="12" customHeight="1">
      <c r="A1" s="83">
        <v>1</v>
      </c>
      <c r="B1" s="84">
        <v>0</v>
      </c>
      <c r="C1" s="83">
        <v>1</v>
      </c>
      <c r="D1" s="43"/>
      <c r="E1" s="43"/>
      <c r="F1" s="85" t="s">
        <v>432</v>
      </c>
    </row>
    <row r="2" ht="26.25" customHeight="1">
      <c r="A2" s="86" t="str">
        <f>"2025"&amp;"年部门政府性基金预算支出预算表"</f>
        <v>2025年部门政府性基金预算支出预算表</v>
      </c>
      <c r="B2" s="86" t="s">
        <v>433</v>
      </c>
      <c r="C2" s="87"/>
      <c r="D2" s="88"/>
      <c r="E2" s="88"/>
      <c r="F2" s="88"/>
    </row>
    <row r="3" ht="13.5" customHeight="1">
      <c r="A3" s="89" t="str">
        <f>"单位名称："&amp;"盈江县公安局"</f>
        <v>单位名称：盈江县公安局</v>
      </c>
      <c r="B3" s="89" t="s">
        <v>434</v>
      </c>
      <c r="C3" s="90"/>
      <c r="D3" s="43"/>
      <c r="E3" s="43"/>
      <c r="F3" s="85" t="s">
        <v>1</v>
      </c>
    </row>
    <row r="4" ht="19.5" customHeight="1">
      <c r="A4" s="27" t="s">
        <v>143</v>
      </c>
      <c r="B4" s="91" t="s">
        <v>48</v>
      </c>
      <c r="C4" s="27" t="s">
        <v>49</v>
      </c>
      <c r="D4" s="24" t="s">
        <v>435</v>
      </c>
      <c r="E4" s="24"/>
      <c r="F4" s="24"/>
    </row>
    <row r="5" ht="18.550000000000001" customHeight="1">
      <c r="A5" s="27"/>
      <c r="B5" s="91"/>
      <c r="C5" s="27"/>
      <c r="D5" s="24" t="s">
        <v>30</v>
      </c>
      <c r="E5" s="24" t="s">
        <v>52</v>
      </c>
      <c r="F5" s="24" t="s">
        <v>53</v>
      </c>
    </row>
    <row r="6" ht="20.25" customHeight="1">
      <c r="A6" s="27">
        <v>1</v>
      </c>
      <c r="B6" s="92" t="s">
        <v>60</v>
      </c>
      <c r="C6" s="92" t="s">
        <v>61</v>
      </c>
      <c r="D6" s="92" t="s">
        <v>62</v>
      </c>
      <c r="E6" s="92" t="s">
        <v>63</v>
      </c>
      <c r="F6" s="92" t="s">
        <v>64</v>
      </c>
    </row>
    <row r="7" ht="30" customHeight="1">
      <c r="A7" s="25"/>
      <c r="B7" s="91"/>
      <c r="C7" s="25"/>
      <c r="D7" s="93"/>
      <c r="E7" s="94"/>
      <c r="F7" s="94"/>
    </row>
    <row r="8" ht="30" customHeight="1">
      <c r="A8" s="95"/>
      <c r="B8" s="95"/>
      <c r="C8" s="95"/>
      <c r="D8" s="93"/>
      <c r="E8" s="94"/>
      <c r="F8" s="94"/>
    </row>
    <row r="9" ht="30" customHeight="1">
      <c r="A9" s="96" t="s">
        <v>436</v>
      </c>
      <c r="B9" s="96" t="s">
        <v>436</v>
      </c>
      <c r="C9" s="96" t="s">
        <v>436</v>
      </c>
      <c r="D9" s="93"/>
      <c r="E9" s="94"/>
      <c r="F9" s="94"/>
    </row>
    <row r="10" ht="23" customHeight="1">
      <c r="A10" s="97" t="s">
        <v>437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C16" activeCellId="0" sqref="C16"/>
    </sheetView>
  </sheetViews>
  <sheetFormatPr baseColWidth="8" defaultColWidth="9.1328099999999992" defaultRowHeight="14.25" customHeight="1"/>
  <cols>
    <col customWidth="1" min="1" max="1" width="16.3398"/>
    <col customWidth="1" min="2" max="3" width="9.625"/>
    <col customWidth="1" min="4" max="5" width="3.625"/>
    <col customWidth="1" min="6" max="6" width="11.273400000000001"/>
    <col customWidth="1" min="7" max="8" width="11.8438"/>
    <col customWidth="1" min="9" max="9" width="10.199199999999999"/>
    <col customWidth="1" min="10" max="10" width="6.0468799999999998"/>
    <col customWidth="1" min="11" max="11" width="9.7773400000000006"/>
    <col customWidth="1" min="12" max="12" width="10.7773"/>
    <col customWidth="1" min="13" max="15" width="10.710900000000001"/>
    <col customWidth="1" min="16" max="16" width="6.625"/>
    <col customWidth="1" min="17" max="17" width="11.425800000000001"/>
  </cols>
  <sheetData>
    <row r="1" ht="13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9"/>
      <c r="L1" s="9"/>
      <c r="M1" s="9"/>
      <c r="N1" s="9"/>
      <c r="O1" s="98"/>
      <c r="P1" s="98"/>
      <c r="Q1" s="34" t="s">
        <v>438</v>
      </c>
    </row>
    <row r="2" ht="27.75" customHeight="1">
      <c r="A2" s="99" t="str">
        <f>"2025"&amp;"年部门政府采购预算表"</f>
        <v>2025年部门政府采购预算表</v>
      </c>
      <c r="B2" s="12"/>
      <c r="C2" s="12"/>
      <c r="D2" s="12"/>
      <c r="E2" s="12"/>
      <c r="F2" s="12"/>
      <c r="G2" s="12"/>
      <c r="H2" s="12"/>
      <c r="I2" s="12"/>
      <c r="J2" s="12"/>
      <c r="K2" s="100"/>
      <c r="L2" s="12"/>
      <c r="M2" s="12"/>
      <c r="N2" s="12"/>
      <c r="O2" s="100"/>
      <c r="P2" s="100"/>
      <c r="Q2" s="12"/>
    </row>
    <row r="3" ht="18.75" customHeight="1">
      <c r="A3" s="101" t="str">
        <f>"单位名称："&amp;"盈江县公安局"</f>
        <v>单位名称：盈江县公安局</v>
      </c>
      <c r="B3" s="102"/>
      <c r="C3" s="102"/>
      <c r="D3" s="102"/>
      <c r="E3" s="102"/>
      <c r="F3" s="102"/>
      <c r="G3" s="102"/>
      <c r="H3" s="102"/>
      <c r="I3" s="102"/>
      <c r="J3" s="102"/>
      <c r="K3" s="9"/>
      <c r="L3" s="9"/>
      <c r="M3" s="9"/>
      <c r="N3" s="9"/>
      <c r="O3" s="103"/>
      <c r="P3" s="103"/>
      <c r="Q3" s="85" t="s">
        <v>27</v>
      </c>
    </row>
    <row r="4" ht="15.75" customHeight="1">
      <c r="A4" s="15" t="s">
        <v>439</v>
      </c>
      <c r="B4" s="104" t="s">
        <v>440</v>
      </c>
      <c r="C4" s="104" t="s">
        <v>441</v>
      </c>
      <c r="D4" s="104" t="s">
        <v>442</v>
      </c>
      <c r="E4" s="104" t="s">
        <v>443</v>
      </c>
      <c r="F4" s="104" t="s">
        <v>444</v>
      </c>
      <c r="G4" s="17" t="s">
        <v>150</v>
      </c>
      <c r="H4" s="17"/>
      <c r="I4" s="17"/>
      <c r="J4" s="17"/>
      <c r="K4" s="105"/>
      <c r="L4" s="17"/>
      <c r="M4" s="17"/>
      <c r="N4" s="17"/>
      <c r="O4" s="106"/>
      <c r="P4" s="105"/>
      <c r="Q4" s="19"/>
    </row>
    <row r="5" ht="17.25" customHeight="1">
      <c r="A5" s="20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445</v>
      </c>
      <c r="J5" s="107" t="s">
        <v>446</v>
      </c>
      <c r="K5" s="108" t="s">
        <v>447</v>
      </c>
      <c r="L5" s="109" t="s">
        <v>448</v>
      </c>
      <c r="M5" s="109"/>
      <c r="N5" s="109"/>
      <c r="O5" s="110"/>
      <c r="P5" s="111"/>
      <c r="Q5" s="112"/>
    </row>
    <row r="6" ht="54" customHeight="1">
      <c r="A6" s="46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13"/>
      <c r="L6" s="112" t="s">
        <v>33</v>
      </c>
      <c r="M6" s="112" t="s">
        <v>40</v>
      </c>
      <c r="N6" s="112" t="s">
        <v>449</v>
      </c>
      <c r="O6" s="25" t="s">
        <v>42</v>
      </c>
      <c r="P6" s="113" t="s">
        <v>43</v>
      </c>
      <c r="Q6" s="112" t="s">
        <v>44</v>
      </c>
    </row>
    <row r="7" ht="15" customHeight="1">
      <c r="A7" s="22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52.5" customHeight="1">
      <c r="A8" s="116"/>
      <c r="B8" s="117"/>
      <c r="C8" s="117"/>
      <c r="D8" s="118"/>
      <c r="E8" s="11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ht="52.5" customHeight="1">
      <c r="A9" s="116"/>
      <c r="B9" s="117"/>
      <c r="C9" s="117"/>
      <c r="D9" s="118"/>
      <c r="E9" s="11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ht="30" customHeight="1">
      <c r="A10" s="120" t="s">
        <v>436</v>
      </c>
      <c r="B10" s="121"/>
      <c r="C10" s="121"/>
      <c r="D10" s="121"/>
      <c r="E10" s="11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ht="21" customHeight="1">
      <c r="A11" s="97" t="s">
        <v>450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2" activeCellId="0" sqref="A12"/>
    </sheetView>
  </sheetViews>
  <sheetFormatPr baseColWidth="8" defaultColWidth="9.1328099999999992" defaultRowHeight="14.25" customHeight="1"/>
  <cols>
    <col customWidth="1" min="1" max="1" width="21.4727"/>
    <col customWidth="1" min="2" max="2" width="9.7773400000000006"/>
    <col customWidth="1" min="3" max="3" width="19.199200000000001"/>
    <col customWidth="1" min="4" max="5" width="12.046900000000001"/>
    <col customWidth="1" min="6" max="6" width="5.7773399999999997"/>
    <col customWidth="1" min="7" max="7" width="6.4726600000000003"/>
    <col customWidth="1" min="8" max="8" width="9.9140599999999992"/>
    <col customWidth="1" min="9" max="14" width="11.3398"/>
  </cols>
  <sheetData>
    <row r="1" ht="17.25" customHeight="1">
      <c r="A1" s="66"/>
      <c r="B1" s="66"/>
      <c r="C1" s="66"/>
      <c r="D1" s="66"/>
      <c r="E1" s="66"/>
      <c r="F1" s="66"/>
      <c r="G1" s="66"/>
      <c r="H1" s="10"/>
      <c r="I1" s="9"/>
      <c r="J1" s="9"/>
      <c r="K1" s="10"/>
      <c r="L1" s="9"/>
      <c r="M1" s="11"/>
      <c r="N1" s="11" t="s">
        <v>451</v>
      </c>
    </row>
    <row r="2" ht="36" customHeight="1">
      <c r="A2" s="12" t="str">
        <f>"2025"&amp;"年部门政府购买服务预算表"</f>
        <v>2025年部门政府购买服务预算表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1.75" customHeight="1">
      <c r="A3" s="13" t="str">
        <f>"单位名称："&amp;"盈江县公安局"</f>
        <v>单位名称：盈江县公安局</v>
      </c>
      <c r="B3" s="102"/>
      <c r="C3" s="102"/>
      <c r="D3" s="102"/>
      <c r="E3" s="102"/>
      <c r="F3" s="102"/>
      <c r="G3" s="102"/>
      <c r="H3" s="10"/>
      <c r="I3" s="9"/>
      <c r="J3" s="9"/>
      <c r="K3" s="10"/>
      <c r="L3" s="9"/>
      <c r="M3" s="43"/>
      <c r="N3" s="34" t="s">
        <v>27</v>
      </c>
    </row>
    <row r="4" ht="15.75" customHeight="1">
      <c r="A4" s="15" t="s">
        <v>439</v>
      </c>
      <c r="B4" s="15" t="s">
        <v>452</v>
      </c>
      <c r="C4" s="15" t="s">
        <v>453</v>
      </c>
      <c r="D4" s="30" t="s">
        <v>150</v>
      </c>
      <c r="E4" s="18"/>
      <c r="F4" s="18"/>
      <c r="G4" s="18"/>
      <c r="H4" s="18"/>
      <c r="I4" s="18"/>
      <c r="J4" s="18"/>
      <c r="K4" s="18"/>
      <c r="L4" s="18"/>
      <c r="M4" s="18"/>
      <c r="N4" s="44"/>
    </row>
    <row r="5" ht="17.25" customHeight="1">
      <c r="A5" s="20"/>
      <c r="B5" s="20"/>
      <c r="C5" s="20"/>
      <c r="D5" s="23" t="s">
        <v>30</v>
      </c>
      <c r="E5" s="15" t="s">
        <v>34</v>
      </c>
      <c r="F5" s="15" t="s">
        <v>445</v>
      </c>
      <c r="G5" s="15" t="s">
        <v>446</v>
      </c>
      <c r="H5" s="15" t="s">
        <v>447</v>
      </c>
      <c r="I5" s="30" t="s">
        <v>448</v>
      </c>
      <c r="J5" s="18"/>
      <c r="K5" s="18"/>
      <c r="L5" s="18"/>
      <c r="M5" s="18"/>
      <c r="N5" s="44"/>
    </row>
    <row r="6" ht="40.5" customHeight="1">
      <c r="A6" s="46"/>
      <c r="B6" s="46"/>
      <c r="C6" s="46"/>
      <c r="D6" s="22"/>
      <c r="E6" s="20" t="s">
        <v>33</v>
      </c>
      <c r="F6" s="46"/>
      <c r="G6" s="46"/>
      <c r="H6" s="22"/>
      <c r="I6" s="20" t="s">
        <v>33</v>
      </c>
      <c r="J6" s="20" t="s">
        <v>40</v>
      </c>
      <c r="K6" s="20" t="s">
        <v>41</v>
      </c>
      <c r="L6" s="20" t="s">
        <v>42</v>
      </c>
      <c r="M6" s="20" t="s">
        <v>43</v>
      </c>
      <c r="N6" s="20" t="s">
        <v>44</v>
      </c>
    </row>
    <row r="7" ht="15" customHeight="1">
      <c r="A7" s="24">
        <v>1</v>
      </c>
      <c r="B7" s="24">
        <v>2</v>
      </c>
      <c r="C7" s="24">
        <v>3</v>
      </c>
      <c r="D7" s="24">
        <v>7</v>
      </c>
      <c r="E7" s="24">
        <v>8</v>
      </c>
      <c r="F7" s="24">
        <v>9</v>
      </c>
      <c r="G7" s="24">
        <v>10</v>
      </c>
      <c r="H7" s="24">
        <v>11</v>
      </c>
      <c r="I7" s="24">
        <v>12</v>
      </c>
      <c r="J7" s="24">
        <v>13</v>
      </c>
      <c r="K7" s="24">
        <v>14</v>
      </c>
      <c r="L7" s="24">
        <v>15</v>
      </c>
      <c r="M7" s="24">
        <v>16</v>
      </c>
      <c r="N7" s="24">
        <v>17</v>
      </c>
    </row>
    <row r="8" ht="52.5" customHeight="1">
      <c r="A8" s="47"/>
      <c r="B8" s="47"/>
      <c r="C8" s="47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ht="52.5" customHeight="1">
      <c r="A9" s="122"/>
      <c r="B9" s="122"/>
      <c r="C9" s="12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ht="30" customHeight="1">
      <c r="A10" s="30" t="s">
        <v>30</v>
      </c>
      <c r="B10" s="123"/>
      <c r="C10" s="123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ht="18" customHeight="1">
      <c r="A11" s="97" t="s">
        <v>454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L18" activeCellId="0" sqref="L18"/>
    </sheetView>
  </sheetViews>
  <sheetFormatPr baseColWidth="8" defaultColWidth="9.1328099999999992" defaultRowHeight="14.25" customHeight="1"/>
  <cols>
    <col customWidth="1" min="1" max="1" width="24.4727"/>
    <col customWidth="1" min="2" max="20" width="5.7773399999999997"/>
  </cols>
  <sheetData>
    <row r="1" ht="13.5" customHeight="1">
      <c r="A1" s="66"/>
      <c r="B1" s="66"/>
      <c r="C1" s="66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1" t="s">
        <v>455</v>
      </c>
    </row>
    <row r="2" ht="27.75" customHeight="1">
      <c r="A2" s="99" t="str">
        <f>"2025"&amp;"年县对下转移支付预算表"</f>
        <v>2025年县对下转移支付预算表</v>
      </c>
      <c r="B2" s="12"/>
      <c r="C2" s="12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2"/>
    </row>
    <row r="3" ht="14.25" customHeight="1">
      <c r="A3" s="34" t="s">
        <v>1</v>
      </c>
      <c r="B3" s="125"/>
      <c r="C3" s="125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43"/>
    </row>
    <row r="4" ht="18" customHeight="1">
      <c r="A4" s="127" t="str">
        <f>"单位名称："&amp;"盈江县公安局"</f>
        <v>单位名称：盈江县公安局</v>
      </c>
      <c r="B4" s="128"/>
      <c r="C4" s="128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63"/>
    </row>
    <row r="5" ht="19.5" customHeight="1">
      <c r="A5" s="45" t="s">
        <v>456</v>
      </c>
      <c r="B5" s="30" t="s">
        <v>150</v>
      </c>
      <c r="C5" s="18"/>
      <c r="D5" s="106"/>
      <c r="E5" s="27" t="s">
        <v>457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4"/>
    </row>
    <row r="6" ht="61.299999999999997" customHeight="1">
      <c r="A6" s="22"/>
      <c r="B6" s="23" t="s">
        <v>30</v>
      </c>
      <c r="C6" s="15" t="s">
        <v>34</v>
      </c>
      <c r="D6" s="129" t="s">
        <v>458</v>
      </c>
      <c r="E6" s="25" t="s">
        <v>459</v>
      </c>
      <c r="F6" s="25" t="s">
        <v>460</v>
      </c>
      <c r="G6" s="25" t="s">
        <v>461</v>
      </c>
      <c r="H6" s="25" t="s">
        <v>462</v>
      </c>
      <c r="I6" s="25" t="s">
        <v>463</v>
      </c>
      <c r="J6" s="25" t="s">
        <v>464</v>
      </c>
      <c r="K6" s="25" t="s">
        <v>465</v>
      </c>
      <c r="L6" s="25" t="s">
        <v>466</v>
      </c>
      <c r="M6" s="25" t="s">
        <v>467</v>
      </c>
      <c r="N6" s="25" t="s">
        <v>468</v>
      </c>
      <c r="O6" s="25" t="s">
        <v>469</v>
      </c>
      <c r="P6" s="25" t="s">
        <v>470</v>
      </c>
      <c r="Q6" s="25" t="s">
        <v>471</v>
      </c>
      <c r="R6" s="25" t="s">
        <v>472</v>
      </c>
      <c r="S6" s="25" t="s">
        <v>473</v>
      </c>
      <c r="T6" s="130" t="s">
        <v>474</v>
      </c>
    </row>
    <row r="7" ht="19.5" customHeight="1">
      <c r="A7" s="24">
        <v>1</v>
      </c>
      <c r="B7" s="24">
        <v>2</v>
      </c>
      <c r="C7" s="131">
        <v>3</v>
      </c>
      <c r="D7" s="132">
        <v>4</v>
      </c>
      <c r="E7" s="131">
        <v>5</v>
      </c>
      <c r="F7" s="133">
        <v>6</v>
      </c>
      <c r="G7" s="131">
        <v>7</v>
      </c>
      <c r="H7" s="133">
        <v>8</v>
      </c>
      <c r="I7" s="131">
        <v>9</v>
      </c>
      <c r="J7" s="133">
        <v>10</v>
      </c>
      <c r="K7" s="131">
        <v>11</v>
      </c>
      <c r="L7" s="133">
        <v>12</v>
      </c>
      <c r="M7" s="131">
        <v>13</v>
      </c>
      <c r="N7" s="133">
        <v>14</v>
      </c>
      <c r="O7" s="131">
        <v>15</v>
      </c>
      <c r="P7" s="133">
        <v>16</v>
      </c>
      <c r="Q7" s="131">
        <v>17</v>
      </c>
      <c r="R7" s="133">
        <v>18</v>
      </c>
      <c r="S7" s="131">
        <v>19</v>
      </c>
      <c r="T7" s="131">
        <v>20</v>
      </c>
    </row>
    <row r="8" ht="19.5" customHeight="1">
      <c r="A8" s="134" t="s">
        <v>475</v>
      </c>
      <c r="B8" s="93"/>
      <c r="C8" s="93"/>
      <c r="D8" s="135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ht="19.5" customHeight="1">
      <c r="A9" s="137"/>
      <c r="B9" s="93"/>
      <c r="C9" s="93"/>
      <c r="D9" s="135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7"/>
    </row>
    <row r="10" ht="19.5" customHeight="1">
      <c r="A10" s="139" t="s">
        <v>30</v>
      </c>
      <c r="B10" s="93"/>
      <c r="C10" s="93"/>
      <c r="D10" s="135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ht="20" customHeight="1">
      <c r="A11" s="97" t="s">
        <v>476</v>
      </c>
    </row>
  </sheetData>
  <mergeCells count="6">
    <mergeCell ref="A2:T2"/>
    <mergeCell ref="A3:T3"/>
    <mergeCell ref="A4:T4"/>
    <mergeCell ref="B5:D5"/>
    <mergeCell ref="E5:T5"/>
    <mergeCell ref="A5:A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D14" activeCellId="0" sqref="D14"/>
    </sheetView>
  </sheetViews>
  <sheetFormatPr baseColWidth="8" defaultColWidth="9.1328099999999992" defaultRowHeight="12" customHeight="1"/>
  <cols>
    <col customWidth="1" min="1" max="10" width="13.199199999999999"/>
  </cols>
  <sheetData>
    <row r="1" ht="12" customHeight="1">
      <c r="J1" s="98" t="s">
        <v>477</v>
      </c>
    </row>
    <row r="2" ht="28.5" customHeight="1">
      <c r="A2" s="140" t="str">
        <f>"2025"&amp;"年县对下转移支付绩效目标表"</f>
        <v>2025年县对下转移支付绩效目标表</v>
      </c>
      <c r="B2" s="12"/>
      <c r="C2" s="12"/>
      <c r="D2" s="12"/>
      <c r="E2" s="12"/>
      <c r="F2" s="100"/>
      <c r="G2" s="12"/>
      <c r="H2" s="100"/>
      <c r="I2" s="100"/>
      <c r="J2" s="12"/>
    </row>
    <row r="3" ht="17.25" customHeight="1">
      <c r="A3" s="141" t="str">
        <f>"单位名称："&amp;"盈江县公安局"</f>
        <v>单位名称：盈江县公安局</v>
      </c>
      <c r="B3" s="14"/>
      <c r="C3" s="14"/>
      <c r="D3" s="14"/>
      <c r="E3" s="14"/>
      <c r="F3" s="142"/>
      <c r="G3" s="14"/>
      <c r="H3" s="142"/>
    </row>
    <row r="4" ht="44.25" customHeight="1">
      <c r="A4" s="130" t="s">
        <v>312</v>
      </c>
      <c r="B4" s="130" t="s">
        <v>313</v>
      </c>
      <c r="C4" s="130" t="s">
        <v>314</v>
      </c>
      <c r="D4" s="130" t="s">
        <v>315</v>
      </c>
      <c r="E4" s="130" t="s">
        <v>316</v>
      </c>
      <c r="F4" s="27" t="s">
        <v>317</v>
      </c>
      <c r="G4" s="130" t="s">
        <v>318</v>
      </c>
      <c r="H4" s="27" t="s">
        <v>319</v>
      </c>
      <c r="I4" s="27" t="s">
        <v>320</v>
      </c>
      <c r="J4" s="130" t="s">
        <v>321</v>
      </c>
    </row>
    <row r="5" ht="14.25" customHeight="1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7">
        <v>6</v>
      </c>
      <c r="G5" s="130">
        <v>7</v>
      </c>
      <c r="H5" s="27">
        <v>8</v>
      </c>
      <c r="I5" s="27">
        <v>9</v>
      </c>
      <c r="J5" s="130">
        <v>10</v>
      </c>
    </row>
    <row r="6" ht="32.700000000000003" customHeight="1">
      <c r="A6" s="134"/>
      <c r="B6" s="143"/>
      <c r="C6" s="143"/>
      <c r="D6" s="143"/>
      <c r="E6" s="144"/>
      <c r="F6" s="145"/>
      <c r="G6" s="144"/>
      <c r="H6" s="145"/>
      <c r="I6" s="145"/>
      <c r="J6" s="144"/>
    </row>
    <row r="7" ht="32.700000000000003" customHeight="1">
      <c r="A7" s="134"/>
      <c r="B7" s="95" t="s">
        <v>475</v>
      </c>
      <c r="C7" s="95" t="s">
        <v>475</v>
      </c>
      <c r="D7" s="95" t="s">
        <v>475</v>
      </c>
      <c r="E7" s="134" t="s">
        <v>475</v>
      </c>
      <c r="F7" s="95" t="s">
        <v>475</v>
      </c>
      <c r="G7" s="134" t="s">
        <v>475</v>
      </c>
      <c r="H7" s="95" t="s">
        <v>475</v>
      </c>
      <c r="I7" s="95" t="s">
        <v>475</v>
      </c>
      <c r="J7" s="134" t="s">
        <v>475</v>
      </c>
    </row>
    <row r="8" ht="22" customHeight="1">
      <c r="A8" s="97" t="s">
        <v>478</v>
      </c>
    </row>
  </sheetData>
  <mergeCells count="2">
    <mergeCell ref="A2:J2"/>
    <mergeCell ref="A3:H3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F18" activeCellId="0" sqref="F18"/>
    </sheetView>
  </sheetViews>
  <sheetFormatPr baseColWidth="8" defaultColWidth="9.1328099999999992" defaultRowHeight="12" customHeight="1"/>
  <cols>
    <col customWidth="1" min="1" max="8" width="16.914100000000001"/>
  </cols>
  <sheetData>
    <row r="1" ht="14.25" customHeight="1">
      <c r="A1" s="9"/>
      <c r="B1" s="9"/>
      <c r="C1" s="9"/>
      <c r="D1" s="9"/>
      <c r="E1" s="9"/>
      <c r="F1" s="9"/>
      <c r="G1" s="9"/>
      <c r="H1" s="34" t="s">
        <v>479</v>
      </c>
    </row>
    <row r="2" ht="28.5" customHeight="1">
      <c r="A2" s="99" t="str">
        <f>"2025"&amp;"年新增资产配置表"</f>
        <v>2025年新增资产配置表</v>
      </c>
      <c r="B2" s="12"/>
      <c r="C2" s="12"/>
      <c r="D2" s="12"/>
      <c r="E2" s="12"/>
      <c r="F2" s="12"/>
      <c r="G2" s="12"/>
      <c r="H2" s="12"/>
    </row>
    <row r="3" ht="13.5" customHeight="1">
      <c r="A3" s="101" t="str">
        <f>"单位名称："&amp;"盈江县公安局"</f>
        <v>单位名称：盈江县公安局</v>
      </c>
      <c r="B3" s="13"/>
      <c r="C3" s="14"/>
      <c r="D3" s="9"/>
      <c r="E3" s="9"/>
      <c r="F3" s="9"/>
      <c r="G3" s="9"/>
      <c r="H3" s="9"/>
    </row>
    <row r="4" ht="18" customHeight="1">
      <c r="A4" s="15" t="s">
        <v>143</v>
      </c>
      <c r="B4" s="15" t="s">
        <v>480</v>
      </c>
      <c r="C4" s="15" t="s">
        <v>481</v>
      </c>
      <c r="D4" s="15" t="s">
        <v>482</v>
      </c>
      <c r="E4" s="15" t="s">
        <v>483</v>
      </c>
      <c r="F4" s="16" t="s">
        <v>484</v>
      </c>
      <c r="G4" s="17"/>
      <c r="H4" s="19"/>
    </row>
    <row r="5" ht="18" customHeight="1">
      <c r="A5" s="46"/>
      <c r="B5" s="46"/>
      <c r="C5" s="46"/>
      <c r="D5" s="46"/>
      <c r="E5" s="46"/>
      <c r="F5" s="130" t="s">
        <v>443</v>
      </c>
      <c r="G5" s="130" t="s">
        <v>485</v>
      </c>
      <c r="H5" s="130" t="s">
        <v>486</v>
      </c>
    </row>
    <row r="6" ht="21" customHeight="1">
      <c r="A6" s="130">
        <v>1</v>
      </c>
      <c r="B6" s="130">
        <v>2</v>
      </c>
      <c r="C6" s="130">
        <v>3</v>
      </c>
      <c r="D6" s="130">
        <v>4</v>
      </c>
      <c r="E6" s="130">
        <v>5</v>
      </c>
      <c r="F6" s="130">
        <v>6</v>
      </c>
      <c r="G6" s="130">
        <v>7</v>
      </c>
      <c r="H6" s="130">
        <v>8</v>
      </c>
    </row>
    <row r="7" ht="33" customHeight="1">
      <c r="A7" s="143"/>
      <c r="B7" s="143"/>
      <c r="C7" s="143"/>
      <c r="D7" s="143"/>
      <c r="E7" s="143"/>
      <c r="F7" s="146"/>
      <c r="G7" s="147"/>
      <c r="H7" s="147"/>
    </row>
    <row r="8" ht="24" customHeight="1">
      <c r="A8" s="139" t="s">
        <v>30</v>
      </c>
      <c r="B8" s="148"/>
      <c r="C8" s="148"/>
      <c r="D8" s="148"/>
      <c r="E8" s="148"/>
      <c r="F8" s="149"/>
      <c r="G8" s="136"/>
      <c r="H8" s="136"/>
    </row>
    <row r="9" ht="24" customHeight="1">
      <c r="A9" s="97" t="s">
        <v>487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B17" activeCellId="0" sqref="B17"/>
    </sheetView>
  </sheetViews>
  <sheetFormatPr baseColWidth="8" defaultColWidth="9.1328099999999992" defaultRowHeight="14.25" customHeight="1"/>
  <cols>
    <col customWidth="1" min="1" max="1" width="10.273400000000001"/>
    <col customWidth="1" min="2" max="3" width="23.843800000000002"/>
    <col customWidth="1" min="4" max="4" width="11.1328"/>
    <col customWidth="1" min="5" max="5" width="17.710899999999999"/>
    <col customWidth="1" min="6" max="6" width="9.84375"/>
    <col customWidth="1" min="7" max="7" width="17.710899999999999"/>
    <col customWidth="1" min="8" max="11" width="15.425800000000001"/>
  </cols>
  <sheetData>
    <row r="1" ht="13.5" customHeight="1">
      <c r="A1" s="9"/>
      <c r="B1" s="9"/>
      <c r="C1" s="9"/>
      <c r="D1" s="150"/>
      <c r="E1" s="150"/>
      <c r="F1" s="150"/>
      <c r="G1" s="150"/>
      <c r="H1" s="66"/>
      <c r="I1" s="66"/>
      <c r="J1" s="66"/>
      <c r="K1" s="124" t="s">
        <v>488</v>
      </c>
    </row>
    <row r="2" ht="27.75" customHeight="1">
      <c r="A2" s="12" t="str">
        <f>"2025"&amp;"年上级转移支付补助项目支出预算表"</f>
        <v>2025年上级转移支付补助项目支出预算表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>
      <c r="A3" s="141" t="str">
        <f>"单位名称："&amp;"盈江县公安局"</f>
        <v>单位名称：盈江县公安局</v>
      </c>
      <c r="B3" s="13"/>
      <c r="C3" s="13"/>
      <c r="D3" s="13"/>
      <c r="E3" s="13"/>
      <c r="F3" s="13"/>
      <c r="G3" s="13"/>
      <c r="H3" s="102"/>
      <c r="I3" s="102"/>
      <c r="J3" s="102"/>
      <c r="K3" s="126" t="s">
        <v>27</v>
      </c>
    </row>
    <row r="4" ht="21.75" customHeight="1">
      <c r="A4" s="25" t="s">
        <v>248</v>
      </c>
      <c r="B4" s="25" t="s">
        <v>145</v>
      </c>
      <c r="C4" s="25" t="s">
        <v>249</v>
      </c>
      <c r="D4" s="130" t="s">
        <v>146</v>
      </c>
      <c r="E4" s="130" t="s">
        <v>147</v>
      </c>
      <c r="F4" s="130" t="s">
        <v>250</v>
      </c>
      <c r="G4" s="130" t="s">
        <v>251</v>
      </c>
      <c r="H4" s="24" t="s">
        <v>30</v>
      </c>
      <c r="I4" s="24" t="s">
        <v>489</v>
      </c>
      <c r="J4" s="24"/>
      <c r="K4" s="24"/>
    </row>
    <row r="5" ht="21.75" customHeight="1">
      <c r="A5" s="25"/>
      <c r="B5" s="25"/>
      <c r="C5" s="25"/>
      <c r="D5" s="130"/>
      <c r="E5" s="130"/>
      <c r="F5" s="130"/>
      <c r="G5" s="130"/>
      <c r="H5" s="24"/>
      <c r="I5" s="130" t="s">
        <v>34</v>
      </c>
      <c r="J5" s="130" t="s">
        <v>35</v>
      </c>
      <c r="K5" s="130" t="s">
        <v>36</v>
      </c>
    </row>
    <row r="6" ht="40.5" customHeight="1">
      <c r="A6" s="25"/>
      <c r="B6" s="25"/>
      <c r="C6" s="25"/>
      <c r="D6" s="130"/>
      <c r="E6" s="130"/>
      <c r="F6" s="130"/>
      <c r="G6" s="130"/>
      <c r="H6" s="24"/>
      <c r="I6" s="130" t="s">
        <v>33</v>
      </c>
      <c r="J6" s="130"/>
      <c r="K6" s="130"/>
    </row>
    <row r="7" ht="15" customHeight="1">
      <c r="A7" s="151">
        <v>1</v>
      </c>
      <c r="B7" s="151">
        <v>2</v>
      </c>
      <c r="C7" s="151">
        <v>3</v>
      </c>
      <c r="D7" s="151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96">
        <v>10</v>
      </c>
      <c r="K7" s="96">
        <v>11</v>
      </c>
    </row>
    <row r="8" ht="52.5" customHeight="1">
      <c r="A8" s="134"/>
      <c r="B8" s="95"/>
      <c r="C8" s="134"/>
      <c r="D8" s="134"/>
      <c r="E8" s="134"/>
      <c r="F8" s="134"/>
      <c r="G8" s="134"/>
      <c r="H8" s="29"/>
      <c r="I8" s="29"/>
      <c r="J8" s="29"/>
      <c r="K8" s="146"/>
    </row>
    <row r="9" ht="52.5" customHeight="1">
      <c r="A9" s="95"/>
      <c r="B9" s="95"/>
      <c r="C9" s="95"/>
      <c r="D9" s="95"/>
      <c r="E9" s="95"/>
      <c r="F9" s="95"/>
      <c r="G9" s="95"/>
      <c r="H9" s="29"/>
      <c r="I9" s="29"/>
      <c r="J9" s="29"/>
      <c r="K9" s="149"/>
    </row>
    <row r="10" ht="30" customHeight="1">
      <c r="A10" s="152" t="s">
        <v>436</v>
      </c>
      <c r="B10" s="153"/>
      <c r="C10" s="153"/>
      <c r="D10" s="153"/>
      <c r="E10" s="153"/>
      <c r="F10" s="153"/>
      <c r="G10" s="153"/>
      <c r="H10" s="29"/>
      <c r="I10" s="29"/>
      <c r="J10" s="29"/>
      <c r="K10" s="149"/>
    </row>
    <row r="11" ht="21" customHeight="1">
      <c r="A11" s="97" t="s">
        <v>490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topLeftCell="A10" zoomScale="100" workbookViewId="0">
      <selection activeCell="A1" activeCellId="0" sqref="A1"/>
    </sheetView>
  </sheetViews>
  <sheetFormatPr baseColWidth="8" defaultColWidth="9.1328099999999992" defaultRowHeight="14.25" customHeight="1"/>
  <cols>
    <col customWidth="1" min="1" max="4" width="20.046900000000001"/>
    <col customWidth="1" min="5" max="7" width="21.046900000000001"/>
  </cols>
  <sheetData>
    <row r="1" ht="13.5" customHeight="1">
      <c r="A1" s="9"/>
      <c r="B1" s="9"/>
      <c r="C1" s="9"/>
      <c r="D1" s="150"/>
      <c r="E1" s="66"/>
      <c r="F1" s="66"/>
      <c r="G1" s="124" t="s">
        <v>491</v>
      </c>
    </row>
    <row r="2" ht="27.75" customHeight="1">
      <c r="A2" s="12" t="str">
        <f>"2025"&amp;"年部门项目支出中期规划预算表"</f>
        <v>2025年部门项目支出中期规划预算表</v>
      </c>
      <c r="B2" s="12"/>
      <c r="C2" s="12"/>
      <c r="D2" s="12"/>
      <c r="E2" s="12"/>
      <c r="F2" s="12"/>
      <c r="G2" s="12"/>
    </row>
    <row r="3" ht="13.5" customHeight="1">
      <c r="A3" s="141" t="str">
        <f>"单位名称："&amp;"盈江县公安局"</f>
        <v>单位名称：盈江县公安局</v>
      </c>
      <c r="B3" s="13"/>
      <c r="C3" s="13"/>
      <c r="D3" s="13"/>
      <c r="E3" s="102"/>
      <c r="F3" s="102"/>
      <c r="G3" s="126" t="s">
        <v>27</v>
      </c>
    </row>
    <row r="4" ht="21.75" customHeight="1">
      <c r="A4" s="26" t="s">
        <v>249</v>
      </c>
      <c r="B4" s="26" t="s">
        <v>248</v>
      </c>
      <c r="C4" s="26" t="s">
        <v>145</v>
      </c>
      <c r="D4" s="15" t="s">
        <v>492</v>
      </c>
      <c r="E4" s="30" t="s">
        <v>34</v>
      </c>
      <c r="F4" s="18"/>
      <c r="G4" s="44"/>
    </row>
    <row r="5" ht="21.75" customHeight="1">
      <c r="A5" s="154"/>
      <c r="B5" s="154"/>
      <c r="C5" s="154"/>
      <c r="D5" s="20"/>
      <c r="E5" s="15" t="str">
        <f>"2025"&amp;"年"</f>
        <v>2025年</v>
      </c>
      <c r="F5" s="15" t="str">
        <f>"2025"+1&amp;"年"</f>
        <v>2026年</v>
      </c>
      <c r="G5" s="15" t="str">
        <f>"2025"+2&amp;"年"</f>
        <v>2027年</v>
      </c>
    </row>
    <row r="6" ht="40.5" customHeight="1">
      <c r="A6" s="155"/>
      <c r="B6" s="155"/>
      <c r="C6" s="155"/>
      <c r="D6" s="46"/>
      <c r="E6" s="46" t="s">
        <v>33</v>
      </c>
      <c r="F6" s="46" t="s">
        <v>33</v>
      </c>
      <c r="G6" s="46" t="s">
        <v>33</v>
      </c>
    </row>
    <row r="7" ht="15" customHeight="1">
      <c r="A7" s="151">
        <v>1</v>
      </c>
      <c r="B7" s="151">
        <v>2</v>
      </c>
      <c r="C7" s="151">
        <v>3</v>
      </c>
      <c r="D7" s="96">
        <v>4</v>
      </c>
      <c r="E7" s="151">
        <v>5</v>
      </c>
      <c r="F7" s="151">
        <v>6</v>
      </c>
      <c r="G7" s="151">
        <v>7</v>
      </c>
    </row>
    <row r="8" ht="52.5" customHeight="1">
      <c r="A8" s="156" t="s">
        <v>46</v>
      </c>
      <c r="B8" s="95"/>
      <c r="C8" s="95"/>
      <c r="D8" s="95"/>
      <c r="E8" s="29">
        <v>4197920</v>
      </c>
      <c r="F8" s="29"/>
      <c r="G8" s="29"/>
    </row>
    <row r="9" ht="52.5" customHeight="1">
      <c r="A9" s="137"/>
      <c r="B9" s="95" t="s">
        <v>493</v>
      </c>
      <c r="C9" s="95" t="s">
        <v>289</v>
      </c>
      <c r="D9" s="95" t="s">
        <v>494</v>
      </c>
      <c r="E9" s="29">
        <v>72000</v>
      </c>
      <c r="F9" s="29"/>
      <c r="G9" s="29"/>
    </row>
    <row r="10" ht="52.5" customHeight="1">
      <c r="A10" s="157"/>
      <c r="B10" s="95" t="s">
        <v>493</v>
      </c>
      <c r="C10" s="95" t="s">
        <v>301</v>
      </c>
      <c r="D10" s="95" t="s">
        <v>494</v>
      </c>
      <c r="E10" s="29">
        <v>910920</v>
      </c>
      <c r="F10" s="29"/>
      <c r="G10" s="29"/>
    </row>
    <row r="11" ht="52.5" customHeight="1">
      <c r="A11" s="157"/>
      <c r="B11" s="95" t="s">
        <v>495</v>
      </c>
      <c r="C11" s="95" t="s">
        <v>287</v>
      </c>
      <c r="D11" s="95" t="s">
        <v>494</v>
      </c>
      <c r="E11" s="29">
        <v>360000</v>
      </c>
      <c r="F11" s="29"/>
      <c r="G11" s="29"/>
    </row>
    <row r="12" ht="52.5" customHeight="1">
      <c r="A12" s="157"/>
      <c r="B12" s="95" t="s">
        <v>495</v>
      </c>
      <c r="C12" s="95" t="s">
        <v>292</v>
      </c>
      <c r="D12" s="95" t="s">
        <v>494</v>
      </c>
      <c r="E12" s="29">
        <v>500000</v>
      </c>
      <c r="F12" s="29"/>
      <c r="G12" s="29"/>
    </row>
    <row r="13" ht="52.5" customHeight="1">
      <c r="A13" s="157"/>
      <c r="B13" s="95" t="s">
        <v>495</v>
      </c>
      <c r="C13" s="95" t="s">
        <v>295</v>
      </c>
      <c r="D13" s="95" t="s">
        <v>494</v>
      </c>
      <c r="E13" s="29">
        <v>165000</v>
      </c>
      <c r="F13" s="29"/>
      <c r="G13" s="29"/>
    </row>
    <row r="14" ht="52.5" customHeight="1">
      <c r="A14" s="157"/>
      <c r="B14" s="95" t="s">
        <v>495</v>
      </c>
      <c r="C14" s="95" t="s">
        <v>299</v>
      </c>
      <c r="D14" s="95" t="s">
        <v>494</v>
      </c>
      <c r="E14" s="29">
        <v>100000</v>
      </c>
      <c r="F14" s="29"/>
      <c r="G14" s="29"/>
    </row>
    <row r="15" ht="52.5" customHeight="1">
      <c r="A15" s="157"/>
      <c r="B15" s="95" t="s">
        <v>495</v>
      </c>
      <c r="C15" s="95" t="s">
        <v>297</v>
      </c>
      <c r="D15" s="95" t="s">
        <v>494</v>
      </c>
      <c r="E15" s="29">
        <v>100000</v>
      </c>
      <c r="F15" s="29"/>
      <c r="G15" s="29"/>
    </row>
    <row r="16" ht="52.5" customHeight="1">
      <c r="A16" s="157"/>
      <c r="B16" s="95" t="s">
        <v>495</v>
      </c>
      <c r="C16" s="95" t="s">
        <v>305</v>
      </c>
      <c r="D16" s="95" t="s">
        <v>494</v>
      </c>
      <c r="E16" s="29">
        <v>960000</v>
      </c>
      <c r="F16" s="29"/>
      <c r="G16" s="29"/>
    </row>
    <row r="17" ht="52.5" customHeight="1">
      <c r="A17" s="157"/>
      <c r="B17" s="95" t="s">
        <v>495</v>
      </c>
      <c r="C17" s="95" t="s">
        <v>307</v>
      </c>
      <c r="D17" s="95" t="s">
        <v>494</v>
      </c>
      <c r="E17" s="29">
        <v>1000000</v>
      </c>
      <c r="F17" s="29"/>
      <c r="G17" s="29"/>
    </row>
    <row r="18" ht="52.5" customHeight="1">
      <c r="A18" s="157"/>
      <c r="B18" s="95" t="s">
        <v>495</v>
      </c>
      <c r="C18" s="95" t="s">
        <v>303</v>
      </c>
      <c r="D18" s="95" t="s">
        <v>494</v>
      </c>
      <c r="E18" s="29">
        <v>30000</v>
      </c>
      <c r="F18" s="29"/>
      <c r="G18" s="29"/>
    </row>
    <row r="19" ht="30" customHeight="1">
      <c r="A19" s="158" t="s">
        <v>30</v>
      </c>
      <c r="B19" s="159" t="s">
        <v>475</v>
      </c>
      <c r="C19" s="159"/>
      <c r="D19" s="160"/>
      <c r="E19" s="29">
        <v>4197920</v>
      </c>
      <c r="F19" s="29"/>
      <c r="G19" s="29"/>
    </row>
  </sheetData>
  <mergeCells count="11">
    <mergeCell ref="A2:G2"/>
    <mergeCell ref="A3:D3"/>
    <mergeCell ref="A4:A6"/>
    <mergeCell ref="B4:B6"/>
    <mergeCell ref="C4:C6"/>
    <mergeCell ref="D4:D6"/>
    <mergeCell ref="E4:G4"/>
    <mergeCell ref="E5:E6"/>
    <mergeCell ref="F5:F6"/>
    <mergeCell ref="G5:G6"/>
    <mergeCell ref="A19:D19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E9" activeCellId="0" sqref="E9:I9"/>
    </sheetView>
  </sheetViews>
  <sheetFormatPr baseColWidth="8" defaultColWidth="9.1328099999999992" defaultRowHeight="12" customHeight="1"/>
  <cols>
    <col customWidth="1" min="1" max="1" width="7.625"/>
    <col customWidth="1" min="2" max="2" width="11.199199999999999"/>
    <col customWidth="1" min="3" max="4" width="13.4727"/>
    <col customWidth="1" min="5" max="5" width="13.199199999999999"/>
    <col customWidth="1" min="6" max="6" width="8.4726599999999994"/>
    <col customWidth="1" min="7" max="7" width="5.3398399999999997"/>
    <col customWidth="1" min="8" max="8" width="8.4726599999999994"/>
    <col customWidth="1" min="9" max="12" width="11.914099999999999"/>
    <col customWidth="1" min="13" max="13" width="9.1992200000000004"/>
    <col customWidth="1" min="14" max="14" width="11.914099999999999"/>
    <col customWidth="1" min="15" max="15" width="4.4726600000000003"/>
    <col customWidth="1" min="16" max="19" width="4.9140600000000001"/>
  </cols>
  <sheetData>
    <row r="1" ht="16.5" customHeight="1">
      <c r="A1" s="8"/>
      <c r="B1" s="9"/>
      <c r="C1" s="9"/>
      <c r="D1" s="9"/>
      <c r="E1" s="9"/>
      <c r="F1" s="9"/>
      <c r="G1" s="9"/>
      <c r="H1" s="9"/>
      <c r="I1" s="10"/>
      <c r="J1" s="9"/>
      <c r="K1" s="9"/>
      <c r="L1" s="9"/>
      <c r="M1" s="9"/>
      <c r="N1" s="9"/>
      <c r="O1" s="9"/>
      <c r="P1" s="11" t="s">
        <v>26</v>
      </c>
      <c r="Q1" s="11" t="s">
        <v>26</v>
      </c>
    </row>
    <row r="2" ht="36.75" customHeight="1">
      <c r="A2" s="12" t="str">
        <f>"2025"&amp;"年部门收入预算表"</f>
        <v>2025年部门收入预算表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18" customHeight="1">
      <c r="A3" s="13" t="str">
        <f>"单位名称："&amp;"盈江县公安局"</f>
        <v>单位名称：盈江县公安局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1" t="s">
        <v>27</v>
      </c>
      <c r="Q3" s="11"/>
    </row>
    <row r="4" ht="21" customHeight="1">
      <c r="A4" s="15" t="s">
        <v>28</v>
      </c>
      <c r="B4" s="15" t="s">
        <v>29</v>
      </c>
      <c r="C4" s="15" t="s">
        <v>30</v>
      </c>
      <c r="D4" s="16" t="s">
        <v>31</v>
      </c>
      <c r="E4" s="17"/>
      <c r="F4" s="17"/>
      <c r="G4" s="17"/>
      <c r="H4" s="17"/>
      <c r="I4" s="18"/>
      <c r="J4" s="17"/>
      <c r="K4" s="17"/>
      <c r="L4" s="17"/>
      <c r="M4" s="17"/>
      <c r="N4" s="19"/>
      <c r="O4" s="16" t="s">
        <v>32</v>
      </c>
      <c r="P4" s="17"/>
      <c r="Q4" s="17"/>
      <c r="R4" s="17"/>
      <c r="S4" s="19"/>
    </row>
    <row r="5" ht="41.25" customHeight="1">
      <c r="A5" s="20"/>
      <c r="B5" s="20"/>
      <c r="C5" s="20"/>
      <c r="D5" s="20" t="s">
        <v>33</v>
      </c>
      <c r="E5" s="20" t="s">
        <v>34</v>
      </c>
      <c r="F5" s="20" t="s">
        <v>35</v>
      </c>
      <c r="G5" s="20" t="s">
        <v>36</v>
      </c>
      <c r="H5" s="15" t="s">
        <v>37</v>
      </c>
      <c r="I5" s="21" t="s">
        <v>38</v>
      </c>
      <c r="J5" s="21"/>
      <c r="K5" s="21"/>
      <c r="L5" s="21"/>
      <c r="M5" s="21"/>
      <c r="N5" s="21"/>
      <c r="O5" s="15" t="s">
        <v>33</v>
      </c>
      <c r="P5" s="15" t="s">
        <v>34</v>
      </c>
      <c r="Q5" s="15" t="s">
        <v>35</v>
      </c>
      <c r="R5" s="15" t="s">
        <v>36</v>
      </c>
      <c r="S5" s="15" t="s">
        <v>39</v>
      </c>
    </row>
    <row r="6" ht="43.5" customHeight="1">
      <c r="A6" s="22"/>
      <c r="B6" s="22"/>
      <c r="C6" s="22"/>
      <c r="D6" s="23"/>
      <c r="E6" s="23"/>
      <c r="F6" s="23"/>
      <c r="G6" s="22"/>
      <c r="H6" s="22"/>
      <c r="I6" s="24" t="s">
        <v>33</v>
      </c>
      <c r="J6" s="25" t="s">
        <v>40</v>
      </c>
      <c r="K6" s="25" t="s">
        <v>41</v>
      </c>
      <c r="L6" s="26" t="s">
        <v>42</v>
      </c>
      <c r="M6" s="26" t="s">
        <v>43</v>
      </c>
      <c r="N6" s="26" t="s">
        <v>44</v>
      </c>
      <c r="O6" s="23"/>
      <c r="P6" s="23"/>
      <c r="Q6" s="23"/>
      <c r="R6" s="23"/>
      <c r="S6" s="23"/>
    </row>
    <row r="7" ht="21" customHeight="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24">
        <v>12</v>
      </c>
      <c r="M7" s="24">
        <v>13</v>
      </c>
      <c r="N7" s="24">
        <v>14</v>
      </c>
      <c r="O7" s="24">
        <v>15</v>
      </c>
      <c r="P7" s="24">
        <v>16</v>
      </c>
      <c r="Q7" s="24">
        <v>17</v>
      </c>
      <c r="R7" s="24">
        <v>18</v>
      </c>
      <c r="S7" s="27">
        <v>19</v>
      </c>
    </row>
    <row r="8" ht="52.5" customHeight="1">
      <c r="A8" s="28" t="s">
        <v>45</v>
      </c>
      <c r="B8" s="28" t="s">
        <v>46</v>
      </c>
      <c r="C8" s="29">
        <v>112881332.61</v>
      </c>
      <c r="D8" s="29">
        <v>112881332.61</v>
      </c>
      <c r="E8" s="29">
        <v>103881332.61</v>
      </c>
      <c r="F8" s="29"/>
      <c r="G8" s="29"/>
      <c r="H8" s="29"/>
      <c r="I8" s="29">
        <v>9000000</v>
      </c>
      <c r="J8" s="29"/>
      <c r="K8" s="29"/>
      <c r="L8" s="29"/>
      <c r="M8" s="29"/>
      <c r="N8" s="29">
        <v>9000000</v>
      </c>
      <c r="O8" s="29"/>
      <c r="P8" s="29"/>
      <c r="Q8" s="29"/>
      <c r="R8" s="29"/>
      <c r="S8" s="29"/>
    </row>
    <row r="9" ht="30" customHeight="1">
      <c r="A9" s="30" t="s">
        <v>30</v>
      </c>
      <c r="B9" s="31"/>
      <c r="C9" s="32">
        <v>112881332.61</v>
      </c>
      <c r="D9" s="32">
        <v>112881332.61</v>
      </c>
      <c r="E9" s="32">
        <v>103881332.61</v>
      </c>
      <c r="F9" s="32"/>
      <c r="G9" s="32"/>
      <c r="H9" s="32"/>
      <c r="I9" s="32">
        <v>9000000</v>
      </c>
      <c r="J9" s="32"/>
      <c r="K9" s="32"/>
      <c r="L9" s="32"/>
      <c r="M9" s="32"/>
      <c r="N9" s="32">
        <v>9000000</v>
      </c>
      <c r="O9" s="32"/>
      <c r="P9" s="32"/>
      <c r="Q9" s="32"/>
      <c r="R9" s="32"/>
      <c r="S9" s="3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8.84375" defaultRowHeight="15" customHeight="1"/>
  <cols>
    <col customWidth="1" min="1" max="1" width="9.625"/>
    <col customWidth="1" min="2" max="2" width="9.4726599999999994"/>
    <col customWidth="1" min="3" max="6" width="14.4727"/>
    <col customWidth="1" min="7" max="7" width="12.625"/>
    <col customWidth="1" min="8" max="8" width="4.3398399999999997"/>
    <col customWidth="1" min="9" max="9" width="7.2734399999999999"/>
    <col customWidth="1" min="10" max="13" width="12.7773"/>
    <col customWidth="1" min="14" max="14" width="5.7773399999999997"/>
    <col customWidth="1" min="15" max="15" width="12.7773"/>
  </cols>
  <sheetData>
    <row r="1" ht="18.7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 t="s">
        <v>47</v>
      </c>
      <c r="O1" s="34"/>
    </row>
    <row r="2" ht="36" customHeight="1">
      <c r="A2" s="35" t="str">
        <f>"2025"&amp;"年部门支出预算表"</f>
        <v>2025年部门支出预算表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18.75" customHeight="1">
      <c r="A3" s="13" t="str">
        <f>"单位名称："&amp;"盈江县公安局"</f>
        <v>单位名称：盈江县公安局</v>
      </c>
      <c r="B3" s="13"/>
      <c r="C3" s="13"/>
      <c r="D3" s="13"/>
      <c r="E3" s="13"/>
      <c r="F3" s="13"/>
      <c r="G3" s="33"/>
      <c r="H3" s="33"/>
      <c r="I3" s="33"/>
      <c r="J3" s="33"/>
      <c r="K3" s="33"/>
      <c r="L3" s="33"/>
      <c r="M3" s="33"/>
      <c r="N3" s="34" t="s">
        <v>1</v>
      </c>
      <c r="O3" s="34"/>
    </row>
    <row r="4" ht="31.5" customHeight="1">
      <c r="A4" s="36" t="s">
        <v>48</v>
      </c>
      <c r="B4" s="36" t="s">
        <v>49</v>
      </c>
      <c r="C4" s="36" t="s">
        <v>30</v>
      </c>
      <c r="D4" s="36" t="s">
        <v>34</v>
      </c>
      <c r="E4" s="36"/>
      <c r="F4" s="36"/>
      <c r="G4" s="36" t="s">
        <v>35</v>
      </c>
      <c r="H4" s="36" t="s">
        <v>36</v>
      </c>
      <c r="I4" s="36" t="s">
        <v>50</v>
      </c>
      <c r="J4" s="36" t="s">
        <v>51</v>
      </c>
      <c r="K4" s="36"/>
      <c r="L4" s="36"/>
      <c r="M4" s="36"/>
      <c r="N4" s="36"/>
      <c r="O4" s="36"/>
    </row>
    <row r="5" ht="37.299999999999997" customHeight="1">
      <c r="A5" s="36"/>
      <c r="B5" s="36"/>
      <c r="C5" s="36"/>
      <c r="D5" s="36" t="s">
        <v>33</v>
      </c>
      <c r="E5" s="36" t="s">
        <v>52</v>
      </c>
      <c r="F5" s="36" t="s">
        <v>53</v>
      </c>
      <c r="G5" s="36"/>
      <c r="H5" s="36"/>
      <c r="I5" s="36"/>
      <c r="J5" s="36" t="s">
        <v>33</v>
      </c>
      <c r="K5" s="36" t="s">
        <v>54</v>
      </c>
      <c r="L5" s="36" t="s">
        <v>55</v>
      </c>
      <c r="M5" s="36" t="s">
        <v>56</v>
      </c>
      <c r="N5" s="36" t="s">
        <v>57</v>
      </c>
      <c r="O5" s="36" t="s">
        <v>58</v>
      </c>
    </row>
    <row r="6" ht="18.75" customHeight="1">
      <c r="A6" s="37" t="s">
        <v>59</v>
      </c>
      <c r="B6" s="37" t="s">
        <v>60</v>
      </c>
      <c r="C6" s="37" t="s">
        <v>61</v>
      </c>
      <c r="D6" s="37" t="s">
        <v>62</v>
      </c>
      <c r="E6" s="37" t="s">
        <v>63</v>
      </c>
      <c r="F6" s="37" t="s">
        <v>64</v>
      </c>
      <c r="G6" s="37" t="s">
        <v>65</v>
      </c>
      <c r="H6" s="37" t="s">
        <v>66</v>
      </c>
      <c r="I6" s="37" t="s">
        <v>67</v>
      </c>
      <c r="J6" s="37" t="s">
        <v>68</v>
      </c>
      <c r="K6" s="37" t="s">
        <v>69</v>
      </c>
      <c r="L6" s="37" t="s">
        <v>70</v>
      </c>
      <c r="M6" s="37" t="s">
        <v>71</v>
      </c>
      <c r="N6" s="37" t="s">
        <v>72</v>
      </c>
      <c r="O6" s="37" t="s">
        <v>73</v>
      </c>
    </row>
    <row r="7" ht="52.5" customHeight="1">
      <c r="A7" s="38" t="s">
        <v>74</v>
      </c>
      <c r="B7" s="38" t="s">
        <v>75</v>
      </c>
      <c r="C7" s="7">
        <v>12000</v>
      </c>
      <c r="D7" s="7">
        <v>12000</v>
      </c>
      <c r="E7" s="7">
        <v>12000</v>
      </c>
      <c r="F7" s="7"/>
      <c r="G7" s="7"/>
      <c r="H7" s="7"/>
      <c r="I7" s="7"/>
      <c r="J7" s="7"/>
      <c r="K7" s="7"/>
      <c r="L7" s="7"/>
      <c r="M7" s="7"/>
      <c r="N7" s="7"/>
      <c r="O7" s="7"/>
    </row>
    <row r="8" ht="52.5" customHeight="1">
      <c r="A8" s="39" t="s">
        <v>76</v>
      </c>
      <c r="B8" s="39" t="s">
        <v>77</v>
      </c>
      <c r="C8" s="7">
        <v>12000</v>
      </c>
      <c r="D8" s="7">
        <v>12000</v>
      </c>
      <c r="E8" s="7">
        <v>12000</v>
      </c>
      <c r="F8" s="7"/>
      <c r="G8" s="7"/>
      <c r="H8" s="7"/>
      <c r="I8" s="7"/>
      <c r="J8" s="7"/>
      <c r="K8" s="7"/>
      <c r="L8" s="7"/>
      <c r="M8" s="7"/>
      <c r="N8" s="7"/>
      <c r="O8" s="7"/>
    </row>
    <row r="9" ht="52.5" customHeight="1">
      <c r="A9" s="40" t="s">
        <v>78</v>
      </c>
      <c r="B9" s="40" t="s">
        <v>79</v>
      </c>
      <c r="C9" s="7">
        <v>12000</v>
      </c>
      <c r="D9" s="7">
        <v>12000</v>
      </c>
      <c r="E9" s="7">
        <v>12000</v>
      </c>
      <c r="F9" s="7"/>
      <c r="G9" s="7"/>
      <c r="H9" s="7"/>
      <c r="I9" s="7"/>
      <c r="J9" s="7"/>
      <c r="K9" s="7"/>
      <c r="L9" s="7"/>
      <c r="M9" s="7"/>
      <c r="N9" s="7"/>
      <c r="O9" s="7"/>
    </row>
    <row r="10" ht="52.5" customHeight="1">
      <c r="A10" s="38" t="s">
        <v>80</v>
      </c>
      <c r="B10" s="38" t="s">
        <v>81</v>
      </c>
      <c r="C10" s="7">
        <v>95215208.519999996</v>
      </c>
      <c r="D10" s="7">
        <v>86215208.519999996</v>
      </c>
      <c r="E10" s="7">
        <v>82017288.519999996</v>
      </c>
      <c r="F10" s="7">
        <v>4197920</v>
      </c>
      <c r="G10" s="7"/>
      <c r="H10" s="7"/>
      <c r="I10" s="7"/>
      <c r="J10" s="7">
        <v>9000000</v>
      </c>
      <c r="K10" s="7"/>
      <c r="L10" s="7"/>
      <c r="M10" s="7"/>
      <c r="N10" s="7"/>
      <c r="O10" s="7">
        <v>9000000</v>
      </c>
    </row>
    <row r="11" ht="52.5" customHeight="1">
      <c r="A11" s="39" t="s">
        <v>82</v>
      </c>
      <c r="B11" s="39" t="s">
        <v>83</v>
      </c>
      <c r="C11" s="7">
        <v>95215208.519999996</v>
      </c>
      <c r="D11" s="7">
        <v>86215208.519999996</v>
      </c>
      <c r="E11" s="7">
        <v>82017288.519999996</v>
      </c>
      <c r="F11" s="7">
        <v>4197920</v>
      </c>
      <c r="G11" s="7"/>
      <c r="H11" s="7"/>
      <c r="I11" s="7"/>
      <c r="J11" s="7">
        <v>9000000</v>
      </c>
      <c r="K11" s="7"/>
      <c r="L11" s="7"/>
      <c r="M11" s="7"/>
      <c r="N11" s="7"/>
      <c r="O11" s="7">
        <v>9000000</v>
      </c>
    </row>
    <row r="12" ht="52.5" customHeight="1">
      <c r="A12" s="40" t="s">
        <v>84</v>
      </c>
      <c r="B12" s="40" t="s">
        <v>79</v>
      </c>
      <c r="C12" s="7">
        <v>95215208.519999996</v>
      </c>
      <c r="D12" s="7">
        <v>86215208.519999996</v>
      </c>
      <c r="E12" s="7">
        <v>82017288.519999996</v>
      </c>
      <c r="F12" s="7">
        <v>4197920</v>
      </c>
      <c r="G12" s="7"/>
      <c r="H12" s="7"/>
      <c r="I12" s="7"/>
      <c r="J12" s="7">
        <v>9000000</v>
      </c>
      <c r="K12" s="7"/>
      <c r="L12" s="7"/>
      <c r="M12" s="7"/>
      <c r="N12" s="7"/>
      <c r="O12" s="7">
        <v>9000000</v>
      </c>
    </row>
    <row r="13" ht="52.5" customHeight="1">
      <c r="A13" s="38" t="s">
        <v>85</v>
      </c>
      <c r="B13" s="38" t="s">
        <v>86</v>
      </c>
      <c r="C13" s="7">
        <v>8812850.4299999997</v>
      </c>
      <c r="D13" s="7">
        <v>8812850.4299999997</v>
      </c>
      <c r="E13" s="7">
        <v>8812850.4299999997</v>
      </c>
      <c r="F13" s="7"/>
      <c r="G13" s="7"/>
      <c r="H13" s="7"/>
      <c r="I13" s="7"/>
      <c r="J13" s="7"/>
      <c r="K13" s="7"/>
      <c r="L13" s="7"/>
      <c r="M13" s="7"/>
      <c r="N13" s="7"/>
      <c r="O13" s="7"/>
    </row>
    <row r="14" ht="52.5" customHeight="1">
      <c r="A14" s="39" t="s">
        <v>87</v>
      </c>
      <c r="B14" s="39" t="s">
        <v>88</v>
      </c>
      <c r="C14" s="7">
        <v>8730912.1099999994</v>
      </c>
      <c r="D14" s="7">
        <v>8730912.1099999994</v>
      </c>
      <c r="E14" s="7">
        <v>8730912.1099999994</v>
      </c>
      <c r="F14" s="7"/>
      <c r="G14" s="7"/>
      <c r="H14" s="7"/>
      <c r="I14" s="7"/>
      <c r="J14" s="7"/>
      <c r="K14" s="7"/>
      <c r="L14" s="7"/>
      <c r="M14" s="7"/>
      <c r="N14" s="7"/>
      <c r="O14" s="7"/>
    </row>
    <row r="15" ht="52.5" customHeight="1">
      <c r="A15" s="40" t="s">
        <v>89</v>
      </c>
      <c r="B15" s="40" t="s">
        <v>90</v>
      </c>
      <c r="C15" s="7">
        <v>115000</v>
      </c>
      <c r="D15" s="7">
        <v>115000</v>
      </c>
      <c r="E15" s="7">
        <v>115000</v>
      </c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52.5" customHeight="1">
      <c r="A16" s="40" t="s">
        <v>91</v>
      </c>
      <c r="B16" s="40" t="s">
        <v>92</v>
      </c>
      <c r="C16" s="7">
        <v>7532384.5099999998</v>
      </c>
      <c r="D16" s="7">
        <v>7532384.5099999998</v>
      </c>
      <c r="E16" s="7">
        <v>7532384.5099999998</v>
      </c>
      <c r="F16" s="7"/>
      <c r="G16" s="7"/>
      <c r="H16" s="7"/>
      <c r="I16" s="7"/>
      <c r="J16" s="7"/>
      <c r="K16" s="7"/>
      <c r="L16" s="7"/>
      <c r="M16" s="7"/>
      <c r="N16" s="7"/>
      <c r="O16" s="7"/>
    </row>
    <row r="17" ht="52.5" customHeight="1">
      <c r="A17" s="40" t="s">
        <v>93</v>
      </c>
      <c r="B17" s="40" t="s">
        <v>94</v>
      </c>
      <c r="C17" s="7">
        <v>1083527.6000000001</v>
      </c>
      <c r="D17" s="7">
        <v>1083527.6000000001</v>
      </c>
      <c r="E17" s="7">
        <v>1083527.6000000001</v>
      </c>
      <c r="F17" s="7"/>
      <c r="G17" s="7"/>
      <c r="H17" s="7"/>
      <c r="I17" s="7"/>
      <c r="J17" s="7"/>
      <c r="K17" s="7"/>
      <c r="L17" s="7"/>
      <c r="M17" s="7"/>
      <c r="N17" s="7"/>
      <c r="O17" s="7"/>
    </row>
    <row r="18" ht="52.5" customHeight="1">
      <c r="A18" s="39" t="s">
        <v>95</v>
      </c>
      <c r="B18" s="39" t="s">
        <v>96</v>
      </c>
      <c r="C18" s="7">
        <v>73830</v>
      </c>
      <c r="D18" s="7">
        <v>73830</v>
      </c>
      <c r="E18" s="7">
        <v>73830</v>
      </c>
      <c r="F18" s="7"/>
      <c r="G18" s="7"/>
      <c r="H18" s="7"/>
      <c r="I18" s="7"/>
      <c r="J18" s="7"/>
      <c r="K18" s="7"/>
      <c r="L18" s="7"/>
      <c r="M18" s="7"/>
      <c r="N18" s="7"/>
      <c r="O18" s="7"/>
    </row>
    <row r="19" ht="52.5" customHeight="1">
      <c r="A19" s="40" t="s">
        <v>97</v>
      </c>
      <c r="B19" s="40" t="s">
        <v>98</v>
      </c>
      <c r="C19" s="7">
        <v>73830</v>
      </c>
      <c r="D19" s="7">
        <v>73830</v>
      </c>
      <c r="E19" s="7">
        <v>73830</v>
      </c>
      <c r="F19" s="7"/>
      <c r="G19" s="7"/>
      <c r="H19" s="7"/>
      <c r="I19" s="7"/>
      <c r="J19" s="7"/>
      <c r="K19" s="7"/>
      <c r="L19" s="7"/>
      <c r="M19" s="7"/>
      <c r="N19" s="7"/>
      <c r="O19" s="7"/>
    </row>
    <row r="20" ht="52.5" customHeight="1">
      <c r="A20" s="39" t="s">
        <v>99</v>
      </c>
      <c r="B20" s="39" t="s">
        <v>100</v>
      </c>
      <c r="C20" s="7">
        <v>8108.3199999999997</v>
      </c>
      <c r="D20" s="7">
        <v>8108.3199999999997</v>
      </c>
      <c r="E20" s="7">
        <v>8108.3199999999997</v>
      </c>
      <c r="F20" s="7"/>
      <c r="G20" s="7"/>
      <c r="H20" s="7"/>
      <c r="I20" s="7"/>
      <c r="J20" s="7"/>
      <c r="K20" s="7"/>
      <c r="L20" s="7"/>
      <c r="M20" s="7"/>
      <c r="N20" s="7"/>
      <c r="O20" s="7"/>
    </row>
    <row r="21" ht="52.5" customHeight="1">
      <c r="A21" s="40" t="s">
        <v>101</v>
      </c>
      <c r="B21" s="40" t="s">
        <v>100</v>
      </c>
      <c r="C21" s="7">
        <v>8108.3199999999997</v>
      </c>
      <c r="D21" s="7">
        <v>8108.3199999999997</v>
      </c>
      <c r="E21" s="7">
        <v>8108.3199999999997</v>
      </c>
      <c r="F21" s="7"/>
      <c r="G21" s="7"/>
      <c r="H21" s="7"/>
      <c r="I21" s="7"/>
      <c r="J21" s="7"/>
      <c r="K21" s="7"/>
      <c r="L21" s="7"/>
      <c r="M21" s="7"/>
      <c r="N21" s="7"/>
      <c r="O21" s="7"/>
    </row>
    <row r="22" ht="52.5" customHeight="1">
      <c r="A22" s="38" t="s">
        <v>102</v>
      </c>
      <c r="B22" s="38" t="s">
        <v>103</v>
      </c>
      <c r="C22" s="7">
        <v>3944669.6600000001</v>
      </c>
      <c r="D22" s="7">
        <v>3944669.6600000001</v>
      </c>
      <c r="E22" s="7">
        <v>3944669.6600000001</v>
      </c>
      <c r="F22" s="7"/>
      <c r="G22" s="7"/>
      <c r="H22" s="7"/>
      <c r="I22" s="7"/>
      <c r="J22" s="7"/>
      <c r="K22" s="7"/>
      <c r="L22" s="7"/>
      <c r="M22" s="7"/>
      <c r="N22" s="7"/>
      <c r="O22" s="7"/>
    </row>
    <row r="23" ht="52.5" customHeight="1">
      <c r="A23" s="39" t="s">
        <v>104</v>
      </c>
      <c r="B23" s="39" t="s">
        <v>105</v>
      </c>
      <c r="C23" s="7">
        <v>3944669.6600000001</v>
      </c>
      <c r="D23" s="7">
        <v>3944669.6600000001</v>
      </c>
      <c r="E23" s="7">
        <v>3944669.6600000001</v>
      </c>
      <c r="F23" s="7"/>
      <c r="G23" s="7"/>
      <c r="H23" s="7"/>
      <c r="I23" s="7"/>
      <c r="J23" s="7"/>
      <c r="K23" s="7"/>
      <c r="L23" s="7"/>
      <c r="M23" s="7"/>
      <c r="N23" s="7"/>
      <c r="O23" s="7"/>
    </row>
    <row r="24" ht="52.5" customHeight="1">
      <c r="A24" s="40" t="s">
        <v>106</v>
      </c>
      <c r="B24" s="40" t="s">
        <v>107</v>
      </c>
      <c r="C24" s="7">
        <v>3719114.8500000001</v>
      </c>
      <c r="D24" s="7">
        <v>3719114.8500000001</v>
      </c>
      <c r="E24" s="7">
        <v>3719114.8500000001</v>
      </c>
      <c r="F24" s="7"/>
      <c r="G24" s="7"/>
      <c r="H24" s="7"/>
      <c r="I24" s="7"/>
      <c r="J24" s="7"/>
      <c r="K24" s="7"/>
      <c r="L24" s="7"/>
      <c r="M24" s="7"/>
      <c r="N24" s="7"/>
      <c r="O24" s="7"/>
    </row>
    <row r="25" ht="52.5" customHeight="1">
      <c r="A25" s="40" t="s">
        <v>108</v>
      </c>
      <c r="B25" s="40" t="s">
        <v>109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ht="52.5" customHeight="1">
      <c r="A26" s="40" t="s">
        <v>110</v>
      </c>
      <c r="B26" s="40" t="s">
        <v>111</v>
      </c>
      <c r="C26" s="7">
        <v>225554.81</v>
      </c>
      <c r="D26" s="7">
        <v>225554.81</v>
      </c>
      <c r="E26" s="7">
        <v>225554.81</v>
      </c>
      <c r="F26" s="7"/>
      <c r="G26" s="7"/>
      <c r="H26" s="7"/>
      <c r="I26" s="7"/>
      <c r="J26" s="7"/>
      <c r="K26" s="7"/>
      <c r="L26" s="7"/>
      <c r="M26" s="7"/>
      <c r="N26" s="7"/>
      <c r="O26" s="7"/>
    </row>
    <row r="27" ht="52.5" customHeight="1">
      <c r="A27" s="38" t="s">
        <v>112</v>
      </c>
      <c r="B27" s="38" t="s">
        <v>113</v>
      </c>
      <c r="C27" s="7">
        <v>4896604</v>
      </c>
      <c r="D27" s="7">
        <v>4896604</v>
      </c>
      <c r="E27" s="7">
        <v>4896604</v>
      </c>
      <c r="F27" s="7"/>
      <c r="G27" s="7"/>
      <c r="H27" s="7"/>
      <c r="I27" s="7"/>
      <c r="J27" s="7"/>
      <c r="K27" s="7"/>
      <c r="L27" s="7"/>
      <c r="M27" s="7"/>
      <c r="N27" s="7"/>
      <c r="O27" s="7"/>
    </row>
    <row r="28" ht="52.5" customHeight="1">
      <c r="A28" s="39" t="s">
        <v>114</v>
      </c>
      <c r="B28" s="39" t="s">
        <v>115</v>
      </c>
      <c r="C28" s="7">
        <v>4896604</v>
      </c>
      <c r="D28" s="7">
        <v>4896604</v>
      </c>
      <c r="E28" s="7">
        <v>4896604</v>
      </c>
      <c r="F28" s="7"/>
      <c r="G28" s="7"/>
      <c r="H28" s="7"/>
      <c r="I28" s="7"/>
      <c r="J28" s="7"/>
      <c r="K28" s="7"/>
      <c r="L28" s="7"/>
      <c r="M28" s="7"/>
      <c r="N28" s="7"/>
      <c r="O28" s="7"/>
    </row>
    <row r="29" ht="52.5" customHeight="1">
      <c r="A29" s="40" t="s">
        <v>116</v>
      </c>
      <c r="B29" s="40" t="s">
        <v>117</v>
      </c>
      <c r="C29" s="7">
        <v>4896604</v>
      </c>
      <c r="D29" s="7">
        <v>4896604</v>
      </c>
      <c r="E29" s="7">
        <v>4896604</v>
      </c>
      <c r="F29" s="7"/>
      <c r="G29" s="7"/>
      <c r="H29" s="7"/>
      <c r="I29" s="7"/>
      <c r="J29" s="7"/>
      <c r="K29" s="7"/>
      <c r="L29" s="7"/>
      <c r="M29" s="7"/>
      <c r="N29" s="7"/>
      <c r="O29" s="7"/>
    </row>
    <row r="30" ht="30" customHeight="1">
      <c r="A30" s="37" t="s">
        <v>30</v>
      </c>
      <c r="B30" s="37"/>
      <c r="C30" s="7">
        <v>112881332.61</v>
      </c>
      <c r="D30" s="7">
        <v>103881332.61</v>
      </c>
      <c r="E30" s="7">
        <v>99683412.609999999</v>
      </c>
      <c r="F30" s="7">
        <v>4197920</v>
      </c>
      <c r="G30" s="7"/>
      <c r="H30" s="7"/>
      <c r="I30" s="7"/>
      <c r="J30" s="7">
        <v>9000000</v>
      </c>
      <c r="K30" s="7"/>
      <c r="L30" s="7"/>
      <c r="M30" s="7"/>
      <c r="N30" s="7"/>
      <c r="O30" s="7">
        <v>9000000</v>
      </c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9.1328099999999992" defaultRowHeight="14.25" customHeight="1"/>
  <cols>
    <col customWidth="1" min="1" max="1" width="32.777299999999997"/>
    <col customWidth="1" min="2" max="2" width="23.914100000000001"/>
    <col customWidth="1" min="3" max="3" width="35.472700000000003"/>
    <col customWidth="1" min="4" max="4" width="36.425800000000002"/>
  </cols>
  <sheetData>
    <row r="1" ht="17.25" customHeight="1">
      <c r="A1" s="14"/>
      <c r="B1" s="14"/>
      <c r="C1" s="14"/>
      <c r="D1" s="11" t="s">
        <v>118</v>
      </c>
    </row>
    <row r="2" ht="30.75" customHeight="1">
      <c r="A2" s="41" t="str">
        <f>"2025"&amp;"年部门财政拨款收支预算总表"</f>
        <v>2025年部门财政拨款收支预算总表</v>
      </c>
      <c r="B2" s="41"/>
      <c r="C2" s="41"/>
      <c r="D2" s="41"/>
    </row>
    <row r="3" ht="18.75" customHeight="1">
      <c r="A3" s="13" t="str">
        <f>"单位名称："&amp;"盈江县公安局"</f>
        <v>单位名称：盈江县公安局</v>
      </c>
      <c r="B3" s="42"/>
      <c r="C3" s="42"/>
      <c r="D3" s="43" t="s">
        <v>1</v>
      </c>
    </row>
    <row r="4" ht="19.5" customHeight="1">
      <c r="A4" s="30" t="s">
        <v>119</v>
      </c>
      <c r="B4" s="44"/>
      <c r="C4" s="30" t="s">
        <v>120</v>
      </c>
      <c r="D4" s="44"/>
    </row>
    <row r="5" ht="21.75" customHeight="1">
      <c r="A5" s="45" t="s">
        <v>121</v>
      </c>
      <c r="B5" s="15" t="s">
        <v>5</v>
      </c>
      <c r="C5" s="45" t="s">
        <v>122</v>
      </c>
      <c r="D5" s="15" t="s">
        <v>5</v>
      </c>
    </row>
    <row r="6" ht="17.25" customHeight="1">
      <c r="A6" s="22"/>
      <c r="B6" s="46"/>
      <c r="C6" s="22"/>
      <c r="D6" s="46"/>
    </row>
    <row r="7" ht="19.5" customHeight="1">
      <c r="A7" s="47" t="s">
        <v>123</v>
      </c>
      <c r="B7" s="29">
        <v>103881332.61</v>
      </c>
      <c r="C7" s="47" t="s">
        <v>124</v>
      </c>
      <c r="D7" s="29">
        <v>103881332.61</v>
      </c>
    </row>
    <row r="8" ht="19.5" customHeight="1">
      <c r="A8" s="47" t="s">
        <v>125</v>
      </c>
      <c r="B8" s="29">
        <v>103881332.61</v>
      </c>
      <c r="C8" s="48" t="str">
        <f>"（"&amp;"一"&amp;"）"&amp;"一般公共服务支出"</f>
        <v>（一）一般公共服务支出</v>
      </c>
      <c r="D8" s="29">
        <v>12000</v>
      </c>
    </row>
    <row r="9" ht="19.5" customHeight="1">
      <c r="A9" s="49" t="s">
        <v>126</v>
      </c>
      <c r="B9" s="29"/>
      <c r="C9" s="48" t="str">
        <f>"（"&amp;"二"&amp;"）"&amp;"公共安全支出"</f>
        <v>（二）公共安全支出</v>
      </c>
      <c r="D9" s="29">
        <v>86215208.519999996</v>
      </c>
    </row>
    <row r="10" ht="19.5" customHeight="1">
      <c r="A10" s="49" t="s">
        <v>127</v>
      </c>
      <c r="B10" s="29"/>
      <c r="C10" s="48" t="str">
        <f>"（"&amp;"三"&amp;"）"&amp;"社会保障和就业支出"</f>
        <v>（三）社会保障和就业支出</v>
      </c>
      <c r="D10" s="29">
        <v>8812850.4299999997</v>
      </c>
    </row>
    <row r="11" ht="19.5" customHeight="1">
      <c r="A11" s="49" t="s">
        <v>128</v>
      </c>
      <c r="B11" s="29"/>
      <c r="C11" s="48" t="str">
        <f>"（"&amp;"四"&amp;"）"&amp;"卫生健康支出"</f>
        <v>（四）卫生健康支出</v>
      </c>
      <c r="D11" s="29">
        <v>3944669.6600000001</v>
      </c>
    </row>
    <row r="12" ht="19.5" customHeight="1">
      <c r="A12" s="49" t="s">
        <v>125</v>
      </c>
      <c r="B12" s="29"/>
      <c r="C12" s="48" t="str">
        <f>"（"&amp;"五"&amp;"）"&amp;"住房保障支出"</f>
        <v>（五）住房保障支出</v>
      </c>
      <c r="D12" s="29">
        <v>4896604</v>
      </c>
    </row>
    <row r="13" ht="19.5" customHeight="1">
      <c r="A13" s="49" t="s">
        <v>126</v>
      </c>
      <c r="B13" s="29"/>
      <c r="C13" s="48"/>
      <c r="D13" s="29"/>
    </row>
    <row r="14" ht="19.5" customHeight="1">
      <c r="A14" s="49" t="s">
        <v>127</v>
      </c>
      <c r="B14" s="29"/>
      <c r="C14" s="48"/>
      <c r="D14" s="29"/>
    </row>
    <row r="15" ht="19.5" customHeight="1">
      <c r="A15" s="50"/>
      <c r="B15" s="29"/>
      <c r="C15" s="48"/>
      <c r="D15" s="29"/>
    </row>
    <row r="16" ht="19.5" customHeight="1">
      <c r="A16" s="50"/>
      <c r="B16" s="29"/>
      <c r="C16" s="48"/>
      <c r="D16" s="29"/>
    </row>
    <row r="17" ht="19.5" customHeight="1">
      <c r="A17" s="50"/>
      <c r="B17" s="29"/>
      <c r="C17" s="48"/>
      <c r="D17" s="29"/>
    </row>
    <row r="18" ht="19.5" customHeight="1">
      <c r="A18" s="50"/>
      <c r="B18" s="29"/>
      <c r="C18" s="48"/>
      <c r="D18" s="29"/>
    </row>
    <row r="19" ht="19.5" customHeight="1">
      <c r="A19" s="50"/>
      <c r="B19" s="29"/>
      <c r="C19" s="48"/>
      <c r="D19" s="29"/>
    </row>
    <row r="20" ht="19.5" customHeight="1">
      <c r="A20" s="47"/>
      <c r="B20" s="29"/>
      <c r="C20" s="48"/>
      <c r="D20" s="29"/>
    </row>
    <row r="21" ht="19.5" customHeight="1">
      <c r="A21" s="47"/>
      <c r="B21" s="29"/>
      <c r="C21" s="47"/>
      <c r="D21" s="29"/>
    </row>
    <row r="22" ht="19.5" customHeight="1">
      <c r="A22" s="47"/>
      <c r="B22" s="29"/>
      <c r="C22" s="47"/>
      <c r="D22" s="29"/>
    </row>
    <row r="23" ht="19.5" customHeight="1">
      <c r="A23" s="47"/>
      <c r="B23" s="29"/>
      <c r="C23" s="47"/>
      <c r="D23" s="29"/>
    </row>
    <row r="24" ht="19.5" customHeight="1">
      <c r="A24" s="47"/>
      <c r="B24" s="29"/>
      <c r="C24" s="47"/>
      <c r="D24" s="29"/>
    </row>
    <row r="25" ht="19.5" customHeight="1">
      <c r="A25" s="47"/>
      <c r="B25" s="29"/>
      <c r="C25" s="47"/>
      <c r="D25" s="29"/>
    </row>
    <row r="26" ht="19.5" customHeight="1">
      <c r="A26" s="48"/>
      <c r="B26" s="29"/>
      <c r="C26" s="47"/>
      <c r="D26" s="29"/>
    </row>
    <row r="27" ht="19.5" customHeight="1">
      <c r="A27" s="47"/>
      <c r="B27" s="29"/>
      <c r="C27" s="47"/>
      <c r="D27" s="29"/>
    </row>
    <row r="28" ht="14.25" customHeight="1">
      <c r="A28" s="47"/>
      <c r="B28" s="29"/>
      <c r="C28" s="49"/>
      <c r="D28" s="29"/>
    </row>
    <row r="29" ht="19.5" customHeight="1">
      <c r="A29" s="47"/>
      <c r="B29" s="29"/>
      <c r="C29" s="47"/>
      <c r="D29" s="29"/>
    </row>
    <row r="30" ht="19.5" customHeight="1">
      <c r="A30" s="48"/>
      <c r="B30" s="29"/>
      <c r="C30" s="47"/>
      <c r="D30" s="29"/>
    </row>
    <row r="31" ht="18" customHeight="1">
      <c r="A31" s="48"/>
      <c r="B31" s="29"/>
      <c r="C31" s="47"/>
      <c r="D31" s="29"/>
    </row>
    <row r="32" ht="18" customHeight="1">
      <c r="A32" s="48"/>
      <c r="B32" s="29"/>
      <c r="C32" s="49"/>
      <c r="D32" s="29"/>
    </row>
    <row r="33" ht="18" customHeight="1">
      <c r="A33" s="48"/>
      <c r="B33" s="29"/>
      <c r="C33" s="49"/>
      <c r="D33" s="29"/>
    </row>
    <row r="34" ht="19.5" customHeight="1">
      <c r="A34" s="48"/>
      <c r="B34" s="32"/>
      <c r="C34" s="47"/>
      <c r="D34" s="32"/>
    </row>
    <row r="35" ht="19.5" customHeight="1">
      <c r="A35" s="48"/>
      <c r="B35" s="29"/>
      <c r="C35" s="47" t="s">
        <v>129</v>
      </c>
      <c r="D35" s="29"/>
    </row>
    <row r="36" ht="19.5" customHeight="1">
      <c r="A36" s="51" t="s">
        <v>24</v>
      </c>
      <c r="B36" s="29">
        <v>103881332.61</v>
      </c>
      <c r="C36" s="51" t="s">
        <v>25</v>
      </c>
      <c r="D36" s="29">
        <v>103881332.61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1" activeCellId="0" sqref="A1"/>
    </sheetView>
  </sheetViews>
  <sheetFormatPr baseColWidth="8" defaultColWidth="10.273400000000001" defaultRowHeight="15" customHeight="1" outlineLevelRow="3"/>
  <cols>
    <col customWidth="1" min="1" max="1" width="26.3398"/>
    <col customWidth="1" min="2" max="2" width="36.00390625"/>
    <col customWidth="1" min="3" max="7" width="19.273399999999999"/>
  </cols>
  <sheetData>
    <row r="1" ht="18.75" customHeight="1">
      <c r="A1" s="52"/>
      <c r="B1" s="52"/>
      <c r="C1" s="52"/>
      <c r="D1" s="52"/>
      <c r="E1" s="52"/>
      <c r="F1" s="52"/>
      <c r="G1" s="53" t="s">
        <v>130</v>
      </c>
    </row>
    <row r="2" ht="33" customHeight="1">
      <c r="A2" s="54" t="str">
        <f>"2025"&amp;"年一般公共预算支出预算表（按功能科目分类）"</f>
        <v>2025年一般公共预算支出预算表（按功能科目分类）</v>
      </c>
      <c r="B2" s="54"/>
      <c r="C2" s="54"/>
      <c r="D2" s="54"/>
      <c r="E2" s="54"/>
      <c r="F2" s="54"/>
      <c r="G2" s="54"/>
    </row>
    <row r="3" ht="18.75" customHeight="1">
      <c r="A3" s="55" t="str">
        <f>"单位名称："&amp;"盈江县公安局"</f>
        <v>单位名称：盈江县公安局</v>
      </c>
      <c r="B3" s="55"/>
      <c r="C3" s="52"/>
      <c r="D3" s="52"/>
      <c r="E3" s="52"/>
      <c r="F3" s="52"/>
      <c r="G3" s="53" t="s">
        <v>1</v>
      </c>
    </row>
    <row r="4" ht="18.75" customHeight="1">
      <c r="A4" s="56" t="s">
        <v>131</v>
      </c>
      <c r="B4" s="56"/>
      <c r="C4" s="56" t="s">
        <v>30</v>
      </c>
      <c r="D4" s="56" t="s">
        <v>52</v>
      </c>
      <c r="E4" s="56"/>
      <c r="F4" s="56"/>
      <c r="G4" s="56" t="s">
        <v>53</v>
      </c>
    </row>
    <row r="5" ht="18.75" customHeight="1">
      <c r="A5" s="56" t="s">
        <v>48</v>
      </c>
      <c r="B5" s="56" t="s">
        <v>49</v>
      </c>
      <c r="C5" s="56"/>
      <c r="D5" s="56" t="s">
        <v>33</v>
      </c>
      <c r="E5" s="56" t="s">
        <v>132</v>
      </c>
      <c r="F5" s="56" t="s">
        <v>133</v>
      </c>
      <c r="G5" s="56"/>
    </row>
    <row r="6" ht="18.75" customHeight="1">
      <c r="A6" s="56" t="s">
        <v>59</v>
      </c>
      <c r="B6" s="56" t="s">
        <v>60</v>
      </c>
      <c r="C6" s="56" t="s">
        <v>61</v>
      </c>
      <c r="D6" s="56" t="s">
        <v>62</v>
      </c>
      <c r="E6" s="56" t="s">
        <v>63</v>
      </c>
      <c r="F6" s="56" t="s">
        <v>64</v>
      </c>
      <c r="G6" s="56" t="s">
        <v>65</v>
      </c>
    </row>
    <row r="7" ht="18.75" customHeight="1">
      <c r="A7" s="57" t="s">
        <v>74</v>
      </c>
      <c r="B7" s="57" t="s">
        <v>75</v>
      </c>
      <c r="C7" s="58">
        <v>12000</v>
      </c>
      <c r="D7" s="58">
        <v>12000</v>
      </c>
      <c r="E7" s="58">
        <v>12000</v>
      </c>
      <c r="F7" s="58"/>
      <c r="G7" s="58"/>
    </row>
    <row r="8" ht="18.75" customHeight="1" outlineLevel="1">
      <c r="A8" s="59" t="s">
        <v>76</v>
      </c>
      <c r="B8" s="59" t="s">
        <v>77</v>
      </c>
      <c r="C8" s="58">
        <v>12000</v>
      </c>
      <c r="D8" s="58">
        <v>12000</v>
      </c>
      <c r="E8" s="58">
        <v>12000</v>
      </c>
      <c r="F8" s="58"/>
      <c r="G8" s="58"/>
    </row>
    <row r="9" ht="18.75" customHeight="1" outlineLevel="2">
      <c r="A9" s="60" t="s">
        <v>78</v>
      </c>
      <c r="B9" s="60" t="s">
        <v>79</v>
      </c>
      <c r="C9" s="58">
        <v>12000</v>
      </c>
      <c r="D9" s="58">
        <v>12000</v>
      </c>
      <c r="E9" s="58">
        <v>12000</v>
      </c>
      <c r="F9" s="58"/>
      <c r="G9" s="58"/>
    </row>
    <row r="10" ht="18.75" customHeight="1">
      <c r="A10" s="57" t="s">
        <v>80</v>
      </c>
      <c r="B10" s="57" t="s">
        <v>81</v>
      </c>
      <c r="C10" s="58">
        <v>86215208.519999996</v>
      </c>
      <c r="D10" s="58">
        <v>82017288.519999996</v>
      </c>
      <c r="E10" s="58">
        <v>75339354.519999996</v>
      </c>
      <c r="F10" s="58">
        <v>6677934</v>
      </c>
      <c r="G10" s="58">
        <v>4197920</v>
      </c>
    </row>
    <row r="11" ht="18.75" customHeight="1" outlineLevel="1">
      <c r="A11" s="59" t="s">
        <v>82</v>
      </c>
      <c r="B11" s="59" t="s">
        <v>83</v>
      </c>
      <c r="C11" s="58">
        <v>86215208.519999996</v>
      </c>
      <c r="D11" s="58">
        <v>82017288.519999996</v>
      </c>
      <c r="E11" s="58">
        <v>75339354.519999996</v>
      </c>
      <c r="F11" s="58">
        <v>6677934</v>
      </c>
      <c r="G11" s="58">
        <v>4197920</v>
      </c>
    </row>
    <row r="12" ht="18.75" customHeight="1" outlineLevel="2">
      <c r="A12" s="60" t="s">
        <v>84</v>
      </c>
      <c r="B12" s="60" t="s">
        <v>79</v>
      </c>
      <c r="C12" s="58">
        <v>86215208.519999996</v>
      </c>
      <c r="D12" s="58">
        <v>82017288.519999996</v>
      </c>
      <c r="E12" s="58">
        <v>75339354.519999996</v>
      </c>
      <c r="F12" s="58">
        <v>6677934</v>
      </c>
      <c r="G12" s="58">
        <v>4197920</v>
      </c>
    </row>
    <row r="13" ht="18.75" customHeight="1">
      <c r="A13" s="57" t="s">
        <v>85</v>
      </c>
      <c r="B13" s="57" t="s">
        <v>86</v>
      </c>
      <c r="C13" s="58">
        <v>8812850.4299999997</v>
      </c>
      <c r="D13" s="58">
        <v>8812850.4299999997</v>
      </c>
      <c r="E13" s="58">
        <v>8697850.4299999997</v>
      </c>
      <c r="F13" s="58">
        <v>115000</v>
      </c>
      <c r="G13" s="58"/>
    </row>
    <row r="14" ht="18.75" customHeight="1" outlineLevel="1">
      <c r="A14" s="59" t="s">
        <v>87</v>
      </c>
      <c r="B14" s="59" t="s">
        <v>88</v>
      </c>
      <c r="C14" s="58">
        <v>8730912.1099999994</v>
      </c>
      <c r="D14" s="58">
        <v>8730912.1099999994</v>
      </c>
      <c r="E14" s="58">
        <v>8615912.1099999994</v>
      </c>
      <c r="F14" s="58">
        <v>115000</v>
      </c>
      <c r="G14" s="58"/>
    </row>
    <row r="15" ht="18.75" customHeight="1" outlineLevel="2">
      <c r="A15" s="60" t="s">
        <v>89</v>
      </c>
      <c r="B15" s="60" t="s">
        <v>90</v>
      </c>
      <c r="C15" s="58">
        <v>115000</v>
      </c>
      <c r="D15" s="58">
        <v>115000</v>
      </c>
      <c r="E15" s="58"/>
      <c r="F15" s="58">
        <v>115000</v>
      </c>
      <c r="G15" s="58"/>
    </row>
    <row r="16" ht="18.75" customHeight="1" outlineLevel="2">
      <c r="A16" s="60" t="s">
        <v>91</v>
      </c>
      <c r="B16" s="60" t="s">
        <v>92</v>
      </c>
      <c r="C16" s="58">
        <v>7532384.5099999998</v>
      </c>
      <c r="D16" s="58">
        <v>7532384.5099999998</v>
      </c>
      <c r="E16" s="58">
        <v>7532384.5099999998</v>
      </c>
      <c r="F16" s="58"/>
      <c r="G16" s="58"/>
    </row>
    <row r="17" ht="18.75" customHeight="1" outlineLevel="2">
      <c r="A17" s="60" t="s">
        <v>93</v>
      </c>
      <c r="B17" s="60" t="s">
        <v>94</v>
      </c>
      <c r="C17" s="58">
        <v>1083527.6000000001</v>
      </c>
      <c r="D17" s="58">
        <v>1083527.6000000001</v>
      </c>
      <c r="E17" s="58">
        <v>1083527.6000000001</v>
      </c>
      <c r="F17" s="58"/>
      <c r="G17" s="58"/>
    </row>
    <row r="18" ht="18.75" customHeight="1" outlineLevel="1">
      <c r="A18" s="59" t="s">
        <v>95</v>
      </c>
      <c r="B18" s="59" t="s">
        <v>96</v>
      </c>
      <c r="C18" s="58">
        <v>73830</v>
      </c>
      <c r="D18" s="58">
        <v>73830</v>
      </c>
      <c r="E18" s="58">
        <v>73830</v>
      </c>
      <c r="F18" s="58"/>
      <c r="G18" s="58"/>
    </row>
    <row r="19" ht="18.75" customHeight="1" outlineLevel="2">
      <c r="A19" s="60" t="s">
        <v>97</v>
      </c>
      <c r="B19" s="60" t="s">
        <v>98</v>
      </c>
      <c r="C19" s="58">
        <v>73830</v>
      </c>
      <c r="D19" s="58">
        <v>73830</v>
      </c>
      <c r="E19" s="58">
        <v>73830</v>
      </c>
      <c r="F19" s="58"/>
      <c r="G19" s="58"/>
    </row>
    <row r="20" ht="18.75" customHeight="1" outlineLevel="1">
      <c r="A20" s="59" t="s">
        <v>99</v>
      </c>
      <c r="B20" s="59" t="s">
        <v>100</v>
      </c>
      <c r="C20" s="58">
        <v>8108.3199999999997</v>
      </c>
      <c r="D20" s="58">
        <v>8108.3199999999997</v>
      </c>
      <c r="E20" s="58">
        <v>8108.3199999999997</v>
      </c>
      <c r="F20" s="58"/>
      <c r="G20" s="58"/>
    </row>
    <row r="21" ht="18.75" customHeight="1" outlineLevel="2">
      <c r="A21" s="60" t="s">
        <v>101</v>
      </c>
      <c r="B21" s="60" t="s">
        <v>100</v>
      </c>
      <c r="C21" s="58">
        <v>8108.3199999999997</v>
      </c>
      <c r="D21" s="58">
        <v>8108.3199999999997</v>
      </c>
      <c r="E21" s="58">
        <v>8108.3199999999997</v>
      </c>
      <c r="F21" s="58"/>
      <c r="G21" s="58"/>
    </row>
    <row r="22" ht="18.75" customHeight="1">
      <c r="A22" s="57" t="s">
        <v>102</v>
      </c>
      <c r="B22" s="57" t="s">
        <v>103</v>
      </c>
      <c r="C22" s="58">
        <v>3944669.6600000001</v>
      </c>
      <c r="D22" s="58">
        <v>3944669.6600000001</v>
      </c>
      <c r="E22" s="58">
        <v>3944669.6600000001</v>
      </c>
      <c r="F22" s="58"/>
      <c r="G22" s="58"/>
    </row>
    <row r="23" ht="18.75" customHeight="1" outlineLevel="1">
      <c r="A23" s="59" t="s">
        <v>104</v>
      </c>
      <c r="B23" s="59" t="s">
        <v>105</v>
      </c>
      <c r="C23" s="58">
        <v>3944669.6600000001</v>
      </c>
      <c r="D23" s="58">
        <v>3944669.6600000001</v>
      </c>
      <c r="E23" s="58">
        <v>3944669.6600000001</v>
      </c>
      <c r="F23" s="58"/>
      <c r="G23" s="58"/>
    </row>
    <row r="24" ht="18.75" customHeight="1" outlineLevel="2">
      <c r="A24" s="60" t="s">
        <v>106</v>
      </c>
      <c r="B24" s="60" t="s">
        <v>107</v>
      </c>
      <c r="C24" s="58">
        <v>3719114.8500000001</v>
      </c>
      <c r="D24" s="58">
        <v>3719114.8500000001</v>
      </c>
      <c r="E24" s="58">
        <v>3719114.8500000001</v>
      </c>
      <c r="F24" s="58"/>
      <c r="G24" s="58"/>
    </row>
    <row r="25" ht="18.75" customHeight="1" outlineLevel="2">
      <c r="A25" s="60" t="s">
        <v>110</v>
      </c>
      <c r="B25" s="60" t="s">
        <v>111</v>
      </c>
      <c r="C25" s="58">
        <v>225554.81</v>
      </c>
      <c r="D25" s="58">
        <v>225554.81</v>
      </c>
      <c r="E25" s="58">
        <v>225554.81</v>
      </c>
      <c r="F25" s="58"/>
      <c r="G25" s="58"/>
    </row>
    <row r="26" ht="18.75" customHeight="1">
      <c r="A26" s="57" t="s">
        <v>112</v>
      </c>
      <c r="B26" s="57" t="s">
        <v>113</v>
      </c>
      <c r="C26" s="58">
        <v>4896604</v>
      </c>
      <c r="D26" s="58">
        <v>4896604</v>
      </c>
      <c r="E26" s="58">
        <v>4896604</v>
      </c>
      <c r="F26" s="58"/>
      <c r="G26" s="58"/>
    </row>
    <row r="27" ht="18.75" customHeight="1" outlineLevel="1">
      <c r="A27" s="59" t="s">
        <v>114</v>
      </c>
      <c r="B27" s="59" t="s">
        <v>115</v>
      </c>
      <c r="C27" s="58">
        <v>4896604</v>
      </c>
      <c r="D27" s="58">
        <v>4896604</v>
      </c>
      <c r="E27" s="58">
        <v>4896604</v>
      </c>
      <c r="F27" s="58"/>
      <c r="G27" s="58"/>
    </row>
    <row r="28" ht="18.75" customHeight="1" outlineLevel="2">
      <c r="A28" s="60" t="s">
        <v>116</v>
      </c>
      <c r="B28" s="60" t="s">
        <v>117</v>
      </c>
      <c r="C28" s="58">
        <v>4896604</v>
      </c>
      <c r="D28" s="58">
        <v>4896604</v>
      </c>
      <c r="E28" s="58">
        <v>4896604</v>
      </c>
      <c r="F28" s="58"/>
      <c r="G28" s="58"/>
    </row>
    <row r="29" ht="18.75" customHeight="1">
      <c r="A29" s="56" t="s">
        <v>30</v>
      </c>
      <c r="B29" s="56"/>
      <c r="C29" s="58">
        <v>103881332.61</v>
      </c>
      <c r="D29" s="58">
        <v>99683412.609999999</v>
      </c>
      <c r="E29" s="58">
        <v>92890478.609999999</v>
      </c>
      <c r="F29" s="58">
        <v>6792934</v>
      </c>
      <c r="G29" s="58">
        <v>4197920</v>
      </c>
    </row>
  </sheetData>
  <mergeCells count="7">
    <mergeCell ref="A2:G2"/>
    <mergeCell ref="A3:C3"/>
    <mergeCell ref="A4:B4"/>
    <mergeCell ref="C4:C5"/>
    <mergeCell ref="D4:F4"/>
    <mergeCell ref="G4:G5"/>
    <mergeCell ref="A29:B29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zoomScale="100" workbookViewId="0">
      <selection activeCell="A8" activeCellId="0" sqref="A8"/>
    </sheetView>
  </sheetViews>
  <sheetFormatPr baseColWidth="8" defaultColWidth="9.1328099999999992" defaultRowHeight="14.25" customHeight="1"/>
  <cols>
    <col customWidth="1" min="1" max="1" width="28.199200000000001"/>
    <col customWidth="1" min="2" max="2" width="18.3398"/>
    <col customWidth="1" min="3" max="3" width="17.273399999999999"/>
    <col customWidth="1" min="4" max="4" width="21.625"/>
    <col customWidth="1" min="5" max="5" width="19.7773"/>
    <col customWidth="1" min="6" max="6" width="18.710899999999999"/>
  </cols>
  <sheetData>
    <row r="1" ht="14.25" customHeight="1">
      <c r="A1" s="61"/>
      <c r="B1" s="61"/>
      <c r="C1" s="62"/>
      <c r="D1" s="9"/>
      <c r="E1" s="9"/>
      <c r="F1" s="63" t="s">
        <v>134</v>
      </c>
    </row>
    <row r="2" ht="33.75" customHeight="1">
      <c r="A2" s="64" t="str">
        <f>"2025"&amp;"年一般公共预算“三公”经费支出预算表"</f>
        <v>2025年一般公共预算“三公”经费支出预算表</v>
      </c>
      <c r="B2" s="64"/>
      <c r="C2" s="64"/>
      <c r="D2" s="64"/>
      <c r="E2" s="64"/>
      <c r="F2" s="64"/>
    </row>
    <row r="3" ht="21.75" customHeight="1">
      <c r="A3" s="65" t="str">
        <f>"单位名称："&amp;"盈江县公安局"</f>
        <v>单位名称：盈江县公安局</v>
      </c>
      <c r="B3" s="61"/>
      <c r="C3" s="62"/>
      <c r="D3" s="66"/>
      <c r="E3" s="9"/>
      <c r="F3" s="63" t="s">
        <v>27</v>
      </c>
    </row>
    <row r="4" ht="19.5" customHeight="1">
      <c r="A4" s="15" t="s">
        <v>135</v>
      </c>
      <c r="B4" s="45" t="s">
        <v>136</v>
      </c>
      <c r="C4" s="30" t="s">
        <v>137</v>
      </c>
      <c r="D4" s="18"/>
      <c r="E4" s="44"/>
      <c r="F4" s="45" t="s">
        <v>138</v>
      </c>
    </row>
    <row r="5" ht="19.5" customHeight="1">
      <c r="A5" s="46"/>
      <c r="B5" s="22"/>
      <c r="C5" s="24" t="s">
        <v>33</v>
      </c>
      <c r="D5" s="24" t="s">
        <v>139</v>
      </c>
      <c r="E5" s="24" t="s">
        <v>140</v>
      </c>
      <c r="F5" s="22"/>
    </row>
    <row r="6" ht="18.75" customHeight="1">
      <c r="A6" s="67">
        <v>1</v>
      </c>
      <c r="B6" s="67">
        <v>2</v>
      </c>
      <c r="C6" s="68">
        <v>3</v>
      </c>
      <c r="D6" s="67">
        <v>4</v>
      </c>
      <c r="E6" s="67">
        <v>5</v>
      </c>
      <c r="F6" s="67">
        <v>6</v>
      </c>
    </row>
    <row r="7" ht="24.75" customHeight="1">
      <c r="A7" s="69">
        <f>XFD7+XFD7+XFD7</f>
        <v>1326800</v>
      </c>
      <c r="B7" s="69"/>
      <c r="C7" s="70">
        <f>XFD7+XFD7</f>
        <v>1302600</v>
      </c>
      <c r="D7" s="69">
        <v>873000</v>
      </c>
      <c r="E7" s="69">
        <v>429600</v>
      </c>
      <c r="F7" s="69">
        <v>24200</v>
      </c>
    </row>
  </sheetData>
  <mergeCells count="6">
    <mergeCell ref="A2:F2"/>
    <mergeCell ref="A3:D3"/>
    <mergeCell ref="C4:E4"/>
    <mergeCell ref="A4:A5"/>
    <mergeCell ref="B4:B5"/>
    <mergeCell ref="F4:F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topLeftCell="G4" zoomScale="100" workbookViewId="0">
      <selection activeCell="A1" activeCellId="0" sqref="A1"/>
    </sheetView>
  </sheetViews>
  <sheetFormatPr baseColWidth="8" defaultColWidth="10.273400000000001" defaultRowHeight="15" customHeight="1" outlineLevelRow="2"/>
  <cols>
    <col customWidth="1" min="1" max="2" width="12.425800000000001"/>
    <col customWidth="1" min="3" max="3" width="10.8438"/>
    <col customWidth="1" min="4" max="4" width="6"/>
    <col customWidth="1" min="5" max="5" width="10.5703"/>
    <col customWidth="1" min="6" max="6" width="5.5703100000000001"/>
    <col customWidth="1" min="7" max="7" width="8.7109400000000008"/>
    <col customWidth="1" min="8" max="8" width="12.914099999999999"/>
    <col customWidth="1" min="9" max="9" width="12.273400000000001"/>
    <col customWidth="1" min="10" max="11" width="6"/>
    <col customWidth="1" min="12" max="12" width="12.273400000000001"/>
    <col customWidth="1" min="13" max="13" width="3.7109399999999999"/>
    <col customWidth="1" min="14" max="14" width="5.0468799999999998"/>
    <col customWidth="1" min="15" max="15" width="5.7773399999999997"/>
    <col customWidth="1" min="16" max="16" width="6.5703100000000001"/>
    <col customWidth="1" min="17" max="17" width="4.7773399999999997"/>
    <col customWidth="1" min="18" max="18" width="4.2734399999999999"/>
    <col customWidth="1" min="19" max="23" width="4.7109399999999999"/>
  </cols>
  <sheetData>
    <row r="1" ht="18.7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2" t="s">
        <v>141</v>
      </c>
      <c r="U1" s="72"/>
      <c r="V1" s="72"/>
      <c r="W1" s="72"/>
    </row>
    <row r="2" ht="45.75" customHeight="1">
      <c r="A2" s="73" t="s">
        <v>142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ht="18.75" customHeight="1">
      <c r="A3" s="71" t="str">
        <f>"单位名称："&amp;"盈江县公安局"</f>
        <v>单位名称：盈江县公安局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 t="s">
        <v>27</v>
      </c>
      <c r="U3" s="72"/>
      <c r="V3" s="72"/>
      <c r="W3" s="72"/>
    </row>
    <row r="4" ht="18.75" customHeight="1">
      <c r="A4" s="74" t="s">
        <v>143</v>
      </c>
      <c r="B4" s="74" t="s">
        <v>144</v>
      </c>
      <c r="C4" s="74" t="s">
        <v>145</v>
      </c>
      <c r="D4" s="74" t="s">
        <v>146</v>
      </c>
      <c r="E4" s="74" t="s">
        <v>147</v>
      </c>
      <c r="F4" s="74" t="s">
        <v>148</v>
      </c>
      <c r="G4" s="74" t="s">
        <v>149</v>
      </c>
      <c r="H4" s="74" t="s">
        <v>150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</row>
    <row r="5" ht="28.300000000000001" customHeight="1">
      <c r="A5" s="74"/>
      <c r="B5" s="74"/>
      <c r="C5" s="74"/>
      <c r="D5" s="74"/>
      <c r="E5" s="74"/>
      <c r="F5" s="74"/>
      <c r="G5" s="74"/>
      <c r="H5" s="74" t="s">
        <v>151</v>
      </c>
      <c r="I5" s="74" t="s">
        <v>34</v>
      </c>
      <c r="J5" s="74" t="s">
        <v>152</v>
      </c>
      <c r="K5" s="74" t="s">
        <v>153</v>
      </c>
      <c r="L5" s="74" t="s">
        <v>154</v>
      </c>
      <c r="M5" s="74" t="s">
        <v>155</v>
      </c>
      <c r="N5" s="74" t="s">
        <v>156</v>
      </c>
      <c r="O5" s="74" t="s">
        <v>35</v>
      </c>
      <c r="P5" s="74" t="s">
        <v>36</v>
      </c>
      <c r="Q5" s="74" t="s">
        <v>37</v>
      </c>
      <c r="R5" s="74" t="s">
        <v>51</v>
      </c>
      <c r="S5" s="74"/>
      <c r="T5" s="74"/>
      <c r="U5" s="74"/>
      <c r="V5" s="74"/>
      <c r="W5" s="74"/>
    </row>
    <row r="6" ht="24" customHeight="1">
      <c r="A6" s="74"/>
      <c r="B6" s="74"/>
      <c r="C6" s="74"/>
      <c r="D6" s="74"/>
      <c r="E6" s="74"/>
      <c r="F6" s="74"/>
      <c r="G6" s="74"/>
      <c r="H6" s="74"/>
      <c r="I6" s="74" t="s">
        <v>157</v>
      </c>
      <c r="J6" s="74" t="s">
        <v>152</v>
      </c>
      <c r="K6" s="74" t="s">
        <v>153</v>
      </c>
      <c r="L6" s="74" t="s">
        <v>154</v>
      </c>
      <c r="M6" s="74" t="s">
        <v>155</v>
      </c>
      <c r="N6" s="74" t="s">
        <v>34</v>
      </c>
      <c r="O6" s="74" t="s">
        <v>35</v>
      </c>
      <c r="P6" s="74" t="s">
        <v>36</v>
      </c>
      <c r="Q6" s="74"/>
      <c r="R6" s="74" t="s">
        <v>33</v>
      </c>
      <c r="S6" s="74" t="s">
        <v>40</v>
      </c>
      <c r="T6" s="74" t="s">
        <v>41</v>
      </c>
      <c r="U6" s="74" t="s">
        <v>42</v>
      </c>
      <c r="V6" s="74" t="s">
        <v>43</v>
      </c>
      <c r="W6" s="74" t="s">
        <v>44</v>
      </c>
    </row>
    <row r="7" ht="32.049999999999997" customHeight="1">
      <c r="A7" s="74"/>
      <c r="B7" s="74"/>
      <c r="C7" s="74"/>
      <c r="D7" s="74"/>
      <c r="E7" s="74"/>
      <c r="F7" s="74"/>
      <c r="G7" s="74"/>
      <c r="H7" s="74"/>
      <c r="I7" s="74" t="s">
        <v>33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</row>
    <row r="8" ht="18.75" customHeight="1">
      <c r="A8" s="74" t="s">
        <v>59</v>
      </c>
      <c r="B8" s="74" t="s">
        <v>60</v>
      </c>
      <c r="C8" s="74" t="s">
        <v>61</v>
      </c>
      <c r="D8" s="74" t="s">
        <v>62</v>
      </c>
      <c r="E8" s="74" t="s">
        <v>63</v>
      </c>
      <c r="F8" s="74" t="s">
        <v>64</v>
      </c>
      <c r="G8" s="74" t="s">
        <v>65</v>
      </c>
      <c r="H8" s="74" t="s">
        <v>66</v>
      </c>
      <c r="I8" s="74" t="s">
        <v>67</v>
      </c>
      <c r="J8" s="74" t="s">
        <v>68</v>
      </c>
      <c r="K8" s="74" t="s">
        <v>69</v>
      </c>
      <c r="L8" s="74" t="s">
        <v>70</v>
      </c>
      <c r="M8" s="74" t="s">
        <v>71</v>
      </c>
      <c r="N8" s="74" t="s">
        <v>72</v>
      </c>
      <c r="O8" s="74" t="s">
        <v>73</v>
      </c>
      <c r="P8" s="74" t="s">
        <v>158</v>
      </c>
      <c r="Q8" s="74" t="s">
        <v>159</v>
      </c>
      <c r="R8" s="74" t="s">
        <v>160</v>
      </c>
      <c r="S8" s="74" t="s">
        <v>161</v>
      </c>
      <c r="T8" s="74" t="s">
        <v>162</v>
      </c>
      <c r="U8" s="74" t="s">
        <v>163</v>
      </c>
      <c r="V8" s="74" t="s">
        <v>164</v>
      </c>
      <c r="W8" s="74" t="s">
        <v>165</v>
      </c>
    </row>
    <row r="9" ht="53.25" customHeight="1">
      <c r="A9" s="4" t="s">
        <v>46</v>
      </c>
      <c r="B9" s="4"/>
      <c r="C9" s="4"/>
      <c r="D9" s="4"/>
      <c r="E9" s="4"/>
      <c r="F9" s="4"/>
      <c r="G9" s="4"/>
      <c r="H9" s="7">
        <v>99683412.609999999</v>
      </c>
      <c r="I9" s="7">
        <v>99683412.609999999</v>
      </c>
      <c r="J9" s="7"/>
      <c r="K9" s="7"/>
      <c r="L9" s="7">
        <v>99683412.609999999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53.25" customHeight="1" outlineLevel="1">
      <c r="A10" s="4" t="s">
        <v>46</v>
      </c>
      <c r="B10" s="4" t="s">
        <v>166</v>
      </c>
      <c r="C10" s="4" t="s">
        <v>167</v>
      </c>
      <c r="D10" s="4" t="s">
        <v>84</v>
      </c>
      <c r="E10" s="4" t="s">
        <v>79</v>
      </c>
      <c r="F10" s="4" t="s">
        <v>168</v>
      </c>
      <c r="G10" s="4" t="s">
        <v>169</v>
      </c>
      <c r="H10" s="7">
        <v>14058624</v>
      </c>
      <c r="I10" s="7">
        <v>14058624</v>
      </c>
      <c r="J10" s="7"/>
      <c r="K10" s="7"/>
      <c r="L10" s="7">
        <v>14058624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53.25" customHeight="1" outlineLevel="1">
      <c r="A11" s="4" t="s">
        <v>46</v>
      </c>
      <c r="B11" s="4" t="s">
        <v>166</v>
      </c>
      <c r="C11" s="4" t="s">
        <v>167</v>
      </c>
      <c r="D11" s="4" t="s">
        <v>84</v>
      </c>
      <c r="E11" s="4" t="s">
        <v>79</v>
      </c>
      <c r="F11" s="4" t="s">
        <v>170</v>
      </c>
      <c r="G11" s="4" t="s">
        <v>171</v>
      </c>
      <c r="H11" s="7">
        <v>25826076</v>
      </c>
      <c r="I11" s="7">
        <v>25826076</v>
      </c>
      <c r="J11" s="7"/>
      <c r="K11" s="7"/>
      <c r="L11" s="7">
        <v>25826076</v>
      </c>
      <c r="M11" s="4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ht="53.25" customHeight="1" outlineLevel="1">
      <c r="A12" s="4" t="s">
        <v>46</v>
      </c>
      <c r="B12" s="4" t="s">
        <v>166</v>
      </c>
      <c r="C12" s="4" t="s">
        <v>167</v>
      </c>
      <c r="D12" s="4" t="s">
        <v>84</v>
      </c>
      <c r="E12" s="4" t="s">
        <v>79</v>
      </c>
      <c r="F12" s="4" t="s">
        <v>172</v>
      </c>
      <c r="G12" s="4" t="s">
        <v>173</v>
      </c>
      <c r="H12" s="7">
        <v>1171552</v>
      </c>
      <c r="I12" s="7">
        <v>1171552</v>
      </c>
      <c r="J12" s="7"/>
      <c r="K12" s="7"/>
      <c r="L12" s="7">
        <v>1171552</v>
      </c>
      <c r="M12" s="4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ht="53.25" customHeight="1" outlineLevel="1">
      <c r="A13" s="4" t="s">
        <v>46</v>
      </c>
      <c r="B13" s="4" t="s">
        <v>174</v>
      </c>
      <c r="C13" s="4" t="s">
        <v>175</v>
      </c>
      <c r="D13" s="4" t="s">
        <v>84</v>
      </c>
      <c r="E13" s="4" t="s">
        <v>79</v>
      </c>
      <c r="F13" s="4" t="s">
        <v>172</v>
      </c>
      <c r="G13" s="4" t="s">
        <v>173</v>
      </c>
      <c r="H13" s="7">
        <v>5702160</v>
      </c>
      <c r="I13" s="7">
        <v>5702160</v>
      </c>
      <c r="J13" s="7"/>
      <c r="K13" s="7"/>
      <c r="L13" s="7">
        <v>5702160</v>
      </c>
      <c r="M13" s="4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ht="53.25" customHeight="1" outlineLevel="1">
      <c r="A14" s="4" t="s">
        <v>46</v>
      </c>
      <c r="B14" s="4" t="s">
        <v>176</v>
      </c>
      <c r="C14" s="4" t="s">
        <v>177</v>
      </c>
      <c r="D14" s="4" t="s">
        <v>91</v>
      </c>
      <c r="E14" s="4" t="s">
        <v>92</v>
      </c>
      <c r="F14" s="4" t="s">
        <v>178</v>
      </c>
      <c r="G14" s="4" t="s">
        <v>179</v>
      </c>
      <c r="H14" s="7">
        <v>7532384.5099999998</v>
      </c>
      <c r="I14" s="7">
        <v>7532384.5099999998</v>
      </c>
      <c r="J14" s="7"/>
      <c r="K14" s="7"/>
      <c r="L14" s="7">
        <v>7532384.5099999998</v>
      </c>
      <c r="M14" s="4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ht="53.25" customHeight="1" outlineLevel="1">
      <c r="A15" s="4" t="s">
        <v>46</v>
      </c>
      <c r="B15" s="4" t="s">
        <v>176</v>
      </c>
      <c r="C15" s="4" t="s">
        <v>177</v>
      </c>
      <c r="D15" s="4" t="s">
        <v>91</v>
      </c>
      <c r="E15" s="4" t="s">
        <v>92</v>
      </c>
      <c r="F15" s="4" t="s">
        <v>178</v>
      </c>
      <c r="G15" s="4" t="s">
        <v>179</v>
      </c>
      <c r="H15" s="7"/>
      <c r="I15" s="7"/>
      <c r="J15" s="7"/>
      <c r="K15" s="7"/>
      <c r="L15" s="7"/>
      <c r="M15" s="4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ht="53.25" customHeight="1" outlineLevel="1">
      <c r="A16" s="4" t="s">
        <v>46</v>
      </c>
      <c r="B16" s="4" t="s">
        <v>176</v>
      </c>
      <c r="C16" s="4" t="s">
        <v>177</v>
      </c>
      <c r="D16" s="4" t="s">
        <v>93</v>
      </c>
      <c r="E16" s="4" t="s">
        <v>94</v>
      </c>
      <c r="F16" s="4" t="s">
        <v>180</v>
      </c>
      <c r="G16" s="4" t="s">
        <v>181</v>
      </c>
      <c r="H16" s="7">
        <v>1083527.6000000001</v>
      </c>
      <c r="I16" s="7">
        <v>1083527.6000000001</v>
      </c>
      <c r="J16" s="7"/>
      <c r="K16" s="7"/>
      <c r="L16" s="7">
        <v>1083527.6000000001</v>
      </c>
      <c r="M16" s="4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ht="53.25" customHeight="1" outlineLevel="1">
      <c r="A17" s="4" t="s">
        <v>46</v>
      </c>
      <c r="B17" s="4" t="s">
        <v>176</v>
      </c>
      <c r="C17" s="4" t="s">
        <v>177</v>
      </c>
      <c r="D17" s="4" t="s">
        <v>106</v>
      </c>
      <c r="E17" s="4" t="s">
        <v>107</v>
      </c>
      <c r="F17" s="4" t="s">
        <v>182</v>
      </c>
      <c r="G17" s="4" t="s">
        <v>183</v>
      </c>
      <c r="H17" s="7">
        <v>3530805.2400000002</v>
      </c>
      <c r="I17" s="7">
        <v>3530805.2400000002</v>
      </c>
      <c r="J17" s="7"/>
      <c r="K17" s="7"/>
      <c r="L17" s="7">
        <v>3530805.2400000002</v>
      </c>
      <c r="M17" s="4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ht="53.25" customHeight="1" outlineLevel="1">
      <c r="A18" s="4" t="s">
        <v>46</v>
      </c>
      <c r="B18" s="4" t="s">
        <v>176</v>
      </c>
      <c r="C18" s="4" t="s">
        <v>177</v>
      </c>
      <c r="D18" s="4" t="s">
        <v>110</v>
      </c>
      <c r="E18" s="4" t="s">
        <v>111</v>
      </c>
      <c r="F18" s="4" t="s">
        <v>184</v>
      </c>
      <c r="G18" s="4" t="s">
        <v>185</v>
      </c>
      <c r="H18" s="7"/>
      <c r="I18" s="7"/>
      <c r="J18" s="7"/>
      <c r="K18" s="7"/>
      <c r="L18" s="7"/>
      <c r="M18" s="4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ht="53.25" customHeight="1" outlineLevel="1">
      <c r="A19" s="4" t="s">
        <v>46</v>
      </c>
      <c r="B19" s="4" t="s">
        <v>176</v>
      </c>
      <c r="C19" s="4" t="s">
        <v>177</v>
      </c>
      <c r="D19" s="4" t="s">
        <v>110</v>
      </c>
      <c r="E19" s="4" t="s">
        <v>111</v>
      </c>
      <c r="F19" s="4" t="s">
        <v>184</v>
      </c>
      <c r="G19" s="4" t="s">
        <v>185</v>
      </c>
      <c r="H19" s="7">
        <v>94154.809999999998</v>
      </c>
      <c r="I19" s="7">
        <v>94154.809999999998</v>
      </c>
      <c r="J19" s="7"/>
      <c r="K19" s="7"/>
      <c r="L19" s="7">
        <v>94154.809999999998</v>
      </c>
      <c r="M19" s="4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ht="53.25" customHeight="1" outlineLevel="1">
      <c r="A20" s="4" t="s">
        <v>46</v>
      </c>
      <c r="B20" s="4" t="s">
        <v>176</v>
      </c>
      <c r="C20" s="4" t="s">
        <v>177</v>
      </c>
      <c r="D20" s="4" t="s">
        <v>108</v>
      </c>
      <c r="E20" s="4" t="s">
        <v>109</v>
      </c>
      <c r="F20" s="4" t="s">
        <v>182</v>
      </c>
      <c r="G20" s="4" t="s">
        <v>183</v>
      </c>
      <c r="H20" s="7"/>
      <c r="I20" s="7"/>
      <c r="J20" s="7"/>
      <c r="K20" s="7"/>
      <c r="L20" s="7"/>
      <c r="M20" s="4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ht="53.25" customHeight="1" outlineLevel="1">
      <c r="A21" s="4" t="s">
        <v>46</v>
      </c>
      <c r="B21" s="4" t="s">
        <v>176</v>
      </c>
      <c r="C21" s="4" t="s">
        <v>177</v>
      </c>
      <c r="D21" s="4" t="s">
        <v>106</v>
      </c>
      <c r="E21" s="4" t="s">
        <v>107</v>
      </c>
      <c r="F21" s="4" t="s">
        <v>182</v>
      </c>
      <c r="G21" s="4" t="s">
        <v>183</v>
      </c>
      <c r="H21" s="7">
        <v>188309.60999999999</v>
      </c>
      <c r="I21" s="7">
        <v>188309.60999999999</v>
      </c>
      <c r="J21" s="7"/>
      <c r="K21" s="7"/>
      <c r="L21" s="7">
        <v>188309.60999999999</v>
      </c>
      <c r="M21" s="4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ht="53.25" customHeight="1" outlineLevel="1">
      <c r="A22" s="4" t="s">
        <v>46</v>
      </c>
      <c r="B22" s="4" t="s">
        <v>176</v>
      </c>
      <c r="C22" s="4" t="s">
        <v>177</v>
      </c>
      <c r="D22" s="4" t="s">
        <v>110</v>
      </c>
      <c r="E22" s="4" t="s">
        <v>111</v>
      </c>
      <c r="F22" s="4" t="s">
        <v>184</v>
      </c>
      <c r="G22" s="4" t="s">
        <v>185</v>
      </c>
      <c r="H22" s="7"/>
      <c r="I22" s="7"/>
      <c r="J22" s="7"/>
      <c r="K22" s="7"/>
      <c r="L22" s="7"/>
      <c r="M22" s="4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ht="53.25" customHeight="1" outlineLevel="1">
      <c r="A23" s="4" t="s">
        <v>46</v>
      </c>
      <c r="B23" s="4" t="s">
        <v>176</v>
      </c>
      <c r="C23" s="4" t="s">
        <v>177</v>
      </c>
      <c r="D23" s="4" t="s">
        <v>110</v>
      </c>
      <c r="E23" s="4" t="s">
        <v>111</v>
      </c>
      <c r="F23" s="4" t="s">
        <v>184</v>
      </c>
      <c r="G23" s="4" t="s">
        <v>185</v>
      </c>
      <c r="H23" s="7">
        <v>131400</v>
      </c>
      <c r="I23" s="7">
        <v>131400</v>
      </c>
      <c r="J23" s="7"/>
      <c r="K23" s="7"/>
      <c r="L23" s="7">
        <v>131400</v>
      </c>
      <c r="M23" s="4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53.25" customHeight="1" outlineLevel="1">
      <c r="A24" s="4" t="s">
        <v>46</v>
      </c>
      <c r="B24" s="4" t="s">
        <v>176</v>
      </c>
      <c r="C24" s="4" t="s">
        <v>177</v>
      </c>
      <c r="D24" s="4" t="s">
        <v>101</v>
      </c>
      <c r="E24" s="4" t="s">
        <v>100</v>
      </c>
      <c r="F24" s="4" t="s">
        <v>184</v>
      </c>
      <c r="G24" s="4" t="s">
        <v>185</v>
      </c>
      <c r="H24" s="7">
        <v>8108.3199999999997</v>
      </c>
      <c r="I24" s="7">
        <v>8108.3199999999997</v>
      </c>
      <c r="J24" s="7"/>
      <c r="K24" s="7"/>
      <c r="L24" s="7">
        <v>8108.3199999999997</v>
      </c>
      <c r="M24" s="4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53.25" customHeight="1" outlineLevel="1">
      <c r="A25" s="4" t="s">
        <v>46</v>
      </c>
      <c r="B25" s="4" t="s">
        <v>176</v>
      </c>
      <c r="C25" s="4" t="s">
        <v>177</v>
      </c>
      <c r="D25" s="4" t="s">
        <v>101</v>
      </c>
      <c r="E25" s="4" t="s">
        <v>100</v>
      </c>
      <c r="F25" s="4" t="s">
        <v>184</v>
      </c>
      <c r="G25" s="4" t="s">
        <v>185</v>
      </c>
      <c r="H25" s="7"/>
      <c r="I25" s="7"/>
      <c r="J25" s="7"/>
      <c r="K25" s="7"/>
      <c r="L25" s="7"/>
      <c r="M25" s="4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53.25" customHeight="1" outlineLevel="1">
      <c r="A26" s="4" t="s">
        <v>46</v>
      </c>
      <c r="B26" s="4" t="s">
        <v>186</v>
      </c>
      <c r="C26" s="4" t="s">
        <v>117</v>
      </c>
      <c r="D26" s="4" t="s">
        <v>116</v>
      </c>
      <c r="E26" s="4" t="s">
        <v>117</v>
      </c>
      <c r="F26" s="4" t="s">
        <v>187</v>
      </c>
      <c r="G26" s="4" t="s">
        <v>117</v>
      </c>
      <c r="H26" s="7">
        <v>4896604</v>
      </c>
      <c r="I26" s="7">
        <v>4896604</v>
      </c>
      <c r="J26" s="7"/>
      <c r="K26" s="7"/>
      <c r="L26" s="7">
        <v>4896604</v>
      </c>
      <c r="M26" s="4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ht="53.25" customHeight="1" outlineLevel="1">
      <c r="A27" s="4" t="s">
        <v>46</v>
      </c>
      <c r="B27" s="4" t="s">
        <v>188</v>
      </c>
      <c r="C27" s="4" t="s">
        <v>189</v>
      </c>
      <c r="D27" s="4" t="s">
        <v>84</v>
      </c>
      <c r="E27" s="4" t="s">
        <v>79</v>
      </c>
      <c r="F27" s="4" t="s">
        <v>170</v>
      </c>
      <c r="G27" s="4" t="s">
        <v>171</v>
      </c>
      <c r="H27" s="7">
        <v>2632680</v>
      </c>
      <c r="I27" s="7">
        <v>2632680</v>
      </c>
      <c r="J27" s="7"/>
      <c r="K27" s="7"/>
      <c r="L27" s="7">
        <v>2632680</v>
      </c>
      <c r="M27" s="4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ht="53.25" customHeight="1" outlineLevel="1">
      <c r="A28" s="4" t="s">
        <v>46</v>
      </c>
      <c r="B28" s="4" t="s">
        <v>190</v>
      </c>
      <c r="C28" s="4" t="s">
        <v>191</v>
      </c>
      <c r="D28" s="4" t="s">
        <v>84</v>
      </c>
      <c r="E28" s="4" t="s">
        <v>79</v>
      </c>
      <c r="F28" s="4" t="s">
        <v>192</v>
      </c>
      <c r="G28" s="4" t="s">
        <v>193</v>
      </c>
      <c r="H28" s="7">
        <v>21283262.52</v>
      </c>
      <c r="I28" s="7">
        <v>21283262.52</v>
      </c>
      <c r="J28" s="7"/>
      <c r="K28" s="7"/>
      <c r="L28" s="7">
        <v>21283262.52</v>
      </c>
      <c r="M28" s="4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53.25" customHeight="1" outlineLevel="1">
      <c r="A29" s="4" t="s">
        <v>46</v>
      </c>
      <c r="B29" s="4" t="s">
        <v>194</v>
      </c>
      <c r="C29" s="4" t="s">
        <v>195</v>
      </c>
      <c r="D29" s="4" t="s">
        <v>84</v>
      </c>
      <c r="E29" s="4" t="s">
        <v>79</v>
      </c>
      <c r="F29" s="4" t="s">
        <v>196</v>
      </c>
      <c r="G29" s="4" t="s">
        <v>197</v>
      </c>
      <c r="H29" s="7">
        <v>823200</v>
      </c>
      <c r="I29" s="7">
        <v>823200</v>
      </c>
      <c r="J29" s="7"/>
      <c r="K29" s="7"/>
      <c r="L29" s="7">
        <v>823200</v>
      </c>
      <c r="M29" s="4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ht="53.25" customHeight="1" outlineLevel="1">
      <c r="A30" s="4" t="s">
        <v>46</v>
      </c>
      <c r="B30" s="4" t="s">
        <v>194</v>
      </c>
      <c r="C30" s="4" t="s">
        <v>195</v>
      </c>
      <c r="D30" s="4" t="s">
        <v>84</v>
      </c>
      <c r="E30" s="4" t="s">
        <v>79</v>
      </c>
      <c r="F30" s="4" t="s">
        <v>198</v>
      </c>
      <c r="G30" s="4" t="s">
        <v>199</v>
      </c>
      <c r="H30" s="7">
        <v>20000</v>
      </c>
      <c r="I30" s="7">
        <v>20000</v>
      </c>
      <c r="J30" s="7"/>
      <c r="K30" s="7"/>
      <c r="L30" s="7">
        <v>20000</v>
      </c>
      <c r="M30" s="4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ht="53.25" customHeight="1" outlineLevel="1">
      <c r="A31" s="4" t="s">
        <v>46</v>
      </c>
      <c r="B31" s="4" t="s">
        <v>194</v>
      </c>
      <c r="C31" s="4" t="s">
        <v>195</v>
      </c>
      <c r="D31" s="4" t="s">
        <v>84</v>
      </c>
      <c r="E31" s="4" t="s">
        <v>79</v>
      </c>
      <c r="F31" s="4" t="s">
        <v>200</v>
      </c>
      <c r="G31" s="4" t="s">
        <v>201</v>
      </c>
      <c r="H31" s="7">
        <v>150000</v>
      </c>
      <c r="I31" s="7">
        <v>150000</v>
      </c>
      <c r="J31" s="7"/>
      <c r="K31" s="7"/>
      <c r="L31" s="7">
        <v>150000</v>
      </c>
      <c r="M31" s="4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ht="53.25" customHeight="1" outlineLevel="1">
      <c r="A32" s="4" t="s">
        <v>46</v>
      </c>
      <c r="B32" s="4" t="s">
        <v>194</v>
      </c>
      <c r="C32" s="4" t="s">
        <v>195</v>
      </c>
      <c r="D32" s="4" t="s">
        <v>84</v>
      </c>
      <c r="E32" s="4" t="s">
        <v>79</v>
      </c>
      <c r="F32" s="4" t="s">
        <v>202</v>
      </c>
      <c r="G32" s="4" t="s">
        <v>203</v>
      </c>
      <c r="H32" s="7">
        <v>700000</v>
      </c>
      <c r="I32" s="7">
        <v>700000</v>
      </c>
      <c r="J32" s="7"/>
      <c r="K32" s="7"/>
      <c r="L32" s="7">
        <v>700000</v>
      </c>
      <c r="M32" s="4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ht="53.25" customHeight="1" outlineLevel="1">
      <c r="A33" s="4" t="s">
        <v>46</v>
      </c>
      <c r="B33" s="4" t="s">
        <v>194</v>
      </c>
      <c r="C33" s="4" t="s">
        <v>195</v>
      </c>
      <c r="D33" s="4" t="s">
        <v>84</v>
      </c>
      <c r="E33" s="4" t="s">
        <v>79</v>
      </c>
      <c r="F33" s="4" t="s">
        <v>204</v>
      </c>
      <c r="G33" s="4" t="s">
        <v>205</v>
      </c>
      <c r="H33" s="7">
        <v>60000</v>
      </c>
      <c r="I33" s="7">
        <v>60000</v>
      </c>
      <c r="J33" s="7"/>
      <c r="K33" s="7"/>
      <c r="L33" s="7">
        <v>60000</v>
      </c>
      <c r="M33" s="4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ht="53.25" customHeight="1" outlineLevel="1">
      <c r="A34" s="4" t="s">
        <v>46</v>
      </c>
      <c r="B34" s="4" t="s">
        <v>194</v>
      </c>
      <c r="C34" s="4" t="s">
        <v>195</v>
      </c>
      <c r="D34" s="4" t="s">
        <v>84</v>
      </c>
      <c r="E34" s="4" t="s">
        <v>79</v>
      </c>
      <c r="F34" s="4" t="s">
        <v>206</v>
      </c>
      <c r="G34" s="4" t="s">
        <v>207</v>
      </c>
      <c r="H34" s="7">
        <v>100000</v>
      </c>
      <c r="I34" s="7">
        <v>100000</v>
      </c>
      <c r="J34" s="7"/>
      <c r="K34" s="7"/>
      <c r="L34" s="7">
        <v>100000</v>
      </c>
      <c r="M34" s="4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ht="53.25" customHeight="1" outlineLevel="1">
      <c r="A35" s="4" t="s">
        <v>46</v>
      </c>
      <c r="B35" s="4" t="s">
        <v>194</v>
      </c>
      <c r="C35" s="4" t="s">
        <v>195</v>
      </c>
      <c r="D35" s="4" t="s">
        <v>84</v>
      </c>
      <c r="E35" s="4" t="s">
        <v>79</v>
      </c>
      <c r="F35" s="4" t="s">
        <v>208</v>
      </c>
      <c r="G35" s="4" t="s">
        <v>209</v>
      </c>
      <c r="H35" s="7">
        <v>100000</v>
      </c>
      <c r="I35" s="7">
        <v>100000</v>
      </c>
      <c r="J35" s="7"/>
      <c r="K35" s="7"/>
      <c r="L35" s="7">
        <v>100000</v>
      </c>
      <c r="M35" s="4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ht="53.25" customHeight="1" outlineLevel="1">
      <c r="A36" s="4" t="s">
        <v>46</v>
      </c>
      <c r="B36" s="4" t="s">
        <v>210</v>
      </c>
      <c r="C36" s="4" t="s">
        <v>211</v>
      </c>
      <c r="D36" s="4" t="s">
        <v>84</v>
      </c>
      <c r="E36" s="4" t="s">
        <v>79</v>
      </c>
      <c r="F36" s="4" t="s">
        <v>212</v>
      </c>
      <c r="G36" s="4" t="s">
        <v>138</v>
      </c>
      <c r="H36" s="7">
        <v>24200</v>
      </c>
      <c r="I36" s="7">
        <v>24200</v>
      </c>
      <c r="J36" s="7"/>
      <c r="K36" s="7"/>
      <c r="L36" s="7">
        <v>24200</v>
      </c>
      <c r="M36" s="4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ht="53.25" customHeight="1" outlineLevel="1">
      <c r="A37" s="4" t="s">
        <v>46</v>
      </c>
      <c r="B37" s="4" t="s">
        <v>213</v>
      </c>
      <c r="C37" s="4" t="s">
        <v>214</v>
      </c>
      <c r="D37" s="4" t="s">
        <v>84</v>
      </c>
      <c r="E37" s="4" t="s">
        <v>79</v>
      </c>
      <c r="F37" s="4" t="s">
        <v>215</v>
      </c>
      <c r="G37" s="4" t="s">
        <v>216</v>
      </c>
      <c r="H37" s="7">
        <v>429600</v>
      </c>
      <c r="I37" s="7">
        <v>429600</v>
      </c>
      <c r="J37" s="7"/>
      <c r="K37" s="7"/>
      <c r="L37" s="7">
        <v>429600</v>
      </c>
      <c r="M37" s="4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ht="53.25" customHeight="1" outlineLevel="1">
      <c r="A38" s="4" t="s">
        <v>46</v>
      </c>
      <c r="B38" s="4" t="s">
        <v>194</v>
      </c>
      <c r="C38" s="4" t="s">
        <v>195</v>
      </c>
      <c r="D38" s="4" t="s">
        <v>84</v>
      </c>
      <c r="E38" s="4" t="s">
        <v>79</v>
      </c>
      <c r="F38" s="4" t="s">
        <v>217</v>
      </c>
      <c r="G38" s="4" t="s">
        <v>218</v>
      </c>
      <c r="H38" s="7">
        <v>500000</v>
      </c>
      <c r="I38" s="7">
        <v>500000</v>
      </c>
      <c r="J38" s="7"/>
      <c r="K38" s="7"/>
      <c r="L38" s="7">
        <v>500000</v>
      </c>
      <c r="M38" s="4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ht="53.25" customHeight="1" outlineLevel="1">
      <c r="A39" s="4" t="s">
        <v>46</v>
      </c>
      <c r="B39" s="4" t="s">
        <v>219</v>
      </c>
      <c r="C39" s="4" t="s">
        <v>220</v>
      </c>
      <c r="D39" s="4" t="s">
        <v>89</v>
      </c>
      <c r="E39" s="4" t="s">
        <v>90</v>
      </c>
      <c r="F39" s="4" t="s">
        <v>196</v>
      </c>
      <c r="G39" s="4" t="s">
        <v>197</v>
      </c>
      <c r="H39" s="7">
        <v>115000</v>
      </c>
      <c r="I39" s="7">
        <v>115000</v>
      </c>
      <c r="J39" s="7"/>
      <c r="K39" s="7"/>
      <c r="L39" s="7">
        <v>115000</v>
      </c>
      <c r="M39" s="4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ht="53.25" customHeight="1" outlineLevel="1">
      <c r="A40" s="4" t="s">
        <v>46</v>
      </c>
      <c r="B40" s="4" t="s">
        <v>221</v>
      </c>
      <c r="C40" s="4" t="s">
        <v>222</v>
      </c>
      <c r="D40" s="4" t="s">
        <v>84</v>
      </c>
      <c r="E40" s="4" t="s">
        <v>79</v>
      </c>
      <c r="F40" s="4" t="s">
        <v>223</v>
      </c>
      <c r="G40" s="4" t="s">
        <v>222</v>
      </c>
      <c r="H40" s="7">
        <v>857334</v>
      </c>
      <c r="I40" s="7">
        <v>857334</v>
      </c>
      <c r="J40" s="7"/>
      <c r="K40" s="7"/>
      <c r="L40" s="7">
        <v>857334</v>
      </c>
      <c r="M40" s="4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ht="53.25" customHeight="1" outlineLevel="1">
      <c r="A41" s="4" t="s">
        <v>46</v>
      </c>
      <c r="B41" s="4" t="s">
        <v>224</v>
      </c>
      <c r="C41" s="4" t="s">
        <v>225</v>
      </c>
      <c r="D41" s="4" t="s">
        <v>84</v>
      </c>
      <c r="E41" s="4" t="s">
        <v>79</v>
      </c>
      <c r="F41" s="4" t="s">
        <v>226</v>
      </c>
      <c r="G41" s="4" t="s">
        <v>227</v>
      </c>
      <c r="H41" s="7">
        <v>2913600</v>
      </c>
      <c r="I41" s="7">
        <v>2913600</v>
      </c>
      <c r="J41" s="7"/>
      <c r="K41" s="7"/>
      <c r="L41" s="7">
        <v>2913600</v>
      </c>
      <c r="M41" s="4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ht="53.25" customHeight="1" outlineLevel="1">
      <c r="A42" s="4" t="s">
        <v>46</v>
      </c>
      <c r="B42" s="4" t="s">
        <v>228</v>
      </c>
      <c r="C42" s="4" t="s">
        <v>229</v>
      </c>
      <c r="D42" s="4" t="s">
        <v>84</v>
      </c>
      <c r="E42" s="4" t="s">
        <v>79</v>
      </c>
      <c r="F42" s="4" t="s">
        <v>230</v>
      </c>
      <c r="G42" s="4" t="s">
        <v>231</v>
      </c>
      <c r="H42" s="7">
        <v>396000</v>
      </c>
      <c r="I42" s="7">
        <v>396000</v>
      </c>
      <c r="J42" s="7"/>
      <c r="K42" s="7"/>
      <c r="L42" s="7">
        <v>396000</v>
      </c>
      <c r="M42" s="4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ht="53.25" customHeight="1" outlineLevel="1">
      <c r="A43" s="4" t="s">
        <v>46</v>
      </c>
      <c r="B43" s="4" t="s">
        <v>232</v>
      </c>
      <c r="C43" s="4" t="s">
        <v>233</v>
      </c>
      <c r="D43" s="4" t="s">
        <v>84</v>
      </c>
      <c r="E43" s="4" t="s">
        <v>79</v>
      </c>
      <c r="F43" s="4" t="s">
        <v>234</v>
      </c>
      <c r="G43" s="4" t="s">
        <v>235</v>
      </c>
      <c r="H43" s="7">
        <v>1782000</v>
      </c>
      <c r="I43" s="7">
        <v>1782000</v>
      </c>
      <c r="J43" s="7"/>
      <c r="K43" s="7"/>
      <c r="L43" s="7">
        <v>1782000</v>
      </c>
      <c r="M43" s="4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ht="53.25" customHeight="1" outlineLevel="1">
      <c r="A44" s="4" t="s">
        <v>46</v>
      </c>
      <c r="B44" s="4" t="s">
        <v>236</v>
      </c>
      <c r="C44" s="4" t="s">
        <v>237</v>
      </c>
      <c r="D44" s="4" t="s">
        <v>84</v>
      </c>
      <c r="E44" s="4" t="s">
        <v>79</v>
      </c>
      <c r="F44" s="4" t="s">
        <v>230</v>
      </c>
      <c r="G44" s="4" t="s">
        <v>231</v>
      </c>
      <c r="H44" s="7">
        <v>297000</v>
      </c>
      <c r="I44" s="7">
        <v>297000</v>
      </c>
      <c r="J44" s="7"/>
      <c r="K44" s="7"/>
      <c r="L44" s="7">
        <v>297000</v>
      </c>
      <c r="M44" s="4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ht="53.25" customHeight="1" outlineLevel="1">
      <c r="A45" s="4" t="s">
        <v>46</v>
      </c>
      <c r="B45" s="4" t="s">
        <v>238</v>
      </c>
      <c r="C45" s="4" t="s">
        <v>239</v>
      </c>
      <c r="D45" s="4" t="s">
        <v>84</v>
      </c>
      <c r="E45" s="4" t="s">
        <v>79</v>
      </c>
      <c r="F45" s="4" t="s">
        <v>230</v>
      </c>
      <c r="G45" s="4" t="s">
        <v>231</v>
      </c>
      <c r="H45" s="7">
        <v>2190000</v>
      </c>
      <c r="I45" s="7">
        <v>2190000</v>
      </c>
      <c r="J45" s="7"/>
      <c r="K45" s="7"/>
      <c r="L45" s="7">
        <v>2190000</v>
      </c>
      <c r="M45" s="4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ht="53.25" customHeight="1" outlineLevel="1">
      <c r="A46" s="4" t="s">
        <v>46</v>
      </c>
      <c r="B46" s="4" t="s">
        <v>240</v>
      </c>
      <c r="C46" s="4" t="s">
        <v>241</v>
      </c>
      <c r="D46" s="4" t="s">
        <v>78</v>
      </c>
      <c r="E46" s="4" t="s">
        <v>79</v>
      </c>
      <c r="F46" s="4" t="s">
        <v>230</v>
      </c>
      <c r="G46" s="4" t="s">
        <v>231</v>
      </c>
      <c r="H46" s="7">
        <v>7200</v>
      </c>
      <c r="I46" s="7">
        <v>7200</v>
      </c>
      <c r="J46" s="7"/>
      <c r="K46" s="7"/>
      <c r="L46" s="7">
        <v>7200</v>
      </c>
      <c r="M46" s="4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ht="53.25" customHeight="1" outlineLevel="1">
      <c r="A47" s="4" t="s">
        <v>46</v>
      </c>
      <c r="B47" s="4" t="s">
        <v>242</v>
      </c>
      <c r="C47" s="4" t="s">
        <v>243</v>
      </c>
      <c r="D47" s="4" t="s">
        <v>78</v>
      </c>
      <c r="E47" s="4" t="s">
        <v>79</v>
      </c>
      <c r="F47" s="4" t="s">
        <v>230</v>
      </c>
      <c r="G47" s="4" t="s">
        <v>231</v>
      </c>
      <c r="H47" s="7">
        <v>4800</v>
      </c>
      <c r="I47" s="7">
        <v>4800</v>
      </c>
      <c r="J47" s="7"/>
      <c r="K47" s="7"/>
      <c r="L47" s="7">
        <v>4800</v>
      </c>
      <c r="M47" s="4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ht="53.25" customHeight="1" outlineLevel="1">
      <c r="A48" s="4" t="s">
        <v>46</v>
      </c>
      <c r="B48" s="4" t="s">
        <v>244</v>
      </c>
      <c r="C48" s="4" t="s">
        <v>245</v>
      </c>
      <c r="D48" s="4" t="s">
        <v>97</v>
      </c>
      <c r="E48" s="4" t="s">
        <v>98</v>
      </c>
      <c r="F48" s="4" t="s">
        <v>230</v>
      </c>
      <c r="G48" s="4" t="s">
        <v>231</v>
      </c>
      <c r="H48" s="7">
        <v>73830</v>
      </c>
      <c r="I48" s="7">
        <v>73830</v>
      </c>
      <c r="J48" s="7"/>
      <c r="K48" s="7"/>
      <c r="L48" s="7">
        <v>73830</v>
      </c>
      <c r="M48" s="4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ht="30.75" customHeight="1">
      <c r="A49" s="75" t="s">
        <v>30</v>
      </c>
      <c r="B49" s="75"/>
      <c r="C49" s="75"/>
      <c r="D49" s="75"/>
      <c r="E49" s="75"/>
      <c r="F49" s="75"/>
      <c r="G49" s="75"/>
      <c r="H49" s="7">
        <v>99683412.609999999</v>
      </c>
      <c r="I49" s="7">
        <v>99683412.609999999</v>
      </c>
      <c r="J49" s="7"/>
      <c r="K49" s="7"/>
      <c r="L49" s="7">
        <v>99683412.609999999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topLeftCell="A44" zoomScale="100" workbookViewId="0">
      <selection activeCell="A1" activeCellId="0" sqref="A1:W1"/>
    </sheetView>
  </sheetViews>
  <sheetFormatPr baseColWidth="8" defaultColWidth="10.273400000000001" defaultRowHeight="15" customHeight="1" outlineLevelRow="2"/>
  <cols>
    <col customWidth="1" min="1" max="1" width="5.7109399999999999"/>
    <col customWidth="1" min="2" max="2" width="7.7109399999999999"/>
    <col customWidth="1" min="3" max="3" width="9.84375"/>
    <col customWidth="1" min="4" max="4" width="10.5703"/>
    <col customWidth="1" min="5" max="5" width="6"/>
    <col customWidth="1" min="6" max="6" width="7.2734399999999999"/>
    <col customWidth="1" min="7" max="7" width="5.2734399999999999"/>
    <col customWidth="1" min="8" max="8" width="5.84375"/>
    <col customWidth="1" min="9" max="11" width="12.8438"/>
    <col customWidth="1" min="12" max="12" width="7.2734399999999999"/>
    <col customWidth="1" min="13" max="13" width="5.84375"/>
    <col customWidth="1" min="14" max="16" width="4.7109399999999999"/>
    <col customWidth="1" min="17" max="17" width="8"/>
    <col customWidth="1" min="18" max="18" width="11"/>
    <col customWidth="1" min="19" max="20" width="9.84375"/>
    <col customWidth="1" min="21" max="21" width="7.5703100000000001"/>
    <col customWidth="1" min="22" max="22" width="5"/>
    <col customWidth="1" min="23" max="23" width="11"/>
  </cols>
  <sheetData>
    <row r="1" ht="18.75" customHeight="1">
      <c r="A1" s="76" t="s">
        <v>246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ht="26.25" customHeight="1">
      <c r="A2" s="77" t="s">
        <v>247</v>
      </c>
      <c r="B2" s="77"/>
      <c r="C2" s="77" t="s">
        <v>59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ht="18.75" customHeight="1">
      <c r="A3" s="78" t="str">
        <f>"单位名称："&amp;"盈江县公安局"</f>
        <v>单位名称：盈江县公安局</v>
      </c>
      <c r="B3" s="78"/>
      <c r="C3" s="78"/>
      <c r="D3" s="78"/>
      <c r="E3" s="78"/>
      <c r="F3" s="78"/>
      <c r="G3" s="78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6" t="s">
        <v>27</v>
      </c>
      <c r="W3" s="76"/>
    </row>
    <row r="4" ht="26.25" customHeight="1">
      <c r="A4" s="80" t="s">
        <v>248</v>
      </c>
      <c r="B4" s="80" t="s">
        <v>144</v>
      </c>
      <c r="C4" s="80" t="s">
        <v>145</v>
      </c>
      <c r="D4" s="80" t="s">
        <v>249</v>
      </c>
      <c r="E4" s="80" t="s">
        <v>146</v>
      </c>
      <c r="F4" s="80" t="s">
        <v>147</v>
      </c>
      <c r="G4" s="80" t="s">
        <v>250</v>
      </c>
      <c r="H4" s="80" t="s">
        <v>251</v>
      </c>
      <c r="I4" s="80" t="s">
        <v>30</v>
      </c>
      <c r="J4" s="80" t="s">
        <v>252</v>
      </c>
      <c r="K4" s="80"/>
      <c r="L4" s="80"/>
      <c r="M4" s="80"/>
      <c r="N4" s="80" t="s">
        <v>156</v>
      </c>
      <c r="O4" s="80"/>
      <c r="P4" s="80"/>
      <c r="Q4" s="80" t="s">
        <v>37</v>
      </c>
      <c r="R4" s="80" t="s">
        <v>51</v>
      </c>
      <c r="S4" s="80"/>
      <c r="T4" s="80"/>
      <c r="U4" s="80"/>
      <c r="V4" s="80"/>
      <c r="W4" s="80"/>
    </row>
    <row r="5" ht="26.25" customHeight="1">
      <c r="A5" s="80"/>
      <c r="B5" s="80"/>
      <c r="C5" s="80"/>
      <c r="D5" s="80"/>
      <c r="E5" s="80"/>
      <c r="F5" s="80"/>
      <c r="G5" s="80"/>
      <c r="H5" s="80"/>
      <c r="I5" s="80"/>
      <c r="J5" s="80" t="s">
        <v>34</v>
      </c>
      <c r="K5" s="80"/>
      <c r="L5" s="80" t="s">
        <v>35</v>
      </c>
      <c r="M5" s="80" t="s">
        <v>36</v>
      </c>
      <c r="N5" s="80" t="s">
        <v>34</v>
      </c>
      <c r="O5" s="80" t="s">
        <v>35</v>
      </c>
      <c r="P5" s="80" t="s">
        <v>36</v>
      </c>
      <c r="Q5" s="80"/>
      <c r="R5" s="80" t="s">
        <v>33</v>
      </c>
      <c r="S5" s="80" t="s">
        <v>40</v>
      </c>
      <c r="T5" s="80" t="s">
        <v>41</v>
      </c>
      <c r="U5" s="80" t="s">
        <v>42</v>
      </c>
      <c r="V5" s="80" t="s">
        <v>43</v>
      </c>
      <c r="W5" s="80" t="s">
        <v>44</v>
      </c>
    </row>
    <row r="6" ht="26.25" customHeight="1">
      <c r="A6" s="80"/>
      <c r="B6" s="80"/>
      <c r="C6" s="80"/>
      <c r="D6" s="80"/>
      <c r="E6" s="80"/>
      <c r="F6" s="80"/>
      <c r="G6" s="80"/>
      <c r="H6" s="80"/>
      <c r="I6" s="80"/>
      <c r="J6" s="80" t="s">
        <v>33</v>
      </c>
      <c r="K6" s="80" t="s">
        <v>253</v>
      </c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ht="18.75" customHeight="1">
      <c r="A7" s="80" t="s">
        <v>59</v>
      </c>
      <c r="B7" s="80" t="s">
        <v>60</v>
      </c>
      <c r="C7" s="80" t="s">
        <v>61</v>
      </c>
      <c r="D7" s="80" t="s">
        <v>62</v>
      </c>
      <c r="E7" s="80" t="s">
        <v>63</v>
      </c>
      <c r="F7" s="80" t="s">
        <v>64</v>
      </c>
      <c r="G7" s="80" t="s">
        <v>65</v>
      </c>
      <c r="H7" s="80" t="s">
        <v>66</v>
      </c>
      <c r="I7" s="80" t="s">
        <v>67</v>
      </c>
      <c r="J7" s="80" t="s">
        <v>68</v>
      </c>
      <c r="K7" s="80" t="s">
        <v>69</v>
      </c>
      <c r="L7" s="80" t="s">
        <v>70</v>
      </c>
      <c r="M7" s="80" t="s">
        <v>71</v>
      </c>
      <c r="N7" s="80" t="s">
        <v>72</v>
      </c>
      <c r="O7" s="80" t="s">
        <v>73</v>
      </c>
      <c r="P7" s="80" t="s">
        <v>158</v>
      </c>
      <c r="Q7" s="80" t="s">
        <v>159</v>
      </c>
      <c r="R7" s="80" t="s">
        <v>160</v>
      </c>
      <c r="S7" s="80" t="s">
        <v>161</v>
      </c>
      <c r="T7" s="80" t="s">
        <v>162</v>
      </c>
      <c r="U7" s="80" t="s">
        <v>163</v>
      </c>
      <c r="V7" s="80" t="s">
        <v>164</v>
      </c>
      <c r="W7" s="80" t="s">
        <v>165</v>
      </c>
    </row>
    <row r="8" ht="52.5" customHeight="1">
      <c r="A8" s="4"/>
      <c r="B8" s="4"/>
      <c r="C8" s="4" t="s">
        <v>254</v>
      </c>
      <c r="D8" s="4"/>
      <c r="E8" s="4"/>
      <c r="F8" s="4"/>
      <c r="G8" s="4"/>
      <c r="H8" s="4"/>
      <c r="I8" s="7">
        <v>500000</v>
      </c>
      <c r="J8" s="7"/>
      <c r="K8" s="7"/>
      <c r="L8" s="7"/>
      <c r="M8" s="7"/>
      <c r="N8" s="7"/>
      <c r="O8" s="7"/>
      <c r="P8" s="7"/>
      <c r="Q8" s="7"/>
      <c r="R8" s="7">
        <v>500000</v>
      </c>
      <c r="S8" s="7"/>
      <c r="T8" s="7"/>
      <c r="U8" s="7"/>
      <c r="V8" s="7"/>
      <c r="W8" s="7">
        <v>500000</v>
      </c>
    </row>
    <row r="9" ht="52.5" customHeight="1" outlineLevel="1">
      <c r="A9" s="4" t="s">
        <v>255</v>
      </c>
      <c r="B9" s="4" t="s">
        <v>256</v>
      </c>
      <c r="C9" s="4" t="s">
        <v>254</v>
      </c>
      <c r="D9" s="4" t="s">
        <v>46</v>
      </c>
      <c r="E9" s="4" t="s">
        <v>84</v>
      </c>
      <c r="F9" s="4" t="s">
        <v>79</v>
      </c>
      <c r="G9" s="4" t="s">
        <v>257</v>
      </c>
      <c r="H9" s="4" t="s">
        <v>258</v>
      </c>
      <c r="I9" s="7">
        <v>500000</v>
      </c>
      <c r="J9" s="7"/>
      <c r="K9" s="7"/>
      <c r="L9" s="7"/>
      <c r="M9" s="7"/>
      <c r="N9" s="7"/>
      <c r="O9" s="7"/>
      <c r="P9" s="7"/>
      <c r="Q9" s="7"/>
      <c r="R9" s="7">
        <v>500000</v>
      </c>
      <c r="S9" s="7"/>
      <c r="T9" s="7"/>
      <c r="U9" s="7"/>
      <c r="V9" s="7"/>
      <c r="W9" s="7">
        <v>500000</v>
      </c>
    </row>
    <row r="10" ht="52.5" customHeight="1">
      <c r="A10" s="4"/>
      <c r="B10" s="4"/>
      <c r="C10" s="4" t="s">
        <v>259</v>
      </c>
      <c r="D10" s="4"/>
      <c r="E10" s="4"/>
      <c r="F10" s="4"/>
      <c r="G10" s="4"/>
      <c r="H10" s="4"/>
      <c r="I10" s="7">
        <v>500000</v>
      </c>
      <c r="J10" s="7"/>
      <c r="K10" s="7"/>
      <c r="L10" s="7"/>
      <c r="M10" s="7"/>
      <c r="N10" s="4"/>
      <c r="O10" s="4"/>
      <c r="P10" s="4"/>
      <c r="Q10" s="7"/>
      <c r="R10" s="7">
        <v>500000</v>
      </c>
      <c r="S10" s="7"/>
      <c r="T10" s="7"/>
      <c r="U10" s="7"/>
      <c r="V10" s="7"/>
      <c r="W10" s="7">
        <v>500000</v>
      </c>
    </row>
    <row r="11" ht="52.5" customHeight="1" outlineLevel="1">
      <c r="A11" s="4" t="s">
        <v>255</v>
      </c>
      <c r="B11" s="4" t="s">
        <v>260</v>
      </c>
      <c r="C11" s="4" t="s">
        <v>259</v>
      </c>
      <c r="D11" s="4" t="s">
        <v>46</v>
      </c>
      <c r="E11" s="4" t="s">
        <v>84</v>
      </c>
      <c r="F11" s="4" t="s">
        <v>79</v>
      </c>
      <c r="G11" s="4" t="s">
        <v>261</v>
      </c>
      <c r="H11" s="4" t="s">
        <v>262</v>
      </c>
      <c r="I11" s="7">
        <v>500000</v>
      </c>
      <c r="J11" s="7"/>
      <c r="K11" s="7"/>
      <c r="L11" s="7"/>
      <c r="M11" s="7"/>
      <c r="N11" s="4"/>
      <c r="O11" s="4"/>
      <c r="P11" s="4"/>
      <c r="Q11" s="7"/>
      <c r="R11" s="7">
        <v>500000</v>
      </c>
      <c r="S11" s="7"/>
      <c r="T11" s="7"/>
      <c r="U11" s="7"/>
      <c r="V11" s="7"/>
      <c r="W11" s="7">
        <v>500000</v>
      </c>
    </row>
    <row r="12" ht="52.5" customHeight="1">
      <c r="A12" s="4"/>
      <c r="B12" s="4"/>
      <c r="C12" s="4" t="s">
        <v>263</v>
      </c>
      <c r="D12" s="4"/>
      <c r="E12" s="4"/>
      <c r="F12" s="4"/>
      <c r="G12" s="4"/>
      <c r="H12" s="4"/>
      <c r="I12" s="7">
        <v>2500000</v>
      </c>
      <c r="J12" s="7"/>
      <c r="K12" s="7"/>
      <c r="L12" s="7"/>
      <c r="M12" s="7"/>
      <c r="N12" s="4"/>
      <c r="O12" s="4"/>
      <c r="P12" s="4"/>
      <c r="Q12" s="7"/>
      <c r="R12" s="7">
        <v>2500000</v>
      </c>
      <c r="S12" s="7"/>
      <c r="T12" s="7"/>
      <c r="U12" s="7"/>
      <c r="V12" s="7"/>
      <c r="W12" s="7">
        <v>2500000</v>
      </c>
    </row>
    <row r="13" ht="52.5" customHeight="1" outlineLevel="1">
      <c r="A13" s="4" t="s">
        <v>255</v>
      </c>
      <c r="B13" s="4" t="s">
        <v>264</v>
      </c>
      <c r="C13" s="4" t="s">
        <v>263</v>
      </c>
      <c r="D13" s="4" t="s">
        <v>46</v>
      </c>
      <c r="E13" s="4" t="s">
        <v>84</v>
      </c>
      <c r="F13" s="4" t="s">
        <v>79</v>
      </c>
      <c r="G13" s="4" t="s">
        <v>265</v>
      </c>
      <c r="H13" s="4" t="s">
        <v>266</v>
      </c>
      <c r="I13" s="7">
        <v>2500000</v>
      </c>
      <c r="J13" s="7"/>
      <c r="K13" s="7"/>
      <c r="L13" s="7"/>
      <c r="M13" s="7"/>
      <c r="N13" s="4"/>
      <c r="O13" s="4"/>
      <c r="P13" s="4"/>
      <c r="Q13" s="7"/>
      <c r="R13" s="7">
        <v>2500000</v>
      </c>
      <c r="S13" s="7"/>
      <c r="T13" s="7"/>
      <c r="U13" s="7"/>
      <c r="V13" s="7"/>
      <c r="W13" s="7">
        <v>2500000</v>
      </c>
    </row>
    <row r="14" ht="52.5" customHeight="1">
      <c r="A14" s="4"/>
      <c r="B14" s="4"/>
      <c r="C14" s="4" t="s">
        <v>267</v>
      </c>
      <c r="D14" s="4"/>
      <c r="E14" s="4"/>
      <c r="F14" s="4"/>
      <c r="G14" s="4"/>
      <c r="H14" s="4"/>
      <c r="I14" s="7">
        <v>2500000</v>
      </c>
      <c r="J14" s="7"/>
      <c r="K14" s="7"/>
      <c r="L14" s="7"/>
      <c r="M14" s="7"/>
      <c r="N14" s="4"/>
      <c r="O14" s="4"/>
      <c r="P14" s="4"/>
      <c r="Q14" s="7"/>
      <c r="R14" s="7">
        <v>2500000</v>
      </c>
      <c r="S14" s="7"/>
      <c r="T14" s="7"/>
      <c r="U14" s="7"/>
      <c r="V14" s="7"/>
      <c r="W14" s="7">
        <v>2500000</v>
      </c>
    </row>
    <row r="15" ht="52.5" customHeight="1" outlineLevel="1">
      <c r="A15" s="4" t="s">
        <v>255</v>
      </c>
      <c r="B15" s="4" t="s">
        <v>268</v>
      </c>
      <c r="C15" s="4" t="s">
        <v>267</v>
      </c>
      <c r="D15" s="4" t="s">
        <v>46</v>
      </c>
      <c r="E15" s="4" t="s">
        <v>84</v>
      </c>
      <c r="F15" s="4" t="s">
        <v>79</v>
      </c>
      <c r="G15" s="4" t="s">
        <v>269</v>
      </c>
      <c r="H15" s="4" t="s">
        <v>270</v>
      </c>
      <c r="I15" s="7">
        <v>2500000</v>
      </c>
      <c r="J15" s="7"/>
      <c r="K15" s="7"/>
      <c r="L15" s="7"/>
      <c r="M15" s="7"/>
      <c r="N15" s="4"/>
      <c r="O15" s="4"/>
      <c r="P15" s="4"/>
      <c r="Q15" s="7"/>
      <c r="R15" s="7">
        <v>2500000</v>
      </c>
      <c r="S15" s="7"/>
      <c r="T15" s="7"/>
      <c r="U15" s="7"/>
      <c r="V15" s="7"/>
      <c r="W15" s="7">
        <v>2500000</v>
      </c>
    </row>
    <row r="16" ht="52.5" customHeight="1">
      <c r="A16" s="4"/>
      <c r="B16" s="4"/>
      <c r="C16" s="4" t="s">
        <v>271</v>
      </c>
      <c r="D16" s="4"/>
      <c r="E16" s="4"/>
      <c r="F16" s="4"/>
      <c r="G16" s="4"/>
      <c r="H16" s="4"/>
      <c r="I16" s="7">
        <v>500000</v>
      </c>
      <c r="J16" s="7"/>
      <c r="K16" s="7"/>
      <c r="L16" s="7"/>
      <c r="M16" s="7"/>
      <c r="N16" s="4"/>
      <c r="O16" s="4"/>
      <c r="P16" s="4"/>
      <c r="Q16" s="7"/>
      <c r="R16" s="7">
        <v>500000</v>
      </c>
      <c r="S16" s="7"/>
      <c r="T16" s="7"/>
      <c r="U16" s="7"/>
      <c r="V16" s="7"/>
      <c r="W16" s="7">
        <v>500000</v>
      </c>
    </row>
    <row r="17" ht="52.5" customHeight="1" outlineLevel="1">
      <c r="A17" s="4" t="s">
        <v>255</v>
      </c>
      <c r="B17" s="4" t="s">
        <v>272</v>
      </c>
      <c r="C17" s="4" t="s">
        <v>271</v>
      </c>
      <c r="D17" s="4" t="s">
        <v>46</v>
      </c>
      <c r="E17" s="4" t="s">
        <v>84</v>
      </c>
      <c r="F17" s="4" t="s">
        <v>79</v>
      </c>
      <c r="G17" s="4" t="s">
        <v>257</v>
      </c>
      <c r="H17" s="4" t="s">
        <v>258</v>
      </c>
      <c r="I17" s="7">
        <v>500000</v>
      </c>
      <c r="J17" s="7"/>
      <c r="K17" s="7"/>
      <c r="L17" s="7"/>
      <c r="M17" s="7"/>
      <c r="N17" s="4"/>
      <c r="O17" s="4"/>
      <c r="P17" s="4"/>
      <c r="Q17" s="7"/>
      <c r="R17" s="7">
        <v>500000</v>
      </c>
      <c r="S17" s="7"/>
      <c r="T17" s="7"/>
      <c r="U17" s="7"/>
      <c r="V17" s="7"/>
      <c r="W17" s="7">
        <v>500000</v>
      </c>
    </row>
    <row r="18" ht="52.5" customHeight="1">
      <c r="A18" s="4"/>
      <c r="B18" s="4"/>
      <c r="C18" s="4" t="s">
        <v>273</v>
      </c>
      <c r="D18" s="4"/>
      <c r="E18" s="4"/>
      <c r="F18" s="4"/>
      <c r="G18" s="4"/>
      <c r="H18" s="4"/>
      <c r="I18" s="7">
        <v>800000</v>
      </c>
      <c r="J18" s="7"/>
      <c r="K18" s="7"/>
      <c r="L18" s="7"/>
      <c r="M18" s="7"/>
      <c r="N18" s="4"/>
      <c r="O18" s="4"/>
      <c r="P18" s="4"/>
      <c r="Q18" s="7"/>
      <c r="R18" s="7">
        <v>800000</v>
      </c>
      <c r="S18" s="7"/>
      <c r="T18" s="7"/>
      <c r="U18" s="7"/>
      <c r="V18" s="7"/>
      <c r="W18" s="7">
        <v>800000</v>
      </c>
    </row>
    <row r="19" ht="52.5" customHeight="1" outlineLevel="1">
      <c r="A19" s="4" t="s">
        <v>255</v>
      </c>
      <c r="B19" s="4" t="s">
        <v>274</v>
      </c>
      <c r="C19" s="4" t="s">
        <v>273</v>
      </c>
      <c r="D19" s="4" t="s">
        <v>46</v>
      </c>
      <c r="E19" s="4" t="s">
        <v>84</v>
      </c>
      <c r="F19" s="4" t="s">
        <v>79</v>
      </c>
      <c r="G19" s="4" t="s">
        <v>196</v>
      </c>
      <c r="H19" s="4" t="s">
        <v>197</v>
      </c>
      <c r="I19" s="7">
        <v>800000</v>
      </c>
      <c r="J19" s="7"/>
      <c r="K19" s="7"/>
      <c r="L19" s="7"/>
      <c r="M19" s="7"/>
      <c r="N19" s="4"/>
      <c r="O19" s="4"/>
      <c r="P19" s="4"/>
      <c r="Q19" s="7"/>
      <c r="R19" s="7">
        <v>800000</v>
      </c>
      <c r="S19" s="7"/>
      <c r="T19" s="7"/>
      <c r="U19" s="7"/>
      <c r="V19" s="7"/>
      <c r="W19" s="7">
        <v>800000</v>
      </c>
    </row>
    <row r="20" ht="52.5" customHeight="1">
      <c r="A20" s="4"/>
      <c r="B20" s="4"/>
      <c r="C20" s="4" t="s">
        <v>275</v>
      </c>
      <c r="D20" s="4"/>
      <c r="E20" s="4"/>
      <c r="F20" s="4"/>
      <c r="G20" s="4"/>
      <c r="H20" s="4"/>
      <c r="I20" s="7">
        <v>500000</v>
      </c>
      <c r="J20" s="7"/>
      <c r="K20" s="7"/>
      <c r="L20" s="7"/>
      <c r="M20" s="7"/>
      <c r="N20" s="4"/>
      <c r="O20" s="4"/>
      <c r="P20" s="4"/>
      <c r="Q20" s="7"/>
      <c r="R20" s="7">
        <v>500000</v>
      </c>
      <c r="S20" s="7"/>
      <c r="T20" s="7"/>
      <c r="U20" s="7"/>
      <c r="V20" s="7"/>
      <c r="W20" s="7">
        <v>500000</v>
      </c>
    </row>
    <row r="21" ht="52.5" customHeight="1" outlineLevel="1">
      <c r="A21" s="4" t="s">
        <v>255</v>
      </c>
      <c r="B21" s="4" t="s">
        <v>276</v>
      </c>
      <c r="C21" s="4" t="s">
        <v>275</v>
      </c>
      <c r="D21" s="4" t="s">
        <v>46</v>
      </c>
      <c r="E21" s="4" t="s">
        <v>84</v>
      </c>
      <c r="F21" s="4" t="s">
        <v>79</v>
      </c>
      <c r="G21" s="4" t="s">
        <v>208</v>
      </c>
      <c r="H21" s="4" t="s">
        <v>209</v>
      </c>
      <c r="I21" s="7">
        <v>500000</v>
      </c>
      <c r="J21" s="7"/>
      <c r="K21" s="7"/>
      <c r="L21" s="7"/>
      <c r="M21" s="7"/>
      <c r="N21" s="4"/>
      <c r="O21" s="4"/>
      <c r="P21" s="4"/>
      <c r="Q21" s="7"/>
      <c r="R21" s="7">
        <v>500000</v>
      </c>
      <c r="S21" s="7"/>
      <c r="T21" s="7"/>
      <c r="U21" s="7"/>
      <c r="V21" s="7"/>
      <c r="W21" s="7">
        <v>500000</v>
      </c>
    </row>
    <row r="22" ht="52.5" customHeight="1">
      <c r="A22" s="4"/>
      <c r="B22" s="4"/>
      <c r="C22" s="4" t="s">
        <v>277</v>
      </c>
      <c r="D22" s="4"/>
      <c r="E22" s="4"/>
      <c r="F22" s="4"/>
      <c r="G22" s="4"/>
      <c r="H22" s="4"/>
      <c r="I22" s="7">
        <v>300000</v>
      </c>
      <c r="J22" s="7"/>
      <c r="K22" s="7"/>
      <c r="L22" s="7"/>
      <c r="M22" s="7"/>
      <c r="N22" s="4"/>
      <c r="O22" s="4"/>
      <c r="P22" s="4"/>
      <c r="Q22" s="7"/>
      <c r="R22" s="7">
        <v>300000</v>
      </c>
      <c r="S22" s="7"/>
      <c r="T22" s="7"/>
      <c r="U22" s="7"/>
      <c r="V22" s="7"/>
      <c r="W22" s="7">
        <v>300000</v>
      </c>
    </row>
    <row r="23" ht="52.5" customHeight="1" outlineLevel="1">
      <c r="A23" s="4" t="s">
        <v>255</v>
      </c>
      <c r="B23" s="4" t="s">
        <v>278</v>
      </c>
      <c r="C23" s="4" t="s">
        <v>277</v>
      </c>
      <c r="D23" s="4" t="s">
        <v>46</v>
      </c>
      <c r="E23" s="4" t="s">
        <v>84</v>
      </c>
      <c r="F23" s="4" t="s">
        <v>79</v>
      </c>
      <c r="G23" s="4" t="s">
        <v>215</v>
      </c>
      <c r="H23" s="4" t="s">
        <v>216</v>
      </c>
      <c r="I23" s="7">
        <v>300000</v>
      </c>
      <c r="J23" s="7"/>
      <c r="K23" s="7"/>
      <c r="L23" s="7"/>
      <c r="M23" s="7"/>
      <c r="N23" s="4"/>
      <c r="O23" s="4"/>
      <c r="P23" s="4"/>
      <c r="Q23" s="7"/>
      <c r="R23" s="7">
        <v>300000</v>
      </c>
      <c r="S23" s="7"/>
      <c r="T23" s="7"/>
      <c r="U23" s="7"/>
      <c r="V23" s="7"/>
      <c r="W23" s="7">
        <v>300000</v>
      </c>
    </row>
    <row r="24" ht="52.5" customHeight="1">
      <c r="A24" s="4"/>
      <c r="B24" s="4"/>
      <c r="C24" s="4" t="s">
        <v>279</v>
      </c>
      <c r="D24" s="4"/>
      <c r="E24" s="4"/>
      <c r="F24" s="4"/>
      <c r="G24" s="4"/>
      <c r="H24" s="4"/>
      <c r="I24" s="7">
        <v>500000</v>
      </c>
      <c r="J24" s="7"/>
      <c r="K24" s="7"/>
      <c r="L24" s="7"/>
      <c r="M24" s="7"/>
      <c r="N24" s="4"/>
      <c r="O24" s="4"/>
      <c r="P24" s="4"/>
      <c r="Q24" s="7"/>
      <c r="R24" s="7">
        <v>500000</v>
      </c>
      <c r="S24" s="7"/>
      <c r="T24" s="7"/>
      <c r="U24" s="7"/>
      <c r="V24" s="7"/>
      <c r="W24" s="7">
        <v>500000</v>
      </c>
    </row>
    <row r="25" ht="52.5" customHeight="1" outlineLevel="1">
      <c r="A25" s="4" t="s">
        <v>255</v>
      </c>
      <c r="B25" s="4" t="s">
        <v>280</v>
      </c>
      <c r="C25" s="4" t="s">
        <v>279</v>
      </c>
      <c r="D25" s="4" t="s">
        <v>46</v>
      </c>
      <c r="E25" s="4" t="s">
        <v>84</v>
      </c>
      <c r="F25" s="4" t="s">
        <v>79</v>
      </c>
      <c r="G25" s="4" t="s">
        <v>281</v>
      </c>
      <c r="H25" s="4" t="s">
        <v>282</v>
      </c>
      <c r="I25" s="7">
        <v>500000</v>
      </c>
      <c r="J25" s="7"/>
      <c r="K25" s="7"/>
      <c r="L25" s="7"/>
      <c r="M25" s="7"/>
      <c r="N25" s="4"/>
      <c r="O25" s="4"/>
      <c r="P25" s="4"/>
      <c r="Q25" s="7"/>
      <c r="R25" s="7">
        <v>500000</v>
      </c>
      <c r="S25" s="7"/>
      <c r="T25" s="7"/>
      <c r="U25" s="7"/>
      <c r="V25" s="7"/>
      <c r="W25" s="7">
        <v>500000</v>
      </c>
    </row>
    <row r="26" ht="52.5" customHeight="1">
      <c r="A26" s="4"/>
      <c r="B26" s="4"/>
      <c r="C26" s="4" t="s">
        <v>283</v>
      </c>
      <c r="D26" s="4"/>
      <c r="E26" s="4"/>
      <c r="F26" s="4"/>
      <c r="G26" s="4"/>
      <c r="H26" s="4"/>
      <c r="I26" s="7">
        <v>400000</v>
      </c>
      <c r="J26" s="7"/>
      <c r="K26" s="7"/>
      <c r="L26" s="7"/>
      <c r="M26" s="7"/>
      <c r="N26" s="4"/>
      <c r="O26" s="4"/>
      <c r="P26" s="4"/>
      <c r="Q26" s="7"/>
      <c r="R26" s="7">
        <v>400000</v>
      </c>
      <c r="S26" s="7"/>
      <c r="T26" s="7"/>
      <c r="U26" s="7"/>
      <c r="V26" s="7"/>
      <c r="W26" s="7">
        <v>400000</v>
      </c>
    </row>
    <row r="27" ht="52.5" customHeight="1" outlineLevel="1">
      <c r="A27" s="4" t="s">
        <v>255</v>
      </c>
      <c r="B27" s="4" t="s">
        <v>284</v>
      </c>
      <c r="C27" s="4" t="s">
        <v>283</v>
      </c>
      <c r="D27" s="4" t="s">
        <v>46</v>
      </c>
      <c r="E27" s="4" t="s">
        <v>84</v>
      </c>
      <c r="F27" s="4" t="s">
        <v>79</v>
      </c>
      <c r="G27" s="4" t="s">
        <v>285</v>
      </c>
      <c r="H27" s="4" t="s">
        <v>286</v>
      </c>
      <c r="I27" s="7">
        <v>400000</v>
      </c>
      <c r="J27" s="7"/>
      <c r="K27" s="7"/>
      <c r="L27" s="7"/>
      <c r="M27" s="7"/>
      <c r="N27" s="4"/>
      <c r="O27" s="4"/>
      <c r="P27" s="4"/>
      <c r="Q27" s="7"/>
      <c r="R27" s="7">
        <v>400000</v>
      </c>
      <c r="S27" s="7"/>
      <c r="T27" s="7"/>
      <c r="U27" s="7"/>
      <c r="V27" s="7"/>
      <c r="W27" s="7">
        <v>400000</v>
      </c>
    </row>
    <row r="28" ht="52.5" customHeight="1">
      <c r="A28" s="4"/>
      <c r="B28" s="4"/>
      <c r="C28" s="4" t="s">
        <v>287</v>
      </c>
      <c r="D28" s="4"/>
      <c r="E28" s="4"/>
      <c r="F28" s="4"/>
      <c r="G28" s="4"/>
      <c r="H28" s="4"/>
      <c r="I28" s="7">
        <v>360000</v>
      </c>
      <c r="J28" s="7">
        <v>360000</v>
      </c>
      <c r="K28" s="7">
        <v>360000</v>
      </c>
      <c r="L28" s="7"/>
      <c r="M28" s="7"/>
      <c r="N28" s="4"/>
      <c r="O28" s="4"/>
      <c r="P28" s="4"/>
      <c r="Q28" s="7"/>
      <c r="R28" s="7"/>
      <c r="S28" s="7"/>
      <c r="T28" s="7"/>
      <c r="U28" s="7"/>
      <c r="V28" s="7"/>
      <c r="W28" s="7"/>
    </row>
    <row r="29" ht="52.5" customHeight="1" outlineLevel="1">
      <c r="A29" s="4" t="s">
        <v>255</v>
      </c>
      <c r="B29" s="4" t="s">
        <v>288</v>
      </c>
      <c r="C29" s="4" t="s">
        <v>287</v>
      </c>
      <c r="D29" s="4" t="s">
        <v>46</v>
      </c>
      <c r="E29" s="4" t="s">
        <v>84</v>
      </c>
      <c r="F29" s="4" t="s">
        <v>79</v>
      </c>
      <c r="G29" s="4" t="s">
        <v>265</v>
      </c>
      <c r="H29" s="4" t="s">
        <v>266</v>
      </c>
      <c r="I29" s="7">
        <v>360000</v>
      </c>
      <c r="J29" s="7">
        <v>360000</v>
      </c>
      <c r="K29" s="7">
        <v>360000</v>
      </c>
      <c r="L29" s="7"/>
      <c r="M29" s="7"/>
      <c r="N29" s="4"/>
      <c r="O29" s="4"/>
      <c r="P29" s="4"/>
      <c r="Q29" s="7"/>
      <c r="R29" s="7"/>
      <c r="S29" s="7"/>
      <c r="T29" s="7"/>
      <c r="U29" s="7"/>
      <c r="V29" s="7"/>
      <c r="W29" s="7"/>
    </row>
    <row r="30" ht="52.5" customHeight="1">
      <c r="A30" s="4"/>
      <c r="B30" s="4"/>
      <c r="C30" s="4" t="s">
        <v>289</v>
      </c>
      <c r="D30" s="4"/>
      <c r="E30" s="4"/>
      <c r="F30" s="4"/>
      <c r="G30" s="4"/>
      <c r="H30" s="4"/>
      <c r="I30" s="7">
        <v>72000</v>
      </c>
      <c r="J30" s="7">
        <v>72000</v>
      </c>
      <c r="K30" s="7">
        <v>72000</v>
      </c>
      <c r="L30" s="7"/>
      <c r="M30" s="7"/>
      <c r="N30" s="4"/>
      <c r="O30" s="4"/>
      <c r="P30" s="4"/>
      <c r="Q30" s="7"/>
      <c r="R30" s="7"/>
      <c r="S30" s="7"/>
      <c r="T30" s="7"/>
      <c r="U30" s="7"/>
      <c r="V30" s="7"/>
      <c r="W30" s="7"/>
    </row>
    <row r="31" ht="52.5" customHeight="1" outlineLevel="1">
      <c r="A31" s="4" t="s">
        <v>290</v>
      </c>
      <c r="B31" s="4" t="s">
        <v>291</v>
      </c>
      <c r="C31" s="4" t="s">
        <v>289</v>
      </c>
      <c r="D31" s="4" t="s">
        <v>46</v>
      </c>
      <c r="E31" s="4" t="s">
        <v>84</v>
      </c>
      <c r="F31" s="4" t="s">
        <v>79</v>
      </c>
      <c r="G31" s="4" t="s">
        <v>196</v>
      </c>
      <c r="H31" s="4" t="s">
        <v>197</v>
      </c>
      <c r="I31" s="7">
        <v>72000</v>
      </c>
      <c r="J31" s="7">
        <v>72000</v>
      </c>
      <c r="K31" s="7">
        <v>72000</v>
      </c>
      <c r="L31" s="7"/>
      <c r="M31" s="7"/>
      <c r="N31" s="4"/>
      <c r="O31" s="4"/>
      <c r="P31" s="4"/>
      <c r="Q31" s="7"/>
      <c r="R31" s="7"/>
      <c r="S31" s="7"/>
      <c r="T31" s="7"/>
      <c r="U31" s="7"/>
      <c r="V31" s="7"/>
      <c r="W31" s="7"/>
    </row>
    <row r="32" ht="52.5" customHeight="1">
      <c r="A32" s="4"/>
      <c r="B32" s="4"/>
      <c r="C32" s="4" t="s">
        <v>292</v>
      </c>
      <c r="D32" s="4"/>
      <c r="E32" s="4"/>
      <c r="F32" s="4"/>
      <c r="G32" s="4"/>
      <c r="H32" s="4"/>
      <c r="I32" s="7">
        <v>500000</v>
      </c>
      <c r="J32" s="7">
        <v>500000</v>
      </c>
      <c r="K32" s="7">
        <v>500000</v>
      </c>
      <c r="L32" s="7"/>
      <c r="M32" s="7"/>
      <c r="N32" s="4"/>
      <c r="O32" s="4"/>
      <c r="P32" s="4"/>
      <c r="Q32" s="7"/>
      <c r="R32" s="7"/>
      <c r="S32" s="7"/>
      <c r="T32" s="7"/>
      <c r="U32" s="7"/>
      <c r="V32" s="7"/>
      <c r="W32" s="7"/>
    </row>
    <row r="33" ht="52.5" customHeight="1" outlineLevel="1">
      <c r="A33" s="4" t="s">
        <v>255</v>
      </c>
      <c r="B33" s="4" t="s">
        <v>293</v>
      </c>
      <c r="C33" s="4" t="s">
        <v>292</v>
      </c>
      <c r="D33" s="4" t="s">
        <v>46</v>
      </c>
      <c r="E33" s="4" t="s">
        <v>84</v>
      </c>
      <c r="F33" s="4" t="s">
        <v>79</v>
      </c>
      <c r="G33" s="4" t="s">
        <v>294</v>
      </c>
      <c r="H33" s="4" t="s">
        <v>258</v>
      </c>
      <c r="I33" s="7">
        <v>500000</v>
      </c>
      <c r="J33" s="7">
        <v>500000</v>
      </c>
      <c r="K33" s="7">
        <v>500000</v>
      </c>
      <c r="L33" s="7"/>
      <c r="M33" s="7"/>
      <c r="N33" s="4"/>
      <c r="O33" s="4"/>
      <c r="P33" s="4"/>
      <c r="Q33" s="7"/>
      <c r="R33" s="7"/>
      <c r="S33" s="7"/>
      <c r="T33" s="7"/>
      <c r="U33" s="7"/>
      <c r="V33" s="7"/>
      <c r="W33" s="7"/>
    </row>
    <row r="34" ht="52.5" customHeight="1">
      <c r="A34" s="4"/>
      <c r="B34" s="4"/>
      <c r="C34" s="4" t="s">
        <v>295</v>
      </c>
      <c r="D34" s="4"/>
      <c r="E34" s="4"/>
      <c r="F34" s="4"/>
      <c r="G34" s="4"/>
      <c r="H34" s="4"/>
      <c r="I34" s="7">
        <v>165000</v>
      </c>
      <c r="J34" s="7">
        <v>165000</v>
      </c>
      <c r="K34" s="7">
        <v>165000</v>
      </c>
      <c r="L34" s="7"/>
      <c r="M34" s="7"/>
      <c r="N34" s="4"/>
      <c r="O34" s="4"/>
      <c r="P34" s="4"/>
      <c r="Q34" s="7"/>
      <c r="R34" s="7"/>
      <c r="S34" s="7"/>
      <c r="T34" s="7"/>
      <c r="U34" s="7"/>
      <c r="V34" s="7"/>
      <c r="W34" s="7"/>
    </row>
    <row r="35" ht="52.5" customHeight="1" outlineLevel="1">
      <c r="A35" s="4" t="s">
        <v>255</v>
      </c>
      <c r="B35" s="4" t="s">
        <v>296</v>
      </c>
      <c r="C35" s="4" t="s">
        <v>295</v>
      </c>
      <c r="D35" s="4" t="s">
        <v>46</v>
      </c>
      <c r="E35" s="4" t="s">
        <v>84</v>
      </c>
      <c r="F35" s="4" t="s">
        <v>79</v>
      </c>
      <c r="G35" s="4" t="s">
        <v>196</v>
      </c>
      <c r="H35" s="4" t="s">
        <v>197</v>
      </c>
      <c r="I35" s="7">
        <v>165000</v>
      </c>
      <c r="J35" s="7">
        <v>165000</v>
      </c>
      <c r="K35" s="7">
        <v>165000</v>
      </c>
      <c r="L35" s="7"/>
      <c r="M35" s="7"/>
      <c r="N35" s="4"/>
      <c r="O35" s="4"/>
      <c r="P35" s="4"/>
      <c r="Q35" s="7"/>
      <c r="R35" s="7"/>
      <c r="S35" s="7"/>
      <c r="T35" s="7"/>
      <c r="U35" s="7"/>
      <c r="V35" s="7"/>
      <c r="W35" s="7"/>
    </row>
    <row r="36" ht="52.5" customHeight="1">
      <c r="A36" s="4"/>
      <c r="B36" s="4"/>
      <c r="C36" s="4" t="s">
        <v>297</v>
      </c>
      <c r="D36" s="4"/>
      <c r="E36" s="4"/>
      <c r="F36" s="4"/>
      <c r="G36" s="4"/>
      <c r="H36" s="4"/>
      <c r="I36" s="7">
        <v>100000</v>
      </c>
      <c r="J36" s="7">
        <v>100000</v>
      </c>
      <c r="K36" s="7">
        <v>100000</v>
      </c>
      <c r="L36" s="7"/>
      <c r="M36" s="7"/>
      <c r="N36" s="4"/>
      <c r="O36" s="4"/>
      <c r="P36" s="4"/>
      <c r="Q36" s="7"/>
      <c r="R36" s="7"/>
      <c r="S36" s="7"/>
      <c r="T36" s="7"/>
      <c r="U36" s="7"/>
      <c r="V36" s="7"/>
      <c r="W36" s="7"/>
    </row>
    <row r="37" ht="52.5" customHeight="1" outlineLevel="1">
      <c r="A37" s="4" t="s">
        <v>255</v>
      </c>
      <c r="B37" s="4" t="s">
        <v>298</v>
      </c>
      <c r="C37" s="4" t="s">
        <v>297</v>
      </c>
      <c r="D37" s="4" t="s">
        <v>46</v>
      </c>
      <c r="E37" s="4" t="s">
        <v>84</v>
      </c>
      <c r="F37" s="4" t="s">
        <v>79</v>
      </c>
      <c r="G37" s="4" t="s">
        <v>257</v>
      </c>
      <c r="H37" s="4" t="s">
        <v>258</v>
      </c>
      <c r="I37" s="7">
        <v>100000</v>
      </c>
      <c r="J37" s="7">
        <v>100000</v>
      </c>
      <c r="K37" s="7">
        <v>100000</v>
      </c>
      <c r="L37" s="7"/>
      <c r="M37" s="7"/>
      <c r="N37" s="4"/>
      <c r="O37" s="4"/>
      <c r="P37" s="4"/>
      <c r="Q37" s="7"/>
      <c r="R37" s="7"/>
      <c r="S37" s="7"/>
      <c r="T37" s="7"/>
      <c r="U37" s="7"/>
      <c r="V37" s="7"/>
      <c r="W37" s="7"/>
    </row>
    <row r="38" ht="52.5" customHeight="1">
      <c r="A38" s="4"/>
      <c r="B38" s="4"/>
      <c r="C38" s="4" t="s">
        <v>299</v>
      </c>
      <c r="D38" s="4"/>
      <c r="E38" s="4"/>
      <c r="F38" s="4"/>
      <c r="G38" s="4"/>
      <c r="H38" s="4"/>
      <c r="I38" s="7">
        <v>100000</v>
      </c>
      <c r="J38" s="7">
        <v>100000</v>
      </c>
      <c r="K38" s="7">
        <v>100000</v>
      </c>
      <c r="L38" s="7"/>
      <c r="M38" s="7"/>
      <c r="N38" s="4"/>
      <c r="O38" s="4"/>
      <c r="P38" s="4"/>
      <c r="Q38" s="7"/>
      <c r="R38" s="7"/>
      <c r="S38" s="7"/>
      <c r="T38" s="7"/>
      <c r="U38" s="7"/>
      <c r="V38" s="7"/>
      <c r="W38" s="7"/>
    </row>
    <row r="39" ht="52.5" customHeight="1" outlineLevel="1">
      <c r="A39" s="4" t="s">
        <v>255</v>
      </c>
      <c r="B39" s="4" t="s">
        <v>300</v>
      </c>
      <c r="C39" s="4" t="s">
        <v>299</v>
      </c>
      <c r="D39" s="4" t="s">
        <v>46</v>
      </c>
      <c r="E39" s="4" t="s">
        <v>84</v>
      </c>
      <c r="F39" s="4" t="s">
        <v>79</v>
      </c>
      <c r="G39" s="4" t="s">
        <v>269</v>
      </c>
      <c r="H39" s="4" t="s">
        <v>270</v>
      </c>
      <c r="I39" s="7">
        <v>100000</v>
      </c>
      <c r="J39" s="7">
        <v>100000</v>
      </c>
      <c r="K39" s="7">
        <v>100000</v>
      </c>
      <c r="L39" s="7"/>
      <c r="M39" s="7"/>
      <c r="N39" s="4"/>
      <c r="O39" s="4"/>
      <c r="P39" s="4"/>
      <c r="Q39" s="7"/>
      <c r="R39" s="7"/>
      <c r="S39" s="7"/>
      <c r="T39" s="7"/>
      <c r="U39" s="7"/>
      <c r="V39" s="7"/>
      <c r="W39" s="7"/>
    </row>
    <row r="40" ht="52.5" customHeight="1">
      <c r="A40" s="4"/>
      <c r="B40" s="4"/>
      <c r="C40" s="4" t="s">
        <v>301</v>
      </c>
      <c r="D40" s="4"/>
      <c r="E40" s="4"/>
      <c r="F40" s="4"/>
      <c r="G40" s="4"/>
      <c r="H40" s="4"/>
      <c r="I40" s="7">
        <v>910920</v>
      </c>
      <c r="J40" s="7">
        <v>910920</v>
      </c>
      <c r="K40" s="7">
        <v>910920</v>
      </c>
      <c r="L40" s="7"/>
      <c r="M40" s="7"/>
      <c r="N40" s="4"/>
      <c r="O40" s="4"/>
      <c r="P40" s="4"/>
      <c r="Q40" s="7"/>
      <c r="R40" s="7"/>
      <c r="S40" s="7"/>
      <c r="T40" s="7"/>
      <c r="U40" s="7"/>
      <c r="V40" s="7"/>
      <c r="W40" s="7"/>
    </row>
    <row r="41" ht="52.5" customHeight="1" outlineLevel="1">
      <c r="A41" s="4" t="s">
        <v>290</v>
      </c>
      <c r="B41" s="4" t="s">
        <v>302</v>
      </c>
      <c r="C41" s="4" t="s">
        <v>301</v>
      </c>
      <c r="D41" s="4" t="s">
        <v>46</v>
      </c>
      <c r="E41" s="4" t="s">
        <v>84</v>
      </c>
      <c r="F41" s="4" t="s">
        <v>79</v>
      </c>
      <c r="G41" s="4" t="s">
        <v>196</v>
      </c>
      <c r="H41" s="4" t="s">
        <v>197</v>
      </c>
      <c r="I41" s="7">
        <v>910920</v>
      </c>
      <c r="J41" s="7">
        <v>910920</v>
      </c>
      <c r="K41" s="7">
        <v>910920</v>
      </c>
      <c r="L41" s="7"/>
      <c r="M41" s="7"/>
      <c r="N41" s="4"/>
      <c r="O41" s="4"/>
      <c r="P41" s="4"/>
      <c r="Q41" s="7"/>
      <c r="R41" s="7"/>
      <c r="S41" s="7"/>
      <c r="T41" s="7"/>
      <c r="U41" s="7"/>
      <c r="V41" s="7"/>
      <c r="W41" s="7"/>
    </row>
    <row r="42" ht="52.5" customHeight="1">
      <c r="A42" s="4"/>
      <c r="B42" s="4"/>
      <c r="C42" s="4" t="s">
        <v>303</v>
      </c>
      <c r="D42" s="4"/>
      <c r="E42" s="4"/>
      <c r="F42" s="4"/>
      <c r="G42" s="4"/>
      <c r="H42" s="4"/>
      <c r="I42" s="7">
        <v>30000</v>
      </c>
      <c r="J42" s="7">
        <v>30000</v>
      </c>
      <c r="K42" s="7">
        <v>30000</v>
      </c>
      <c r="L42" s="7"/>
      <c r="M42" s="7"/>
      <c r="N42" s="4"/>
      <c r="O42" s="4"/>
      <c r="P42" s="4"/>
      <c r="Q42" s="7"/>
      <c r="R42" s="7"/>
      <c r="S42" s="7"/>
      <c r="T42" s="7"/>
      <c r="U42" s="7"/>
      <c r="V42" s="7"/>
      <c r="W42" s="7"/>
    </row>
    <row r="43" ht="52.5" customHeight="1" outlineLevel="1">
      <c r="A43" s="4" t="s">
        <v>255</v>
      </c>
      <c r="B43" s="4" t="s">
        <v>304</v>
      </c>
      <c r="C43" s="4" t="s">
        <v>303</v>
      </c>
      <c r="D43" s="4" t="s">
        <v>46</v>
      </c>
      <c r="E43" s="4" t="s">
        <v>84</v>
      </c>
      <c r="F43" s="4" t="s">
        <v>79</v>
      </c>
      <c r="G43" s="4" t="s">
        <v>265</v>
      </c>
      <c r="H43" s="4" t="s">
        <v>266</v>
      </c>
      <c r="I43" s="7">
        <v>30000</v>
      </c>
      <c r="J43" s="7">
        <v>30000</v>
      </c>
      <c r="K43" s="7">
        <v>30000</v>
      </c>
      <c r="L43" s="7"/>
      <c r="M43" s="7"/>
      <c r="N43" s="4"/>
      <c r="O43" s="4"/>
      <c r="P43" s="4"/>
      <c r="Q43" s="7"/>
      <c r="R43" s="7"/>
      <c r="S43" s="7"/>
      <c r="T43" s="7"/>
      <c r="U43" s="7"/>
      <c r="V43" s="7"/>
      <c r="W43" s="7"/>
    </row>
    <row r="44" ht="52.5" customHeight="1">
      <c r="A44" s="4"/>
      <c r="B44" s="4"/>
      <c r="C44" s="4" t="s">
        <v>305</v>
      </c>
      <c r="D44" s="4"/>
      <c r="E44" s="4"/>
      <c r="F44" s="4"/>
      <c r="G44" s="4"/>
      <c r="H44" s="4"/>
      <c r="I44" s="7">
        <v>960000</v>
      </c>
      <c r="J44" s="7">
        <v>960000</v>
      </c>
      <c r="K44" s="7">
        <v>960000</v>
      </c>
      <c r="L44" s="7"/>
      <c r="M44" s="7"/>
      <c r="N44" s="4"/>
      <c r="O44" s="4"/>
      <c r="P44" s="4"/>
      <c r="Q44" s="7"/>
      <c r="R44" s="7"/>
      <c r="S44" s="7"/>
      <c r="T44" s="7"/>
      <c r="U44" s="7"/>
      <c r="V44" s="7"/>
      <c r="W44" s="7"/>
    </row>
    <row r="45" ht="52.5" customHeight="1" outlineLevel="1">
      <c r="A45" s="4" t="s">
        <v>255</v>
      </c>
      <c r="B45" s="4" t="s">
        <v>306</v>
      </c>
      <c r="C45" s="4" t="s">
        <v>305</v>
      </c>
      <c r="D45" s="4" t="s">
        <v>46</v>
      </c>
      <c r="E45" s="4" t="s">
        <v>84</v>
      </c>
      <c r="F45" s="4" t="s">
        <v>79</v>
      </c>
      <c r="G45" s="4" t="s">
        <v>202</v>
      </c>
      <c r="H45" s="4" t="s">
        <v>203</v>
      </c>
      <c r="I45" s="7">
        <v>960000</v>
      </c>
      <c r="J45" s="7">
        <v>960000</v>
      </c>
      <c r="K45" s="7">
        <v>960000</v>
      </c>
      <c r="L45" s="7"/>
      <c r="M45" s="7"/>
      <c r="N45" s="4"/>
      <c r="O45" s="4"/>
      <c r="P45" s="4"/>
      <c r="Q45" s="7"/>
      <c r="R45" s="7"/>
      <c r="S45" s="7"/>
      <c r="T45" s="7"/>
      <c r="U45" s="7"/>
      <c r="V45" s="7"/>
      <c r="W45" s="7"/>
    </row>
    <row r="46" ht="52.5" customHeight="1">
      <c r="A46" s="4"/>
      <c r="B46" s="4"/>
      <c r="C46" s="4" t="s">
        <v>307</v>
      </c>
      <c r="D46" s="4"/>
      <c r="E46" s="4"/>
      <c r="F46" s="4"/>
      <c r="G46" s="4"/>
      <c r="H46" s="4"/>
      <c r="I46" s="7">
        <v>1000000</v>
      </c>
      <c r="J46" s="7">
        <v>1000000</v>
      </c>
      <c r="K46" s="7">
        <v>1000000</v>
      </c>
      <c r="L46" s="7"/>
      <c r="M46" s="7"/>
      <c r="N46" s="4"/>
      <c r="O46" s="4"/>
      <c r="P46" s="4"/>
      <c r="Q46" s="7"/>
      <c r="R46" s="7"/>
      <c r="S46" s="7"/>
      <c r="T46" s="7"/>
      <c r="U46" s="7"/>
      <c r="V46" s="7"/>
      <c r="W46" s="7"/>
    </row>
    <row r="47" ht="52.5" customHeight="1" outlineLevel="1">
      <c r="A47" s="4" t="s">
        <v>255</v>
      </c>
      <c r="B47" s="4" t="s">
        <v>308</v>
      </c>
      <c r="C47" s="4" t="s">
        <v>307</v>
      </c>
      <c r="D47" s="4" t="s">
        <v>46</v>
      </c>
      <c r="E47" s="4" t="s">
        <v>84</v>
      </c>
      <c r="F47" s="4" t="s">
        <v>79</v>
      </c>
      <c r="G47" s="4" t="s">
        <v>309</v>
      </c>
      <c r="H47" s="4" t="s">
        <v>310</v>
      </c>
      <c r="I47" s="7">
        <v>1000000</v>
      </c>
      <c r="J47" s="7">
        <v>1000000</v>
      </c>
      <c r="K47" s="7">
        <v>1000000</v>
      </c>
      <c r="L47" s="7"/>
      <c r="M47" s="7"/>
      <c r="N47" s="4"/>
      <c r="O47" s="4"/>
      <c r="P47" s="4"/>
      <c r="Q47" s="7"/>
      <c r="R47" s="7"/>
      <c r="S47" s="7"/>
      <c r="T47" s="7"/>
      <c r="U47" s="7"/>
      <c r="V47" s="7"/>
      <c r="W47" s="7"/>
    </row>
    <row r="48" ht="30" customHeight="1">
      <c r="A48" s="5" t="s">
        <v>30</v>
      </c>
      <c r="B48" s="5"/>
      <c r="C48" s="5"/>
      <c r="D48" s="5"/>
      <c r="E48" s="5"/>
      <c r="F48" s="5"/>
      <c r="G48" s="5"/>
      <c r="H48" s="5"/>
      <c r="I48" s="7">
        <v>13197920</v>
      </c>
      <c r="J48" s="7">
        <v>4197920</v>
      </c>
      <c r="K48" s="7">
        <v>4197920</v>
      </c>
      <c r="L48" s="7"/>
      <c r="M48" s="7"/>
      <c r="N48" s="7"/>
      <c r="O48" s="7"/>
      <c r="P48" s="7"/>
      <c r="Q48" s="7"/>
      <c r="R48" s="7">
        <v>9000000</v>
      </c>
      <c r="S48" s="7"/>
      <c r="T48" s="7"/>
      <c r="U48" s="7"/>
      <c r="V48" s="7"/>
      <c r="W48" s="7">
        <v>9000000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8:H4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Zeros="0" topLeftCell="D66" zoomScale="100" workbookViewId="0">
      <selection activeCell="A1" activeCellId="0" sqref="A1"/>
    </sheetView>
  </sheetViews>
  <sheetFormatPr baseColWidth="8" defaultColWidth="10.273400000000001" defaultRowHeight="15" customHeight="1" outlineLevelRow="2"/>
  <cols>
    <col customWidth="1" min="1" max="9" width="14.273400000000001"/>
    <col customWidth="1" min="10" max="10" width="34.273400000000002"/>
  </cols>
  <sheetData>
    <row r="1" ht="18.75" customHeight="1">
      <c r="A1" s="52"/>
      <c r="B1" s="52"/>
      <c r="C1" s="52"/>
      <c r="D1" s="52"/>
      <c r="E1" s="52"/>
      <c r="F1" s="52"/>
      <c r="G1" s="52"/>
      <c r="H1" s="52"/>
      <c r="I1" s="52"/>
      <c r="J1" s="53" t="s">
        <v>311</v>
      </c>
    </row>
    <row r="2" ht="34.5" customHeight="1">
      <c r="A2" s="77" t="str">
        <f>"2025"&amp;"年项目支出绩效目标表"</f>
        <v>2025年项目支出绩效目标表</v>
      </c>
      <c r="B2" s="77"/>
      <c r="C2" s="77"/>
      <c r="D2" s="77"/>
      <c r="E2" s="77"/>
      <c r="F2" s="77"/>
      <c r="G2" s="77"/>
      <c r="H2" s="77"/>
      <c r="I2" s="77"/>
      <c r="J2" s="77"/>
    </row>
    <row r="3" ht="18.75" customHeight="1">
      <c r="A3" s="52" t="str">
        <f>"单位名称："&amp;"盈江县公安局"</f>
        <v>单位名称：盈江县公安局</v>
      </c>
      <c r="B3" s="52"/>
      <c r="C3" s="52"/>
      <c r="D3" s="52"/>
      <c r="E3" s="52"/>
      <c r="F3" s="52"/>
      <c r="G3" s="52"/>
      <c r="H3" s="52"/>
      <c r="I3" s="52"/>
      <c r="J3" s="52"/>
    </row>
    <row r="4" ht="22.5" customHeight="1">
      <c r="A4" s="81" t="s">
        <v>312</v>
      </c>
      <c r="B4" s="81" t="s">
        <v>313</v>
      </c>
      <c r="C4" s="81" t="s">
        <v>314</v>
      </c>
      <c r="D4" s="81" t="s">
        <v>315</v>
      </c>
      <c r="E4" s="81" t="s">
        <v>316</v>
      </c>
      <c r="F4" s="81" t="s">
        <v>317</v>
      </c>
      <c r="G4" s="81" t="s">
        <v>318</v>
      </c>
      <c r="H4" s="81" t="s">
        <v>319</v>
      </c>
      <c r="I4" s="81" t="s">
        <v>320</v>
      </c>
      <c r="J4" s="81" t="s">
        <v>321</v>
      </c>
    </row>
    <row r="5" ht="22.5" customHeight="1">
      <c r="A5" s="81" t="s">
        <v>59</v>
      </c>
      <c r="B5" s="81" t="s">
        <v>60</v>
      </c>
      <c r="C5" s="81" t="s">
        <v>61</v>
      </c>
      <c r="D5" s="81" t="s">
        <v>62</v>
      </c>
      <c r="E5" s="81" t="s">
        <v>63</v>
      </c>
      <c r="F5" s="81" t="s">
        <v>64</v>
      </c>
      <c r="G5" s="81" t="s">
        <v>65</v>
      </c>
      <c r="H5" s="81" t="s">
        <v>66</v>
      </c>
      <c r="I5" s="81" t="s">
        <v>67</v>
      </c>
      <c r="J5" s="81" t="s">
        <v>68</v>
      </c>
    </row>
    <row r="6" ht="52.5" customHeight="1">
      <c r="A6" s="81" t="s">
        <v>46</v>
      </c>
      <c r="B6" s="81"/>
      <c r="C6" s="81"/>
      <c r="D6" s="81"/>
      <c r="E6" s="81"/>
      <c r="F6" s="81"/>
      <c r="G6" s="81"/>
      <c r="H6" s="81"/>
      <c r="I6" s="81"/>
      <c r="J6" s="81"/>
    </row>
    <row r="7" ht="52.5" customHeight="1" outlineLevel="1">
      <c r="A7" s="82" t="s">
        <v>254</v>
      </c>
      <c r="B7" s="82" t="s">
        <v>322</v>
      </c>
      <c r="C7" s="82" t="s">
        <v>323</v>
      </c>
      <c r="D7" s="82" t="s">
        <v>324</v>
      </c>
      <c r="E7" s="82" t="s">
        <v>325</v>
      </c>
      <c r="F7" s="82" t="s">
        <v>326</v>
      </c>
      <c r="G7" s="81" t="s">
        <v>327</v>
      </c>
      <c r="H7" s="81" t="s">
        <v>328</v>
      </c>
      <c r="I7" s="82" t="s">
        <v>329</v>
      </c>
      <c r="J7" s="82" t="s">
        <v>330</v>
      </c>
    </row>
    <row r="8" ht="52.5" customHeight="1" outlineLevel="1">
      <c r="A8" s="82" t="s">
        <v>254</v>
      </c>
      <c r="B8" s="82" t="s">
        <v>322</v>
      </c>
      <c r="C8" s="82" t="s">
        <v>331</v>
      </c>
      <c r="D8" s="82" t="s">
        <v>332</v>
      </c>
      <c r="E8" s="82" t="s">
        <v>333</v>
      </c>
      <c r="F8" s="82" t="s">
        <v>326</v>
      </c>
      <c r="G8" s="81" t="s">
        <v>66</v>
      </c>
      <c r="H8" s="81" t="s">
        <v>334</v>
      </c>
      <c r="I8" s="82" t="s">
        <v>329</v>
      </c>
      <c r="J8" s="82" t="s">
        <v>335</v>
      </c>
    </row>
    <row r="9" ht="52.5" customHeight="1" outlineLevel="1">
      <c r="A9" s="82" t="s">
        <v>254</v>
      </c>
      <c r="B9" s="82" t="s">
        <v>322</v>
      </c>
      <c r="C9" s="82" t="s">
        <v>336</v>
      </c>
      <c r="D9" s="82" t="s">
        <v>337</v>
      </c>
      <c r="E9" s="82" t="s">
        <v>338</v>
      </c>
      <c r="F9" s="82" t="s">
        <v>326</v>
      </c>
      <c r="G9" s="81" t="s">
        <v>339</v>
      </c>
      <c r="H9" s="81" t="s">
        <v>328</v>
      </c>
      <c r="I9" s="82" t="s">
        <v>329</v>
      </c>
      <c r="J9" s="82" t="s">
        <v>340</v>
      </c>
    </row>
    <row r="10" ht="52.5" customHeight="1" outlineLevel="1">
      <c r="A10" s="82" t="s">
        <v>279</v>
      </c>
      <c r="B10" s="82" t="s">
        <v>341</v>
      </c>
      <c r="C10" s="82" t="s">
        <v>323</v>
      </c>
      <c r="D10" s="82" t="s">
        <v>342</v>
      </c>
      <c r="E10" s="82" t="s">
        <v>343</v>
      </c>
      <c r="F10" s="82" t="s">
        <v>326</v>
      </c>
      <c r="G10" s="81" t="s">
        <v>327</v>
      </c>
      <c r="H10" s="81" t="s">
        <v>328</v>
      </c>
      <c r="I10" s="82" t="s">
        <v>329</v>
      </c>
      <c r="J10" s="82" t="s">
        <v>344</v>
      </c>
    </row>
    <row r="11" ht="52.5" customHeight="1" outlineLevel="1">
      <c r="A11" s="82" t="s">
        <v>279</v>
      </c>
      <c r="B11" s="82" t="s">
        <v>341</v>
      </c>
      <c r="C11" s="82" t="s">
        <v>323</v>
      </c>
      <c r="D11" s="82" t="s">
        <v>324</v>
      </c>
      <c r="E11" s="82" t="s">
        <v>345</v>
      </c>
      <c r="F11" s="82" t="s">
        <v>326</v>
      </c>
      <c r="G11" s="81" t="s">
        <v>346</v>
      </c>
      <c r="H11" s="81" t="s">
        <v>328</v>
      </c>
      <c r="I11" s="82" t="s">
        <v>329</v>
      </c>
      <c r="J11" s="82" t="s">
        <v>347</v>
      </c>
    </row>
    <row r="12" ht="52.5" customHeight="1" outlineLevel="1">
      <c r="A12" s="82" t="s">
        <v>279</v>
      </c>
      <c r="B12" s="82" t="s">
        <v>341</v>
      </c>
      <c r="C12" s="82" t="s">
        <v>331</v>
      </c>
      <c r="D12" s="82" t="s">
        <v>348</v>
      </c>
      <c r="E12" s="82" t="s">
        <v>349</v>
      </c>
      <c r="F12" s="82" t="s">
        <v>350</v>
      </c>
      <c r="G12" s="81" t="s">
        <v>63</v>
      </c>
      <c r="H12" s="81" t="s">
        <v>351</v>
      </c>
      <c r="I12" s="82" t="s">
        <v>329</v>
      </c>
      <c r="J12" s="82" t="s">
        <v>352</v>
      </c>
    </row>
    <row r="13" ht="52.5" customHeight="1" outlineLevel="1">
      <c r="A13" s="82" t="s">
        <v>279</v>
      </c>
      <c r="B13" s="82" t="s">
        <v>341</v>
      </c>
      <c r="C13" s="82" t="s">
        <v>336</v>
      </c>
      <c r="D13" s="82" t="s">
        <v>337</v>
      </c>
      <c r="E13" s="82" t="s">
        <v>353</v>
      </c>
      <c r="F13" s="82" t="s">
        <v>326</v>
      </c>
      <c r="G13" s="81" t="s">
        <v>339</v>
      </c>
      <c r="H13" s="81" t="s">
        <v>328</v>
      </c>
      <c r="I13" s="82" t="s">
        <v>329</v>
      </c>
      <c r="J13" s="82" t="s">
        <v>354</v>
      </c>
    </row>
    <row r="14" ht="52.5" customHeight="1" outlineLevel="1">
      <c r="A14" s="82" t="s">
        <v>271</v>
      </c>
      <c r="B14" s="82" t="s">
        <v>355</v>
      </c>
      <c r="C14" s="82" t="s">
        <v>323</v>
      </c>
      <c r="D14" s="82" t="s">
        <v>324</v>
      </c>
      <c r="E14" s="82" t="s">
        <v>325</v>
      </c>
      <c r="F14" s="82" t="s">
        <v>326</v>
      </c>
      <c r="G14" s="81" t="s">
        <v>327</v>
      </c>
      <c r="H14" s="81" t="s">
        <v>328</v>
      </c>
      <c r="I14" s="82" t="s">
        <v>329</v>
      </c>
      <c r="J14" s="82" t="s">
        <v>330</v>
      </c>
    </row>
    <row r="15" ht="52.5" customHeight="1" outlineLevel="1">
      <c r="A15" s="82" t="s">
        <v>271</v>
      </c>
      <c r="B15" s="82" t="s">
        <v>355</v>
      </c>
      <c r="C15" s="82" t="s">
        <v>331</v>
      </c>
      <c r="D15" s="82" t="s">
        <v>332</v>
      </c>
      <c r="E15" s="82" t="s">
        <v>333</v>
      </c>
      <c r="F15" s="82" t="s">
        <v>326</v>
      </c>
      <c r="G15" s="81" t="s">
        <v>66</v>
      </c>
      <c r="H15" s="81" t="s">
        <v>334</v>
      </c>
      <c r="I15" s="82" t="s">
        <v>329</v>
      </c>
      <c r="J15" s="82" t="s">
        <v>335</v>
      </c>
    </row>
    <row r="16" ht="52.5" customHeight="1" outlineLevel="1">
      <c r="A16" s="82" t="s">
        <v>271</v>
      </c>
      <c r="B16" s="82" t="s">
        <v>355</v>
      </c>
      <c r="C16" s="82" t="s">
        <v>336</v>
      </c>
      <c r="D16" s="82" t="s">
        <v>337</v>
      </c>
      <c r="E16" s="82" t="s">
        <v>338</v>
      </c>
      <c r="F16" s="82" t="s">
        <v>326</v>
      </c>
      <c r="G16" s="81" t="s">
        <v>356</v>
      </c>
      <c r="H16" s="81" t="s">
        <v>328</v>
      </c>
      <c r="I16" s="82" t="s">
        <v>329</v>
      </c>
      <c r="J16" s="82" t="s">
        <v>340</v>
      </c>
    </row>
    <row r="17" ht="52.5" customHeight="1" outlineLevel="1">
      <c r="A17" s="82" t="s">
        <v>275</v>
      </c>
      <c r="B17" s="82" t="s">
        <v>357</v>
      </c>
      <c r="C17" s="82" t="s">
        <v>323</v>
      </c>
      <c r="D17" s="82" t="s">
        <v>342</v>
      </c>
      <c r="E17" s="82" t="s">
        <v>358</v>
      </c>
      <c r="F17" s="82" t="s">
        <v>326</v>
      </c>
      <c r="G17" s="81" t="s">
        <v>359</v>
      </c>
      <c r="H17" s="81" t="s">
        <v>351</v>
      </c>
      <c r="I17" s="82" t="s">
        <v>329</v>
      </c>
      <c r="J17" s="82" t="s">
        <v>360</v>
      </c>
    </row>
    <row r="18" ht="52.5" customHeight="1" outlineLevel="1">
      <c r="A18" s="82" t="s">
        <v>275</v>
      </c>
      <c r="B18" s="82" t="s">
        <v>357</v>
      </c>
      <c r="C18" s="82" t="s">
        <v>331</v>
      </c>
      <c r="D18" s="82" t="s">
        <v>361</v>
      </c>
      <c r="E18" s="82" t="s">
        <v>362</v>
      </c>
      <c r="F18" s="82" t="s">
        <v>326</v>
      </c>
      <c r="G18" s="81" t="s">
        <v>363</v>
      </c>
      <c r="H18" s="81" t="s">
        <v>328</v>
      </c>
      <c r="I18" s="82" t="s">
        <v>329</v>
      </c>
      <c r="J18" s="82" t="s">
        <v>364</v>
      </c>
    </row>
    <row r="19" ht="52.5" customHeight="1" outlineLevel="1">
      <c r="A19" s="82" t="s">
        <v>275</v>
      </c>
      <c r="B19" s="82" t="s">
        <v>357</v>
      </c>
      <c r="C19" s="82" t="s">
        <v>336</v>
      </c>
      <c r="D19" s="82" t="s">
        <v>337</v>
      </c>
      <c r="E19" s="82" t="s">
        <v>365</v>
      </c>
      <c r="F19" s="82" t="s">
        <v>326</v>
      </c>
      <c r="G19" s="81" t="s">
        <v>356</v>
      </c>
      <c r="H19" s="81" t="s">
        <v>328</v>
      </c>
      <c r="I19" s="82" t="s">
        <v>329</v>
      </c>
      <c r="J19" s="82" t="s">
        <v>366</v>
      </c>
    </row>
    <row r="20" ht="52.5" customHeight="1" outlineLevel="1">
      <c r="A20" s="82" t="s">
        <v>292</v>
      </c>
      <c r="B20" s="82" t="s">
        <v>367</v>
      </c>
      <c r="C20" s="82" t="s">
        <v>323</v>
      </c>
      <c r="D20" s="82" t="s">
        <v>324</v>
      </c>
      <c r="E20" s="82" t="s">
        <v>368</v>
      </c>
      <c r="F20" s="82" t="s">
        <v>369</v>
      </c>
      <c r="G20" s="81" t="s">
        <v>327</v>
      </c>
      <c r="H20" s="81" t="s">
        <v>328</v>
      </c>
      <c r="I20" s="82" t="s">
        <v>329</v>
      </c>
      <c r="J20" s="82" t="s">
        <v>370</v>
      </c>
    </row>
    <row r="21" ht="52.5" customHeight="1" outlineLevel="1">
      <c r="A21" s="82" t="s">
        <v>292</v>
      </c>
      <c r="B21" s="82" t="s">
        <v>367</v>
      </c>
      <c r="C21" s="82" t="s">
        <v>331</v>
      </c>
      <c r="D21" s="82" t="s">
        <v>348</v>
      </c>
      <c r="E21" s="82" t="s">
        <v>371</v>
      </c>
      <c r="F21" s="82" t="s">
        <v>326</v>
      </c>
      <c r="G21" s="81" t="s">
        <v>372</v>
      </c>
      <c r="H21" s="81" t="s">
        <v>373</v>
      </c>
      <c r="I21" s="82" t="s">
        <v>329</v>
      </c>
      <c r="J21" s="82" t="s">
        <v>374</v>
      </c>
    </row>
    <row r="22" ht="52.5" customHeight="1" outlineLevel="1">
      <c r="A22" s="82" t="s">
        <v>292</v>
      </c>
      <c r="B22" s="82" t="s">
        <v>367</v>
      </c>
      <c r="C22" s="82" t="s">
        <v>336</v>
      </c>
      <c r="D22" s="82" t="s">
        <v>337</v>
      </c>
      <c r="E22" s="82" t="s">
        <v>375</v>
      </c>
      <c r="F22" s="82" t="s">
        <v>326</v>
      </c>
      <c r="G22" s="81" t="s">
        <v>356</v>
      </c>
      <c r="H22" s="81" t="s">
        <v>328</v>
      </c>
      <c r="I22" s="82" t="s">
        <v>329</v>
      </c>
      <c r="J22" s="82" t="s">
        <v>376</v>
      </c>
    </row>
    <row r="23" ht="52.5" customHeight="1" outlineLevel="1">
      <c r="A23" s="82" t="s">
        <v>301</v>
      </c>
      <c r="B23" s="82" t="s">
        <v>377</v>
      </c>
      <c r="C23" s="82" t="s">
        <v>323</v>
      </c>
      <c r="D23" s="82" t="s">
        <v>342</v>
      </c>
      <c r="E23" s="82" t="s">
        <v>378</v>
      </c>
      <c r="F23" s="82" t="s">
        <v>326</v>
      </c>
      <c r="G23" s="81" t="s">
        <v>379</v>
      </c>
      <c r="H23" s="81" t="s">
        <v>380</v>
      </c>
      <c r="I23" s="82" t="s">
        <v>329</v>
      </c>
      <c r="J23" s="82" t="s">
        <v>381</v>
      </c>
    </row>
    <row r="24" ht="52.5" customHeight="1" outlineLevel="1">
      <c r="A24" s="82" t="s">
        <v>301</v>
      </c>
      <c r="B24" s="82" t="s">
        <v>377</v>
      </c>
      <c r="C24" s="82" t="s">
        <v>331</v>
      </c>
      <c r="D24" s="82" t="s">
        <v>361</v>
      </c>
      <c r="E24" s="82" t="s">
        <v>362</v>
      </c>
      <c r="F24" s="82" t="s">
        <v>326</v>
      </c>
      <c r="G24" s="81" t="s">
        <v>363</v>
      </c>
      <c r="H24" s="81" t="s">
        <v>328</v>
      </c>
      <c r="I24" s="82" t="s">
        <v>329</v>
      </c>
      <c r="J24" s="82" t="s">
        <v>364</v>
      </c>
    </row>
    <row r="25" ht="52.5" customHeight="1" outlineLevel="1">
      <c r="A25" s="82" t="s">
        <v>301</v>
      </c>
      <c r="B25" s="82" t="s">
        <v>377</v>
      </c>
      <c r="C25" s="82" t="s">
        <v>336</v>
      </c>
      <c r="D25" s="82" t="s">
        <v>337</v>
      </c>
      <c r="E25" s="82" t="s">
        <v>365</v>
      </c>
      <c r="F25" s="82" t="s">
        <v>326</v>
      </c>
      <c r="G25" s="81" t="s">
        <v>356</v>
      </c>
      <c r="H25" s="81" t="s">
        <v>328</v>
      </c>
      <c r="I25" s="82" t="s">
        <v>329</v>
      </c>
      <c r="J25" s="82" t="s">
        <v>366</v>
      </c>
    </row>
    <row r="26" ht="52.5" customHeight="1" outlineLevel="1">
      <c r="A26" s="82" t="s">
        <v>287</v>
      </c>
      <c r="B26" s="82" t="s">
        <v>382</v>
      </c>
      <c r="C26" s="82" t="s">
        <v>323</v>
      </c>
      <c r="D26" s="82" t="s">
        <v>324</v>
      </c>
      <c r="E26" s="82" t="s">
        <v>383</v>
      </c>
      <c r="F26" s="82" t="s">
        <v>369</v>
      </c>
      <c r="G26" s="81" t="s">
        <v>327</v>
      </c>
      <c r="H26" s="81" t="s">
        <v>328</v>
      </c>
      <c r="I26" s="82" t="s">
        <v>329</v>
      </c>
      <c r="J26" s="82" t="s">
        <v>384</v>
      </c>
    </row>
    <row r="27" ht="52.5" customHeight="1" outlineLevel="1">
      <c r="A27" s="82" t="s">
        <v>287</v>
      </c>
      <c r="B27" s="82" t="s">
        <v>382</v>
      </c>
      <c r="C27" s="82" t="s">
        <v>331</v>
      </c>
      <c r="D27" s="82" t="s">
        <v>361</v>
      </c>
      <c r="E27" s="82" t="s">
        <v>385</v>
      </c>
      <c r="F27" s="82" t="s">
        <v>369</v>
      </c>
      <c r="G27" s="81" t="s">
        <v>379</v>
      </c>
      <c r="H27" s="81" t="s">
        <v>386</v>
      </c>
      <c r="I27" s="82" t="s">
        <v>329</v>
      </c>
      <c r="J27" s="82" t="s">
        <v>387</v>
      </c>
    </row>
    <row r="28" ht="52.5" customHeight="1" outlineLevel="1">
      <c r="A28" s="82" t="s">
        <v>287</v>
      </c>
      <c r="B28" s="82" t="s">
        <v>382</v>
      </c>
      <c r="C28" s="82" t="s">
        <v>336</v>
      </c>
      <c r="D28" s="82" t="s">
        <v>337</v>
      </c>
      <c r="E28" s="82" t="s">
        <v>388</v>
      </c>
      <c r="F28" s="82" t="s">
        <v>326</v>
      </c>
      <c r="G28" s="81" t="s">
        <v>356</v>
      </c>
      <c r="H28" s="81" t="s">
        <v>328</v>
      </c>
      <c r="I28" s="82" t="s">
        <v>329</v>
      </c>
      <c r="J28" s="82" t="s">
        <v>389</v>
      </c>
    </row>
    <row r="29" ht="52.5" customHeight="1" outlineLevel="1">
      <c r="A29" s="82" t="s">
        <v>267</v>
      </c>
      <c r="B29" s="82" t="s">
        <v>390</v>
      </c>
      <c r="C29" s="82" t="s">
        <v>323</v>
      </c>
      <c r="D29" s="82" t="s">
        <v>342</v>
      </c>
      <c r="E29" s="82" t="s">
        <v>391</v>
      </c>
      <c r="F29" s="82" t="s">
        <v>326</v>
      </c>
      <c r="G29" s="81" t="s">
        <v>356</v>
      </c>
      <c r="H29" s="81" t="s">
        <v>328</v>
      </c>
      <c r="I29" s="82" t="s">
        <v>329</v>
      </c>
      <c r="J29" s="82" t="s">
        <v>392</v>
      </c>
    </row>
    <row r="30" ht="52.5" customHeight="1" outlineLevel="1">
      <c r="A30" s="82" t="s">
        <v>267</v>
      </c>
      <c r="B30" s="82" t="s">
        <v>390</v>
      </c>
      <c r="C30" s="82" t="s">
        <v>323</v>
      </c>
      <c r="D30" s="82" t="s">
        <v>324</v>
      </c>
      <c r="E30" s="82" t="s">
        <v>393</v>
      </c>
      <c r="F30" s="82" t="s">
        <v>326</v>
      </c>
      <c r="G30" s="81" t="s">
        <v>327</v>
      </c>
      <c r="H30" s="81" t="s">
        <v>328</v>
      </c>
      <c r="I30" s="82" t="s">
        <v>329</v>
      </c>
      <c r="J30" s="82" t="s">
        <v>394</v>
      </c>
    </row>
    <row r="31" ht="52.5" customHeight="1" outlineLevel="1">
      <c r="A31" s="82" t="s">
        <v>267</v>
      </c>
      <c r="B31" s="82" t="s">
        <v>390</v>
      </c>
      <c r="C31" s="82" t="s">
        <v>323</v>
      </c>
      <c r="D31" s="82" t="s">
        <v>395</v>
      </c>
      <c r="E31" s="82" t="s">
        <v>396</v>
      </c>
      <c r="F31" s="82" t="s">
        <v>326</v>
      </c>
      <c r="G31" s="81" t="s">
        <v>356</v>
      </c>
      <c r="H31" s="81" t="s">
        <v>328</v>
      </c>
      <c r="I31" s="82" t="s">
        <v>329</v>
      </c>
      <c r="J31" s="82" t="s">
        <v>397</v>
      </c>
    </row>
    <row r="32" ht="52.5" customHeight="1" outlineLevel="1">
      <c r="A32" s="82" t="s">
        <v>267</v>
      </c>
      <c r="B32" s="82" t="s">
        <v>390</v>
      </c>
      <c r="C32" s="82" t="s">
        <v>331</v>
      </c>
      <c r="D32" s="82" t="s">
        <v>348</v>
      </c>
      <c r="E32" s="82" t="s">
        <v>398</v>
      </c>
      <c r="F32" s="82" t="s">
        <v>326</v>
      </c>
      <c r="G32" s="81" t="s">
        <v>339</v>
      </c>
      <c r="H32" s="81" t="s">
        <v>328</v>
      </c>
      <c r="I32" s="82" t="s">
        <v>329</v>
      </c>
      <c r="J32" s="82" t="s">
        <v>399</v>
      </c>
    </row>
    <row r="33" ht="52.5" customHeight="1" outlineLevel="1">
      <c r="A33" s="82" t="s">
        <v>267</v>
      </c>
      <c r="B33" s="82" t="s">
        <v>390</v>
      </c>
      <c r="C33" s="82" t="s">
        <v>331</v>
      </c>
      <c r="D33" s="82" t="s">
        <v>332</v>
      </c>
      <c r="E33" s="82" t="s">
        <v>400</v>
      </c>
      <c r="F33" s="82" t="s">
        <v>326</v>
      </c>
      <c r="G33" s="81" t="s">
        <v>68</v>
      </c>
      <c r="H33" s="81" t="s">
        <v>334</v>
      </c>
      <c r="I33" s="82" t="s">
        <v>329</v>
      </c>
      <c r="J33" s="82" t="s">
        <v>401</v>
      </c>
    </row>
    <row r="34" ht="52.5" customHeight="1" outlineLevel="1">
      <c r="A34" s="82" t="s">
        <v>267</v>
      </c>
      <c r="B34" s="82" t="s">
        <v>390</v>
      </c>
      <c r="C34" s="82" t="s">
        <v>336</v>
      </c>
      <c r="D34" s="82" t="s">
        <v>337</v>
      </c>
      <c r="E34" s="82" t="s">
        <v>402</v>
      </c>
      <c r="F34" s="82" t="s">
        <v>326</v>
      </c>
      <c r="G34" s="81" t="s">
        <v>339</v>
      </c>
      <c r="H34" s="81" t="s">
        <v>328</v>
      </c>
      <c r="I34" s="82" t="s">
        <v>329</v>
      </c>
      <c r="J34" s="82" t="s">
        <v>403</v>
      </c>
    </row>
    <row r="35" ht="52.5" customHeight="1" outlineLevel="1">
      <c r="A35" s="82" t="s">
        <v>303</v>
      </c>
      <c r="B35" s="82" t="s">
        <v>404</v>
      </c>
      <c r="C35" s="82" t="s">
        <v>323</v>
      </c>
      <c r="D35" s="82" t="s">
        <v>342</v>
      </c>
      <c r="E35" s="82" t="s">
        <v>405</v>
      </c>
      <c r="F35" s="82" t="s">
        <v>369</v>
      </c>
      <c r="G35" s="81" t="s">
        <v>356</v>
      </c>
      <c r="H35" s="81" t="s">
        <v>328</v>
      </c>
      <c r="I35" s="82" t="s">
        <v>329</v>
      </c>
      <c r="J35" s="82" t="s">
        <v>406</v>
      </c>
    </row>
    <row r="36" ht="52.5" customHeight="1" outlineLevel="1">
      <c r="A36" s="82" t="s">
        <v>303</v>
      </c>
      <c r="B36" s="82" t="s">
        <v>404</v>
      </c>
      <c r="C36" s="82" t="s">
        <v>331</v>
      </c>
      <c r="D36" s="82" t="s">
        <v>332</v>
      </c>
      <c r="E36" s="82" t="s">
        <v>333</v>
      </c>
      <c r="F36" s="82" t="s">
        <v>326</v>
      </c>
      <c r="G36" s="81" t="s">
        <v>66</v>
      </c>
      <c r="H36" s="81" t="s">
        <v>334</v>
      </c>
      <c r="I36" s="82" t="s">
        <v>329</v>
      </c>
      <c r="J36" s="82" t="s">
        <v>335</v>
      </c>
    </row>
    <row r="37" ht="52.5" customHeight="1" outlineLevel="1">
      <c r="A37" s="82" t="s">
        <v>303</v>
      </c>
      <c r="B37" s="82" t="s">
        <v>404</v>
      </c>
      <c r="C37" s="82" t="s">
        <v>336</v>
      </c>
      <c r="D37" s="82" t="s">
        <v>337</v>
      </c>
      <c r="E37" s="82" t="s">
        <v>338</v>
      </c>
      <c r="F37" s="82" t="s">
        <v>326</v>
      </c>
      <c r="G37" s="81" t="s">
        <v>356</v>
      </c>
      <c r="H37" s="81" t="s">
        <v>328</v>
      </c>
      <c r="I37" s="82" t="s">
        <v>329</v>
      </c>
      <c r="J37" s="82" t="s">
        <v>340</v>
      </c>
    </row>
    <row r="38" ht="52.5" customHeight="1" outlineLevel="1">
      <c r="A38" s="82" t="s">
        <v>289</v>
      </c>
      <c r="B38" s="82" t="s">
        <v>407</v>
      </c>
      <c r="C38" s="82" t="s">
        <v>323</v>
      </c>
      <c r="D38" s="82" t="s">
        <v>342</v>
      </c>
      <c r="E38" s="82" t="s">
        <v>408</v>
      </c>
      <c r="F38" s="82" t="s">
        <v>326</v>
      </c>
      <c r="G38" s="81" t="s">
        <v>61</v>
      </c>
      <c r="H38" s="81" t="s">
        <v>351</v>
      </c>
      <c r="I38" s="82" t="s">
        <v>329</v>
      </c>
      <c r="J38" s="82" t="s">
        <v>409</v>
      </c>
    </row>
    <row r="39" ht="52.5" customHeight="1" outlineLevel="1">
      <c r="A39" s="82" t="s">
        <v>289</v>
      </c>
      <c r="B39" s="82" t="s">
        <v>407</v>
      </c>
      <c r="C39" s="82" t="s">
        <v>323</v>
      </c>
      <c r="D39" s="82" t="s">
        <v>324</v>
      </c>
      <c r="E39" s="82" t="s">
        <v>410</v>
      </c>
      <c r="F39" s="82" t="s">
        <v>326</v>
      </c>
      <c r="G39" s="81" t="s">
        <v>356</v>
      </c>
      <c r="H39" s="81" t="s">
        <v>328</v>
      </c>
      <c r="I39" s="82" t="s">
        <v>329</v>
      </c>
      <c r="J39" s="82" t="s">
        <v>411</v>
      </c>
    </row>
    <row r="40" ht="52.5" customHeight="1" outlineLevel="1">
      <c r="A40" s="82" t="s">
        <v>289</v>
      </c>
      <c r="B40" s="82" t="s">
        <v>407</v>
      </c>
      <c r="C40" s="82" t="s">
        <v>331</v>
      </c>
      <c r="D40" s="82" t="s">
        <v>361</v>
      </c>
      <c r="E40" s="82" t="s">
        <v>362</v>
      </c>
      <c r="F40" s="82" t="s">
        <v>326</v>
      </c>
      <c r="G40" s="81" t="s">
        <v>363</v>
      </c>
      <c r="H40" s="81" t="s">
        <v>328</v>
      </c>
      <c r="I40" s="82" t="s">
        <v>329</v>
      </c>
      <c r="J40" s="82" t="s">
        <v>364</v>
      </c>
    </row>
    <row r="41" ht="52.5" customHeight="1" outlineLevel="1">
      <c r="A41" s="82" t="s">
        <v>289</v>
      </c>
      <c r="B41" s="82" t="s">
        <v>407</v>
      </c>
      <c r="C41" s="82" t="s">
        <v>336</v>
      </c>
      <c r="D41" s="82" t="s">
        <v>337</v>
      </c>
      <c r="E41" s="82" t="s">
        <v>412</v>
      </c>
      <c r="F41" s="82" t="s">
        <v>326</v>
      </c>
      <c r="G41" s="81" t="s">
        <v>356</v>
      </c>
      <c r="H41" s="81" t="s">
        <v>328</v>
      </c>
      <c r="I41" s="82" t="s">
        <v>329</v>
      </c>
      <c r="J41" s="82" t="s">
        <v>413</v>
      </c>
    </row>
    <row r="42" ht="52.5" customHeight="1" outlineLevel="1">
      <c r="A42" s="82" t="s">
        <v>263</v>
      </c>
      <c r="B42" s="82" t="s">
        <v>414</v>
      </c>
      <c r="C42" s="82" t="s">
        <v>323</v>
      </c>
      <c r="D42" s="82" t="s">
        <v>342</v>
      </c>
      <c r="E42" s="82" t="s">
        <v>415</v>
      </c>
      <c r="F42" s="82" t="s">
        <v>326</v>
      </c>
      <c r="G42" s="81" t="s">
        <v>68</v>
      </c>
      <c r="H42" s="81" t="s">
        <v>416</v>
      </c>
      <c r="I42" s="82" t="s">
        <v>329</v>
      </c>
      <c r="J42" s="82" t="s">
        <v>417</v>
      </c>
    </row>
    <row r="43" ht="52.5" customHeight="1" outlineLevel="1">
      <c r="A43" s="82" t="s">
        <v>263</v>
      </c>
      <c r="B43" s="82" t="s">
        <v>414</v>
      </c>
      <c r="C43" s="82" t="s">
        <v>331</v>
      </c>
      <c r="D43" s="82" t="s">
        <v>332</v>
      </c>
      <c r="E43" s="82" t="s">
        <v>333</v>
      </c>
      <c r="F43" s="82" t="s">
        <v>326</v>
      </c>
      <c r="G43" s="81" t="s">
        <v>66</v>
      </c>
      <c r="H43" s="81" t="s">
        <v>334</v>
      </c>
      <c r="I43" s="82" t="s">
        <v>329</v>
      </c>
      <c r="J43" s="82" t="s">
        <v>335</v>
      </c>
    </row>
    <row r="44" ht="52.5" customHeight="1" outlineLevel="1">
      <c r="A44" s="82" t="s">
        <v>263</v>
      </c>
      <c r="B44" s="82" t="s">
        <v>414</v>
      </c>
      <c r="C44" s="82" t="s">
        <v>336</v>
      </c>
      <c r="D44" s="82" t="s">
        <v>337</v>
      </c>
      <c r="E44" s="82" t="s">
        <v>338</v>
      </c>
      <c r="F44" s="82" t="s">
        <v>326</v>
      </c>
      <c r="G44" s="81" t="s">
        <v>356</v>
      </c>
      <c r="H44" s="81" t="s">
        <v>328</v>
      </c>
      <c r="I44" s="82" t="s">
        <v>329</v>
      </c>
      <c r="J44" s="82" t="s">
        <v>340</v>
      </c>
    </row>
    <row r="45" ht="52.5" customHeight="1" outlineLevel="1">
      <c r="A45" s="82" t="s">
        <v>273</v>
      </c>
      <c r="B45" s="82" t="s">
        <v>418</v>
      </c>
      <c r="C45" s="82" t="s">
        <v>323</v>
      </c>
      <c r="D45" s="82" t="s">
        <v>342</v>
      </c>
      <c r="E45" s="82" t="s">
        <v>358</v>
      </c>
      <c r="F45" s="82" t="s">
        <v>326</v>
      </c>
      <c r="G45" s="81" t="s">
        <v>359</v>
      </c>
      <c r="H45" s="81" t="s">
        <v>351</v>
      </c>
      <c r="I45" s="82" t="s">
        <v>329</v>
      </c>
      <c r="J45" s="82" t="s">
        <v>360</v>
      </c>
    </row>
    <row r="46" ht="52.5" customHeight="1" outlineLevel="1">
      <c r="A46" s="82" t="s">
        <v>273</v>
      </c>
      <c r="B46" s="82" t="s">
        <v>418</v>
      </c>
      <c r="C46" s="82" t="s">
        <v>331</v>
      </c>
      <c r="D46" s="82" t="s">
        <v>361</v>
      </c>
      <c r="E46" s="82" t="s">
        <v>362</v>
      </c>
      <c r="F46" s="82" t="s">
        <v>326</v>
      </c>
      <c r="G46" s="81" t="s">
        <v>363</v>
      </c>
      <c r="H46" s="81" t="s">
        <v>328</v>
      </c>
      <c r="I46" s="82" t="s">
        <v>329</v>
      </c>
      <c r="J46" s="82" t="s">
        <v>364</v>
      </c>
    </row>
    <row r="47" ht="52.5" customHeight="1" outlineLevel="1">
      <c r="A47" s="82" t="s">
        <v>273</v>
      </c>
      <c r="B47" s="82" t="s">
        <v>418</v>
      </c>
      <c r="C47" s="82" t="s">
        <v>336</v>
      </c>
      <c r="D47" s="82" t="s">
        <v>337</v>
      </c>
      <c r="E47" s="82" t="s">
        <v>365</v>
      </c>
      <c r="F47" s="82" t="s">
        <v>326</v>
      </c>
      <c r="G47" s="81" t="s">
        <v>339</v>
      </c>
      <c r="H47" s="81" t="s">
        <v>328</v>
      </c>
      <c r="I47" s="82" t="s">
        <v>329</v>
      </c>
      <c r="J47" s="82" t="s">
        <v>366</v>
      </c>
    </row>
    <row r="48" ht="52.5" customHeight="1" outlineLevel="1">
      <c r="A48" s="82" t="s">
        <v>307</v>
      </c>
      <c r="B48" s="82" t="s">
        <v>419</v>
      </c>
      <c r="C48" s="82" t="s">
        <v>323</v>
      </c>
      <c r="D48" s="82" t="s">
        <v>324</v>
      </c>
      <c r="E48" s="82" t="s">
        <v>368</v>
      </c>
      <c r="F48" s="82" t="s">
        <v>369</v>
      </c>
      <c r="G48" s="81" t="s">
        <v>327</v>
      </c>
      <c r="H48" s="81" t="s">
        <v>328</v>
      </c>
      <c r="I48" s="82" t="s">
        <v>329</v>
      </c>
      <c r="J48" s="82" t="s">
        <v>370</v>
      </c>
    </row>
    <row r="49" ht="52.5" customHeight="1" outlineLevel="1">
      <c r="A49" s="82" t="s">
        <v>307</v>
      </c>
      <c r="B49" s="82" t="s">
        <v>419</v>
      </c>
      <c r="C49" s="82" t="s">
        <v>331</v>
      </c>
      <c r="D49" s="82" t="s">
        <v>348</v>
      </c>
      <c r="E49" s="82" t="s">
        <v>371</v>
      </c>
      <c r="F49" s="82" t="s">
        <v>326</v>
      </c>
      <c r="G49" s="81" t="s">
        <v>372</v>
      </c>
      <c r="H49" s="81" t="s">
        <v>373</v>
      </c>
      <c r="I49" s="82" t="s">
        <v>329</v>
      </c>
      <c r="J49" s="82" t="s">
        <v>374</v>
      </c>
    </row>
    <row r="50" ht="52.5" customHeight="1" outlineLevel="1">
      <c r="A50" s="82" t="s">
        <v>307</v>
      </c>
      <c r="B50" s="82" t="s">
        <v>419</v>
      </c>
      <c r="C50" s="82" t="s">
        <v>336</v>
      </c>
      <c r="D50" s="82" t="s">
        <v>337</v>
      </c>
      <c r="E50" s="82" t="s">
        <v>375</v>
      </c>
      <c r="F50" s="82" t="s">
        <v>326</v>
      </c>
      <c r="G50" s="81" t="s">
        <v>356</v>
      </c>
      <c r="H50" s="81" t="s">
        <v>328</v>
      </c>
      <c r="I50" s="82" t="s">
        <v>329</v>
      </c>
      <c r="J50" s="82" t="s">
        <v>376</v>
      </c>
    </row>
    <row r="51" ht="52.5" customHeight="1" outlineLevel="1">
      <c r="A51" s="82" t="s">
        <v>295</v>
      </c>
      <c r="B51" s="82" t="s">
        <v>420</v>
      </c>
      <c r="C51" s="82" t="s">
        <v>323</v>
      </c>
      <c r="D51" s="82" t="s">
        <v>342</v>
      </c>
      <c r="E51" s="82" t="s">
        <v>358</v>
      </c>
      <c r="F51" s="82" t="s">
        <v>326</v>
      </c>
      <c r="G51" s="81" t="s">
        <v>68</v>
      </c>
      <c r="H51" s="81" t="s">
        <v>351</v>
      </c>
      <c r="I51" s="82" t="s">
        <v>329</v>
      </c>
      <c r="J51" s="82" t="s">
        <v>360</v>
      </c>
    </row>
    <row r="52" ht="52.5" customHeight="1" outlineLevel="1">
      <c r="A52" s="82" t="s">
        <v>295</v>
      </c>
      <c r="B52" s="82" t="s">
        <v>420</v>
      </c>
      <c r="C52" s="82" t="s">
        <v>331</v>
      </c>
      <c r="D52" s="82" t="s">
        <v>361</v>
      </c>
      <c r="E52" s="82" t="s">
        <v>362</v>
      </c>
      <c r="F52" s="82" t="s">
        <v>326</v>
      </c>
      <c r="G52" s="81" t="s">
        <v>363</v>
      </c>
      <c r="H52" s="81" t="s">
        <v>328</v>
      </c>
      <c r="I52" s="82" t="s">
        <v>329</v>
      </c>
      <c r="J52" s="82" t="s">
        <v>364</v>
      </c>
    </row>
    <row r="53" ht="52.5" customHeight="1" outlineLevel="1">
      <c r="A53" s="82" t="s">
        <v>295</v>
      </c>
      <c r="B53" s="82" t="s">
        <v>420</v>
      </c>
      <c r="C53" s="82" t="s">
        <v>336</v>
      </c>
      <c r="D53" s="82" t="s">
        <v>337</v>
      </c>
      <c r="E53" s="82" t="s">
        <v>365</v>
      </c>
      <c r="F53" s="82" t="s">
        <v>326</v>
      </c>
      <c r="G53" s="81" t="s">
        <v>356</v>
      </c>
      <c r="H53" s="81" t="s">
        <v>328</v>
      </c>
      <c r="I53" s="82" t="s">
        <v>329</v>
      </c>
      <c r="J53" s="82" t="s">
        <v>421</v>
      </c>
    </row>
    <row r="54" ht="52.5" customHeight="1" outlineLevel="1">
      <c r="A54" s="82" t="s">
        <v>297</v>
      </c>
      <c r="B54" s="82" t="s">
        <v>422</v>
      </c>
      <c r="C54" s="82" t="s">
        <v>323</v>
      </c>
      <c r="D54" s="82" t="s">
        <v>342</v>
      </c>
      <c r="E54" s="82" t="s">
        <v>405</v>
      </c>
      <c r="F54" s="82" t="s">
        <v>369</v>
      </c>
      <c r="G54" s="81" t="s">
        <v>356</v>
      </c>
      <c r="H54" s="81" t="s">
        <v>328</v>
      </c>
      <c r="I54" s="82" t="s">
        <v>329</v>
      </c>
      <c r="J54" s="82" t="s">
        <v>406</v>
      </c>
    </row>
    <row r="55" ht="52.5" customHeight="1" outlineLevel="1">
      <c r="A55" s="82" t="s">
        <v>297</v>
      </c>
      <c r="B55" s="82" t="s">
        <v>422</v>
      </c>
      <c r="C55" s="82" t="s">
        <v>331</v>
      </c>
      <c r="D55" s="82" t="s">
        <v>332</v>
      </c>
      <c r="E55" s="82" t="s">
        <v>333</v>
      </c>
      <c r="F55" s="82" t="s">
        <v>326</v>
      </c>
      <c r="G55" s="81" t="s">
        <v>66</v>
      </c>
      <c r="H55" s="81" t="s">
        <v>334</v>
      </c>
      <c r="I55" s="82" t="s">
        <v>329</v>
      </c>
      <c r="J55" s="82" t="s">
        <v>335</v>
      </c>
    </row>
    <row r="56" ht="52.5" customHeight="1" outlineLevel="1">
      <c r="A56" s="82" t="s">
        <v>297</v>
      </c>
      <c r="B56" s="82" t="s">
        <v>422</v>
      </c>
      <c r="C56" s="82" t="s">
        <v>336</v>
      </c>
      <c r="D56" s="82" t="s">
        <v>337</v>
      </c>
      <c r="E56" s="82" t="s">
        <v>338</v>
      </c>
      <c r="F56" s="82" t="s">
        <v>326</v>
      </c>
      <c r="G56" s="81" t="s">
        <v>356</v>
      </c>
      <c r="H56" s="81" t="s">
        <v>328</v>
      </c>
      <c r="I56" s="82" t="s">
        <v>329</v>
      </c>
      <c r="J56" s="82" t="s">
        <v>340</v>
      </c>
    </row>
    <row r="57" ht="52.5" customHeight="1" outlineLevel="1">
      <c r="A57" s="82" t="s">
        <v>259</v>
      </c>
      <c r="B57" s="82" t="s">
        <v>423</v>
      </c>
      <c r="C57" s="82" t="s">
        <v>323</v>
      </c>
      <c r="D57" s="82" t="s">
        <v>342</v>
      </c>
      <c r="E57" s="82" t="s">
        <v>405</v>
      </c>
      <c r="F57" s="82" t="s">
        <v>369</v>
      </c>
      <c r="G57" s="81" t="s">
        <v>356</v>
      </c>
      <c r="H57" s="81" t="s">
        <v>328</v>
      </c>
      <c r="I57" s="82" t="s">
        <v>329</v>
      </c>
      <c r="J57" s="82" t="s">
        <v>406</v>
      </c>
    </row>
    <row r="58" ht="52.5" customHeight="1" outlineLevel="1">
      <c r="A58" s="82" t="s">
        <v>259</v>
      </c>
      <c r="B58" s="82" t="s">
        <v>423</v>
      </c>
      <c r="C58" s="82" t="s">
        <v>331</v>
      </c>
      <c r="D58" s="82" t="s">
        <v>332</v>
      </c>
      <c r="E58" s="82" t="s">
        <v>333</v>
      </c>
      <c r="F58" s="82" t="s">
        <v>326</v>
      </c>
      <c r="G58" s="81" t="s">
        <v>66</v>
      </c>
      <c r="H58" s="81" t="s">
        <v>334</v>
      </c>
      <c r="I58" s="82" t="s">
        <v>329</v>
      </c>
      <c r="J58" s="82" t="s">
        <v>335</v>
      </c>
    </row>
    <row r="59" ht="52.5" customHeight="1" outlineLevel="1">
      <c r="A59" s="82" t="s">
        <v>259</v>
      </c>
      <c r="B59" s="82" t="s">
        <v>423</v>
      </c>
      <c r="C59" s="82" t="s">
        <v>336</v>
      </c>
      <c r="D59" s="82" t="s">
        <v>337</v>
      </c>
      <c r="E59" s="82" t="s">
        <v>338</v>
      </c>
      <c r="F59" s="82" t="s">
        <v>326</v>
      </c>
      <c r="G59" s="81" t="s">
        <v>356</v>
      </c>
      <c r="H59" s="81" t="s">
        <v>328</v>
      </c>
      <c r="I59" s="82" t="s">
        <v>329</v>
      </c>
      <c r="J59" s="82" t="s">
        <v>340</v>
      </c>
    </row>
    <row r="60" ht="52.5" customHeight="1" outlineLevel="1">
      <c r="A60" s="82" t="s">
        <v>283</v>
      </c>
      <c r="B60" s="82" t="s">
        <v>424</v>
      </c>
      <c r="C60" s="82" t="s">
        <v>323</v>
      </c>
      <c r="D60" s="82" t="s">
        <v>342</v>
      </c>
      <c r="E60" s="82" t="s">
        <v>425</v>
      </c>
      <c r="F60" s="82" t="s">
        <v>326</v>
      </c>
      <c r="G60" s="81" t="s">
        <v>61</v>
      </c>
      <c r="H60" s="81" t="s">
        <v>426</v>
      </c>
      <c r="I60" s="82" t="s">
        <v>329</v>
      </c>
      <c r="J60" s="82" t="s">
        <v>427</v>
      </c>
    </row>
    <row r="61" ht="52.5" customHeight="1" outlineLevel="1">
      <c r="A61" s="82" t="s">
        <v>283</v>
      </c>
      <c r="B61" s="82" t="s">
        <v>424</v>
      </c>
      <c r="C61" s="82" t="s">
        <v>331</v>
      </c>
      <c r="D61" s="82" t="s">
        <v>348</v>
      </c>
      <c r="E61" s="82" t="s">
        <v>398</v>
      </c>
      <c r="F61" s="82" t="s">
        <v>326</v>
      </c>
      <c r="G61" s="81" t="s">
        <v>356</v>
      </c>
      <c r="H61" s="81" t="s">
        <v>328</v>
      </c>
      <c r="I61" s="82" t="s">
        <v>329</v>
      </c>
      <c r="J61" s="82" t="s">
        <v>399</v>
      </c>
    </row>
    <row r="62" ht="52.5" customHeight="1" outlineLevel="1">
      <c r="A62" s="82" t="s">
        <v>283</v>
      </c>
      <c r="B62" s="82" t="s">
        <v>424</v>
      </c>
      <c r="C62" s="82" t="s">
        <v>336</v>
      </c>
      <c r="D62" s="82" t="s">
        <v>337</v>
      </c>
      <c r="E62" s="82" t="s">
        <v>402</v>
      </c>
      <c r="F62" s="82" t="s">
        <v>326</v>
      </c>
      <c r="G62" s="81" t="s">
        <v>356</v>
      </c>
      <c r="H62" s="81" t="s">
        <v>328</v>
      </c>
      <c r="I62" s="82" t="s">
        <v>329</v>
      </c>
      <c r="J62" s="82" t="s">
        <v>403</v>
      </c>
    </row>
    <row r="63" ht="52.5" customHeight="1" outlineLevel="1">
      <c r="A63" s="82" t="s">
        <v>277</v>
      </c>
      <c r="B63" s="82" t="s">
        <v>428</v>
      </c>
      <c r="C63" s="82" t="s">
        <v>323</v>
      </c>
      <c r="D63" s="82" t="s">
        <v>342</v>
      </c>
      <c r="E63" s="82" t="s">
        <v>415</v>
      </c>
      <c r="F63" s="82" t="s">
        <v>326</v>
      </c>
      <c r="G63" s="81" t="s">
        <v>429</v>
      </c>
      <c r="H63" s="81" t="s">
        <v>416</v>
      </c>
      <c r="I63" s="82" t="s">
        <v>329</v>
      </c>
      <c r="J63" s="82" t="s">
        <v>417</v>
      </c>
    </row>
    <row r="64" ht="52.5" customHeight="1" outlineLevel="1">
      <c r="A64" s="82" t="s">
        <v>277</v>
      </c>
      <c r="B64" s="82" t="s">
        <v>428</v>
      </c>
      <c r="C64" s="82" t="s">
        <v>331</v>
      </c>
      <c r="D64" s="82" t="s">
        <v>332</v>
      </c>
      <c r="E64" s="82" t="s">
        <v>333</v>
      </c>
      <c r="F64" s="82" t="s">
        <v>326</v>
      </c>
      <c r="G64" s="81" t="s">
        <v>66</v>
      </c>
      <c r="H64" s="81" t="s">
        <v>334</v>
      </c>
      <c r="I64" s="82" t="s">
        <v>329</v>
      </c>
      <c r="J64" s="82" t="s">
        <v>335</v>
      </c>
    </row>
    <row r="65" ht="52.5" customHeight="1" outlineLevel="1">
      <c r="A65" s="82" t="s">
        <v>277</v>
      </c>
      <c r="B65" s="82" t="s">
        <v>428</v>
      </c>
      <c r="C65" s="82" t="s">
        <v>336</v>
      </c>
      <c r="D65" s="82" t="s">
        <v>337</v>
      </c>
      <c r="E65" s="82" t="s">
        <v>338</v>
      </c>
      <c r="F65" s="82" t="s">
        <v>326</v>
      </c>
      <c r="G65" s="81" t="s">
        <v>356</v>
      </c>
      <c r="H65" s="81" t="s">
        <v>328</v>
      </c>
      <c r="I65" s="82" t="s">
        <v>329</v>
      </c>
      <c r="J65" s="82" t="s">
        <v>340</v>
      </c>
    </row>
    <row r="66" ht="52.5" customHeight="1" outlineLevel="1">
      <c r="A66" s="82" t="s">
        <v>305</v>
      </c>
      <c r="B66" s="82" t="s">
        <v>430</v>
      </c>
      <c r="C66" s="82" t="s">
        <v>323</v>
      </c>
      <c r="D66" s="82" t="s">
        <v>324</v>
      </c>
      <c r="E66" s="82" t="s">
        <v>368</v>
      </c>
      <c r="F66" s="82" t="s">
        <v>369</v>
      </c>
      <c r="G66" s="81" t="s">
        <v>327</v>
      </c>
      <c r="H66" s="81" t="s">
        <v>328</v>
      </c>
      <c r="I66" s="82" t="s">
        <v>329</v>
      </c>
      <c r="J66" s="82" t="s">
        <v>370</v>
      </c>
    </row>
    <row r="67" ht="52.5" customHeight="1" outlineLevel="1">
      <c r="A67" s="82" t="s">
        <v>305</v>
      </c>
      <c r="B67" s="82" t="s">
        <v>430</v>
      </c>
      <c r="C67" s="82" t="s">
        <v>331</v>
      </c>
      <c r="D67" s="82" t="s">
        <v>348</v>
      </c>
      <c r="E67" s="82" t="s">
        <v>371</v>
      </c>
      <c r="F67" s="82" t="s">
        <v>326</v>
      </c>
      <c r="G67" s="81" t="s">
        <v>372</v>
      </c>
      <c r="H67" s="81" t="s">
        <v>373</v>
      </c>
      <c r="I67" s="82" t="s">
        <v>329</v>
      </c>
      <c r="J67" s="82" t="s">
        <v>374</v>
      </c>
    </row>
    <row r="68" ht="52.5" customHeight="1" outlineLevel="1">
      <c r="A68" s="82" t="s">
        <v>305</v>
      </c>
      <c r="B68" s="82" t="s">
        <v>430</v>
      </c>
      <c r="C68" s="82" t="s">
        <v>336</v>
      </c>
      <c r="D68" s="82" t="s">
        <v>337</v>
      </c>
      <c r="E68" s="82" t="s">
        <v>375</v>
      </c>
      <c r="F68" s="82" t="s">
        <v>326</v>
      </c>
      <c r="G68" s="81" t="s">
        <v>356</v>
      </c>
      <c r="H68" s="81" t="s">
        <v>328</v>
      </c>
      <c r="I68" s="82" t="s">
        <v>329</v>
      </c>
      <c r="J68" s="82" t="s">
        <v>376</v>
      </c>
    </row>
    <row r="69" ht="52.5" customHeight="1" outlineLevel="1">
      <c r="A69" s="82" t="s">
        <v>299</v>
      </c>
      <c r="B69" s="82" t="s">
        <v>431</v>
      </c>
      <c r="C69" s="82" t="s">
        <v>323</v>
      </c>
      <c r="D69" s="82" t="s">
        <v>395</v>
      </c>
      <c r="E69" s="82" t="s">
        <v>396</v>
      </c>
      <c r="F69" s="82" t="s">
        <v>326</v>
      </c>
      <c r="G69" s="81" t="s">
        <v>327</v>
      </c>
      <c r="H69" s="81" t="s">
        <v>328</v>
      </c>
      <c r="I69" s="82" t="s">
        <v>329</v>
      </c>
      <c r="J69" s="82" t="s">
        <v>397</v>
      </c>
    </row>
    <row r="70" ht="52.5" customHeight="1" outlineLevel="1">
      <c r="A70" s="82" t="s">
        <v>299</v>
      </c>
      <c r="B70" s="82" t="s">
        <v>431</v>
      </c>
      <c r="C70" s="82" t="s">
        <v>331</v>
      </c>
      <c r="D70" s="82" t="s">
        <v>332</v>
      </c>
      <c r="E70" s="82" t="s">
        <v>400</v>
      </c>
      <c r="F70" s="82" t="s">
        <v>369</v>
      </c>
      <c r="G70" s="81" t="s">
        <v>66</v>
      </c>
      <c r="H70" s="81" t="s">
        <v>334</v>
      </c>
      <c r="I70" s="82" t="s">
        <v>329</v>
      </c>
      <c r="J70" s="82" t="s">
        <v>401</v>
      </c>
    </row>
    <row r="71" ht="52.5" customHeight="1" outlineLevel="1">
      <c r="A71" s="82" t="s">
        <v>299</v>
      </c>
      <c r="B71" s="82" t="s">
        <v>431</v>
      </c>
      <c r="C71" s="82" t="s">
        <v>336</v>
      </c>
      <c r="D71" s="82" t="s">
        <v>337</v>
      </c>
      <c r="E71" s="82" t="s">
        <v>402</v>
      </c>
      <c r="F71" s="82" t="s">
        <v>326</v>
      </c>
      <c r="G71" s="81" t="s">
        <v>356</v>
      </c>
      <c r="H71" s="81" t="s">
        <v>328</v>
      </c>
      <c r="I71" s="82" t="s">
        <v>329</v>
      </c>
      <c r="J71" s="82" t="s">
        <v>403</v>
      </c>
    </row>
  </sheetData>
  <mergeCells count="42">
    <mergeCell ref="A2:J2"/>
    <mergeCell ref="A3:E3"/>
    <mergeCell ref="A7:A9"/>
    <mergeCell ref="A10:A13"/>
    <mergeCell ref="A14:A16"/>
    <mergeCell ref="A17:A19"/>
    <mergeCell ref="A20:A22"/>
    <mergeCell ref="A23:A25"/>
    <mergeCell ref="A26:A28"/>
    <mergeCell ref="A29:A34"/>
    <mergeCell ref="A35:A37"/>
    <mergeCell ref="A38:A41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B7:B9"/>
    <mergeCell ref="B10:B13"/>
    <mergeCell ref="B14:B16"/>
    <mergeCell ref="B17:B19"/>
    <mergeCell ref="B20:B22"/>
    <mergeCell ref="B23:B25"/>
    <mergeCell ref="B26:B28"/>
    <mergeCell ref="B29:B34"/>
    <mergeCell ref="B35:B37"/>
    <mergeCell ref="B38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ScaleCrop>false</ScaleCrop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created xsi:type="dcterms:W3CDTF">2025-04-01T01:45:00Z</dcterms:created>
  <dcterms:modified xsi:type="dcterms:W3CDTF">2025-08-28T03:29:24Z</dcterms:modified>
</cp:coreProperties>
</file>