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50" windowHeight="12255" firstSheet="6"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19"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部门基本支出预算表04!$A$7:$W$45</definedName>
    <definedName name="_xlnm.Print_Titles" localSheetId="6">部门基本支出预算表04!$1:$8</definedName>
    <definedName name="_xlnm.Print_Titles" localSheetId="8">'部门项目支出绩效目标表05-2'!$2:$5</definedName>
    <definedName name="_xlnm._FilterDatabase" localSheetId="4" hidden="1">'一般公共预算支出预算表02-2'!$A$5:$G$32</definedName>
    <definedName name="_xlnm._FilterDatabase" localSheetId="7" hidden="1">'部门项目支出预算表05-1'!$A$7:$W$21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<sst xmlns="http://schemas.openxmlformats.org/spreadsheetml/2006/main" count="1191" uniqueCount="443">
  <si>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</si>
  <si>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</si>
  <si>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</si>
  <si>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</si>
  <si>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</si>
  <si>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</si>
  <si>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</si>
  <si>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</si>
  <si>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</si>
  <si>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</si>
  <si>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</si>
  <si>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</si>
  <si>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</si>
  <si>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</si>
  <si>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</si>
  <si>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</si>
  <si>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</si>
  <si>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</si>
  <si>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</si>
  <si>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</si>
  <si>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</si>
  <si>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</si>
  <si>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</si>
  <si>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</si>
  <si>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</si>
  <si>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</si>
  <si>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</si>
  <si>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</si>
  <si>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</si>
  <si>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</si>
  <si>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</si>
  <si>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</si>
  <si>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</si>
  <si>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</si>
  <si>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</si>
  <si>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</si>
  <si>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</si>
  <si>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</si>
  <si>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</si>
  <si>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</si>
  <si>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</si>
  <si>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</si>
  <si>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</si>
  <si>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</si>
  <si>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</si>
  <si>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124001</t>
  </si>
  <si>
    <t>盈江县工业和商务科技局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</si>
  <si>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</si>
  <si>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</si>
  <si>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</si>
  <si>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</si>
  <si>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</si>
  <si>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</si>
  <si>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</si>
  <si>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</si>
  <si>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</si>
  <si>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</si>
  <si>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</si>
  <si>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</si>
  <si>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</si>
  <si>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</si>
  <si>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</si>
  <si>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</si>
  <si>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</si>
  <si>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</si>
  <si>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</si>
  <si>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</si>
  <si>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</si>
  <si>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</si>
  <si>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</si>
  <si>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</si>
  <si>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</si>
  <si>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</si>
  <si>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</si>
  <si>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</si>
  <si>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</si>
  <si>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20113</t>
  </si>
  <si>
    <t>商贸事务</t>
  </si>
  <si>
    <t>2011301</t>
  </si>
  <si>
    <t>行政运行</t>
  </si>
  <si>
    <t>2011399</t>
  </si>
  <si>
    <t>其他商贸事务支出</t>
  </si>
  <si>
    <t>20132</t>
  </si>
  <si>
    <t>组织事务</t>
  </si>
  <si>
    <t>2013201</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</si>
  <si>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</si>
  <si>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</si>
  <si>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</si>
  <si>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</si>
  <si>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</si>
  <si>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</si>
  <si>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</si>
  <si>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</si>
  <si>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</si>
  <si>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</si>
  <si>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</si>
  <si>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</si>
  <si>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</si>
  <si>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</si>
  <si>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</si>
  <si>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</si>
  <si>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</si>
  <si>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</si>
  <si>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</si>
  <si>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</si>
  <si>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</si>
  <si>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</si>
  <si>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</si>
  <si>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</si>
  <si>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</si>
  <si>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</si>
  <si>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</si>
  <si>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</si>
  <si>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</si>
  <si>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</si>
  <si>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</si>
  <si>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</si>
  <si>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</si>
  <si>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</si>
  <si>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</si>
  <si>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</si>
  <si>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</si>
  <si>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</si>
  <si>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</si>
  <si>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</si>
  <si>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</si>
  <si>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</si>
  <si>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</si>
  <si>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</si>
  <si>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</si>
  <si>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</si>
  <si>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</si>
  <si>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2025年一般公共预算支出预算表（按功能科目分类）</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</si>
  <si>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</si>
  <si>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</si>
  <si>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</si>
  <si>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</si>
  <si>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</si>
  <si>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</si>
  <si>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</si>
  <si>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</si>
  <si>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</si>
  <si>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</si>
  <si>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</si>
  <si>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</si>
  <si>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</si>
  <si>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</si>
  <si>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</si>
  <si>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</si>
  <si>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</si>
  <si>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</si>
  <si>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</si>
  <si>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</si>
  <si>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</si>
  <si>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</si>
  <si>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</si>
  <si>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</si>
  <si>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</si>
  <si>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</si>
  <si>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</si>
  <si>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</si>
  <si>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</si>
  <si>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</si>
  <si>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</si>
  <si>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</si>
  <si>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</si>
  <si>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</si>
  <si>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</si>
  <si>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533123251100003728228</t>
  </si>
  <si>
    <t>事业人员支出工资</t>
  </si>
  <si>
    <t>30101</t>
  </si>
  <si>
    <t>基本工资</t>
  </si>
  <si>
    <t>533123241100002151382</t>
  </si>
  <si>
    <t>行政人员支出工资</t>
  </si>
  <si>
    <t>30102</t>
  </si>
  <si>
    <t>津贴补贴</t>
  </si>
  <si>
    <t>30103</t>
  </si>
  <si>
    <t>奖金</t>
  </si>
  <si>
    <t>533123241100002151371</t>
  </si>
  <si>
    <t>行政绩效奖励</t>
  </si>
  <si>
    <t>30107</t>
  </si>
  <si>
    <t>绩效工资</t>
  </si>
  <si>
    <t>533123251100003728235</t>
  </si>
  <si>
    <t>事业绩效奖励</t>
  </si>
  <si>
    <t>533123251100003728227</t>
  </si>
  <si>
    <t>事业人员奖励性绩效改革性补贴</t>
  </si>
  <si>
    <t>533123241100002151372</t>
  </si>
  <si>
    <t>社会保障缴费</t>
  </si>
  <si>
    <t>30108</t>
  </si>
  <si>
    <t>机关事业单位基本养老保险缴费</t>
  </si>
  <si>
    <t>30109</t>
  </si>
  <si>
    <t>职业年金缴费</t>
  </si>
  <si>
    <t>30110</t>
  </si>
  <si>
    <t>职工基本医疗保险缴费</t>
  </si>
  <si>
    <t>30112</t>
  </si>
  <si>
    <t>其他社会保障缴费</t>
  </si>
  <si>
    <t>533123241100002151384</t>
  </si>
  <si>
    <t>30113</t>
  </si>
  <si>
    <t>533123241100002151398</t>
  </si>
  <si>
    <t>编外人员经费</t>
  </si>
  <si>
    <t>30199</t>
  </si>
  <si>
    <t>其他工资福利支出</t>
  </si>
  <si>
    <t>533123241100002151415</t>
  </si>
  <si>
    <t>一般公用经费</t>
  </si>
  <si>
    <t>30201</t>
  </si>
  <si>
    <t>办公费</t>
  </si>
  <si>
    <t>533123251100003728730</t>
  </si>
  <si>
    <t>公用经费安排的工会经费</t>
  </si>
  <si>
    <t>30228</t>
  </si>
  <si>
    <t>工会经费</t>
  </si>
  <si>
    <t>30211</t>
  </si>
  <si>
    <t>差旅费</t>
  </si>
  <si>
    <t>533123241100002151388</t>
  </si>
  <si>
    <t>公用经费安排的公务接待费</t>
  </si>
  <si>
    <t>30217</t>
  </si>
  <si>
    <t>533123241100002151387</t>
  </si>
  <si>
    <t>公用经费安排的公车购置及运维费</t>
  </si>
  <si>
    <t>30231</t>
  </si>
  <si>
    <t>公务用车运行维护费</t>
  </si>
  <si>
    <t>533123241100002151394</t>
  </si>
  <si>
    <t>公用经费安排的生活补助</t>
  </si>
  <si>
    <t>30305</t>
  </si>
  <si>
    <t>生活补助</t>
  </si>
  <si>
    <t>30239</t>
  </si>
  <si>
    <t>其他交通费用</t>
  </si>
  <si>
    <t>533123241100002151414</t>
  </si>
  <si>
    <t>退休公用经费</t>
  </si>
  <si>
    <t>30299</t>
  </si>
  <si>
    <t>其他商品和服务支出</t>
  </si>
  <si>
    <t>30229</t>
  </si>
  <si>
    <t>福利费</t>
  </si>
  <si>
    <t>533123241100002151400</t>
  </si>
  <si>
    <t>533123241100002151389</t>
  </si>
  <si>
    <t>公务交通补贴</t>
  </si>
  <si>
    <t>533123241100002151397</t>
  </si>
  <si>
    <t>离退休干部党组织书记工作补贴</t>
  </si>
  <si>
    <t>533123241100002151396</t>
  </si>
  <si>
    <t>离退休干部党组织副书记、委员工作补贴</t>
  </si>
  <si>
    <t>533123241100002151386</t>
  </si>
  <si>
    <t>机关事业单位职工遗属生活补助</t>
  </si>
  <si>
    <t>533123251100003736802</t>
  </si>
  <si>
    <t>盈江县口岸货场退休人员大病补充医疗保险经费</t>
  </si>
  <si>
    <t>533123241100002138293</t>
  </si>
  <si>
    <t>海关协管员经费</t>
  </si>
  <si>
    <t>预算05-1表</t>
  </si>
  <si>
    <t>2025年部门项目支出预算表</t>
  </si>
  <si>
    <t>项目分类</t>
  </si>
  <si>
    <t>项目单位</t>
  </si>
  <si>
    <t>经济科目编码</t>
  </si>
  <si>
    <t>经济科目名称</t>
  </si>
  <si>
    <t>本年拨款</t>
  </si>
  <si>
    <t>其中：本次下达</t>
  </si>
  <si>
    <t>电子商务服务中心仓储物流配送中心租赁费专项经费</t>
  </si>
  <si>
    <t>事业发展类</t>
  </si>
  <si>
    <t>533123210000000004337</t>
  </si>
  <si>
    <t>30214</t>
  </si>
  <si>
    <t>租赁费</t>
  </si>
  <si>
    <t>机关事业单位党组织工作经费</t>
  </si>
  <si>
    <t>专项业务类</t>
  </si>
  <si>
    <t>533123221100000578713</t>
  </si>
  <si>
    <t>离退休干部党组织工作经费</t>
  </si>
  <si>
    <t>533123231100001122865</t>
  </si>
  <si>
    <t>升规纳限企业奖励专项资金</t>
  </si>
  <si>
    <t>533123210000000002108</t>
  </si>
  <si>
    <t>31204</t>
  </si>
  <si>
    <t>费用补贴</t>
  </si>
  <si>
    <t>预算05-2表</t>
  </si>
  <si>
    <t>单位名称、项目名称</t>
  </si>
  <si>
    <t>项目年度绩效目标</t>
  </si>
  <si>
    <t>一级指标</t>
  </si>
  <si>
    <t>二级指标</t>
  </si>
  <si>
    <t>三级指标</t>
  </si>
  <si>
    <t>指标性质</t>
  </si>
  <si>
    <t>指标值</t>
  </si>
  <si>
    <t>度量单位</t>
  </si>
  <si>
    <t>指标属性</t>
  </si>
  <si>
    <t>指标内容</t>
  </si>
  <si>
    <t>预计2025年开展警示教育活动1次，开展党组理论学习中心组集中学习6次，召开党员大会4次，召开支委会议12次，开展“主题党日”活动12次，召开组织生活会1次，有效提升党员素质，抓实党建工作，推动工业商务经济发展。</t>
  </si>
  <si>
    <t>产出指标</t>
  </si>
  <si>
    <t>数量指标</t>
  </si>
  <si>
    <t>开展警示教育活动次数</t>
  </si>
  <si>
    <t>&gt;=</t>
  </si>
  <si>
    <t>次</t>
  </si>
  <si>
    <t>定量指标</t>
  </si>
  <si>
    <t>反映党内开展警示教育活动次数情况。</t>
  </si>
  <si>
    <t>开展党组理论学习中心组集中学习</t>
  </si>
  <si>
    <t>反映开展党组理论学习中心组集中学习情况。</t>
  </si>
  <si>
    <t>召开党员大会次数</t>
  </si>
  <si>
    <t>反映召开党员大会次数情况。</t>
  </si>
  <si>
    <t>召开支委会议次数</t>
  </si>
  <si>
    <t>反映召开支委会议次数情况。</t>
  </si>
  <si>
    <t>开展“主题党日”活动次数</t>
  </si>
  <si>
    <t>反映开展“主题党日”活动次数情况。</t>
  </si>
  <si>
    <t>召开组织生活会</t>
  </si>
  <si>
    <t>反映召开组织生活会情况。</t>
  </si>
  <si>
    <t>效益指标</t>
  </si>
  <si>
    <t>社会效益</t>
  </si>
  <si>
    <t>工业商务经济发展</t>
  </si>
  <si>
    <t>=</t>
  </si>
  <si>
    <t>推动</t>
  </si>
  <si>
    <t>年</t>
  </si>
  <si>
    <t>定性指标</t>
  </si>
  <si>
    <t>反映抓实党建工作，推动工业商务经济发展情况。</t>
  </si>
  <si>
    <t>可持续影响</t>
  </si>
  <si>
    <t>党员素质</t>
  </si>
  <si>
    <t>提升</t>
  </si>
  <si>
    <t>反映党员素质提升情况。</t>
  </si>
  <si>
    <t>满意度指标</t>
  </si>
  <si>
    <t>服务对象满意度</t>
  </si>
  <si>
    <t>党员满意度</t>
  </si>
  <si>
    <t>90</t>
  </si>
  <si>
    <t>%</t>
  </si>
  <si>
    <t>反映党员满意度情况。</t>
  </si>
  <si>
    <t>盈江县工业和商务科技局现有两个离退休党支部，预计2025年各支部召开党员大会4次，各支部召开支委会议12次，各支部开展“主题党日”活动12次，各支部召开组织生活会1次，服务保障好离退休干部党组织，深入落实新时代党的建设总要求和新时代党的组织路线，围绕进入新发展阶段、贯彻新发展理念、构建新发展格局，立足高质量党建推动盈江“高质量跨越式发展”、执行有力的组织体系，持续推动基层党建全面进步、全面过硬、全面提升。</t>
  </si>
  <si>
    <t>各支部召开党员大会次数</t>
  </si>
  <si>
    <t>反映各支部召开党员大会次数。</t>
  </si>
  <si>
    <t>盈江县工业和商务科技局现有两个离退休党支部，预计2025年各支部召开党员大会4次，各支部召开支委会议12次，各支部开展“主题党日”活动12次，各支部召开组织生活会1次，服务保障好离退休干部党组织，深入落实新时代党的建设总体要求和新时代党的组织路线，围绕进入新发展阶段、贯彻新发展理念、构建新发展格局，立足高质量党建推动盈江“高质量跨越式发展”、执行有力的组织体系，持续推动基层党建全面进步、全面过硬、全面提升。</t>
  </si>
  <si>
    <t>各支部召开支委会议次数</t>
  </si>
  <si>
    <t>反映各支部召开支委会议次数。</t>
  </si>
  <si>
    <t>各支部开展“主题党日”活动次数</t>
  </si>
  <si>
    <t>反映各支部开展“主题党日”活动次数。</t>
  </si>
  <si>
    <t>各支部召开组织生活会</t>
  </si>
  <si>
    <t>反映各支部召开组织生活会次数。</t>
  </si>
  <si>
    <t>质量指标</t>
  </si>
  <si>
    <t>订阅党报党刊率</t>
  </si>
  <si>
    <t>100</t>
  </si>
  <si>
    <t>反映按要求订阅党报党刊比率</t>
  </si>
  <si>
    <t>以党建引领新时代老干部工作高质量发展</t>
  </si>
  <si>
    <t>成效显著</t>
  </si>
  <si>
    <t>反映发挥离退休干部党员的优势和先锋模范作用，继续为党、为国家、为社会、为人民作出新的贡献情况。</t>
  </si>
  <si>
    <t>离退休党员满意度</t>
  </si>
  <si>
    <t>反映离退休党员满意度。</t>
  </si>
  <si>
    <t>为促进盈江县农村电子商务发展，加快推动农产品流通现代化，助推脱贫攻坚和乡村振兴。租赁场地提供给盈江县电子商务公共服务中心和盈江县仓储物流配送中心使用，其中：盈江县电子商务公共服务中心750平方米，盈江县仓储物流配送中心1670平方米，续租1年：（2023年11月13日至2024年11月12日止）。采取措施：积极协调场租赁事宜，确保盈江县电子商务公共服务中心和盈江县仓储物流配送中心利用率达到100%。</t>
  </si>
  <si>
    <t>电子商务服务中心租赁面积</t>
  </si>
  <si>
    <t>750</t>
  </si>
  <si>
    <t>平方米</t>
  </si>
  <si>
    <t>反映电子商务服务中心租赁面积情况。</t>
  </si>
  <si>
    <t>仓储物流配送中心租赁面积</t>
  </si>
  <si>
    <t>1670</t>
  </si>
  <si>
    <t>反映仓储物流配送中心租赁面积情况。</t>
  </si>
  <si>
    <t>时效指标</t>
  </si>
  <si>
    <t>租赁期间</t>
  </si>
  <si>
    <t>个月</t>
  </si>
  <si>
    <t>反映房屋租赁期间情况。</t>
  </si>
  <si>
    <t>对电商发展、商贸流通的促进作用</t>
  </si>
  <si>
    <t>有效促进</t>
  </si>
  <si>
    <t>反映电子商务进农村综合示范项目对电商发展、商贸流通的促进作用。</t>
  </si>
  <si>
    <t>租赁房屋利用率</t>
  </si>
  <si>
    <t>反映对租赁房屋的有效利用。</t>
  </si>
  <si>
    <t>进驻企业满意度</t>
  </si>
  <si>
    <t>反映进驻企业满意情况</t>
  </si>
  <si>
    <t>2025年为实现全县经济平稳增长，完成工业企业升规2户，贸易业纳限2户，规模以上工业产值增速3%，规模以上工业增加值增速2%，工业上缴税金5亿元，社会消费品零售额增速3%，批发业商品销售额增速2%，零售业商品销售额增速2%。高质高效为企业提供服务，切切实实为企业解决升规纳限中遇到的困难和问题，形成经济新增量。</t>
  </si>
  <si>
    <t>工业升规户数</t>
  </si>
  <si>
    <t>户</t>
  </si>
  <si>
    <t>反映工业升规户数情况。</t>
  </si>
  <si>
    <t>2025年为实现全县经济平稳增长，完成工业企业升规2户，贸易业纳限2户，规模以上工业产值增速3%，规模以上工业增加值增速2%，工业上交税金5亿元，社会消费品零售额增速3%，批发业商品销售额增速2%，零售业商品销售额增速2%。高质高效为企业提供服务，切切实实为企业解决升规纳限中遇到的困难和问题，形成经济新增量。</t>
  </si>
  <si>
    <t>贸易业纳限户数</t>
  </si>
  <si>
    <t>反映贸易业纳限户数情况。</t>
  </si>
  <si>
    <t>经济效益</t>
  </si>
  <si>
    <t>规模以上工业产值增速</t>
  </si>
  <si>
    <t>反映规模以上工业产值增速情况。</t>
  </si>
  <si>
    <t>规模以上工业增加值增速</t>
  </si>
  <si>
    <t>反映规模以上工业增加值增速情况。</t>
  </si>
  <si>
    <t>批发业商品销售额增速</t>
  </si>
  <si>
    <t>反映批发业商品销售额增速情况。</t>
  </si>
  <si>
    <t>社会消费品零售额增速</t>
  </si>
  <si>
    <t>反映社会消费品零售额增速情况。</t>
  </si>
  <si>
    <t>工业上交税金</t>
  </si>
  <si>
    <t>亿元</t>
  </si>
  <si>
    <t>反映工业上交税金情况。</t>
  </si>
  <si>
    <t>零售业商品销售额增速</t>
  </si>
  <si>
    <t>反映零售业商品销售额增速情况。</t>
  </si>
  <si>
    <t>企业满意度</t>
  </si>
  <si>
    <t>反映企业满意度指标情况。</t>
  </si>
  <si>
    <t>预算06表</t>
  </si>
  <si>
    <t>政府性基金预算支出预算表</t>
  </si>
  <si>
    <t>单位名称：德宏傣族景颇族自治州残疾人联合会</t>
  </si>
  <si>
    <t>本年政府性基金预算支出</t>
  </si>
  <si>
    <t>合  计</t>
  </si>
  <si>
    <t>备注：盈江县工业和商务科技局无政府性基金支出预算，故公开空表。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</si>
  <si>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</si>
  <si>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</si>
  <si>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</si>
  <si>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</si>
  <si>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</si>
  <si>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</si>
  <si>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</si>
  <si>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</si>
  <si>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</si>
  <si>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</si>
  <si>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</si>
  <si>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</si>
  <si>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t>
  </si>
  <si>
    <t>车辆加油、添加燃料服务</t>
  </si>
  <si>
    <t>车辆维修费</t>
  </si>
  <si>
    <t>车辆维修和保养服务</t>
  </si>
  <si>
    <t>预算08表</t>
  </si>
  <si>
    <t>政府购买服务项目</t>
  </si>
  <si>
    <t>政府购买服务目录</t>
  </si>
  <si>
    <t>备注：盈江县工业和商务科技局2025年无政府购买服务预算，故公开空表。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</si>
  <si>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</si>
  <si>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</si>
  <si>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</si>
  <si>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</si>
  <si>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</si>
  <si>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</si>
  <si>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</si>
  <si>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</si>
  <si>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</si>
  <si>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</si>
  <si>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</si>
  <si>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</si>
  <si>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</si>
  <si>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</si>
  <si>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</si>
  <si>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</si>
  <si>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</si>
  <si>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</si>
  <si>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</si>
  <si>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</si>
  <si>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</si>
  <si>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备注：盈江县工业和商务科技局2025年无县对下转移支付预算，故公开空表。</t>
  </si>
  <si>
    <t>预算09-2表</t>
  </si>
  <si>
    <t>备注：盈江县工业和商务局2025年无县对下转移支付预算，故公开空表。</t>
  </si>
  <si>
    <t>预算10表</t>
  </si>
  <si>
    <t>资产类别</t>
  </si>
  <si>
    <t>资产分类代码.名称</t>
  </si>
  <si>
    <t>资产名称</t>
  </si>
  <si>
    <t>计量单位</t>
  </si>
  <si>
    <t>财政部门批复数（元）</t>
  </si>
  <si>
    <t>单价</t>
  </si>
  <si>
    <t>金额</t>
  </si>
  <si>
    <t>备注：盈江县工业和商务科技局2025年无新增资产配置预算，故公开空表。</t>
  </si>
  <si>
    <t>预算11表</t>
  </si>
  <si>
    <t>上级补助</t>
  </si>
  <si>
    <t>备注：盈江县工业和商务科技局2025年无上级转移支付补助项目支出预算，故公开空表。</t>
  </si>
  <si>
    <t>预算12表</t>
  </si>
  <si>
    <t>项目级次</t>
  </si>
  <si>
    <t>112 社会保障缴费</t>
  </si>
  <si>
    <t>本级</t>
  </si>
  <si>
    <t>115 其他工资福利支出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</si>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</sst>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name val="宋体"/>
      <charset val="1"/>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1"/>
      <color theme="1"/>
      <name val="宋体"/>
      <charset val="134"/>
      <scheme val="minor"/>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1" fillId="0" borderId="0">
      <alignment vertical="top"/>
      <protection locked="0"/>
    </xf>
  </cellStyleXfs>
  <cellXfs count="19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shrinkToFit="1"/>
    </xf>
    <xf numFmtId="0" fontId="4" fillId="0" borderId="7"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alignment shrinkToFit="1"/>
    </xf>
    <xf numFmtId="49" fontId="1" fillId="0" borderId="7" xfId="53" applyAlignment="1" applyProtection="1">
      <alignment horizontal="left" vertical="center" shrinkToFi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6" fillId="0" borderId="0" xfId="57" applyFont="1" applyFill="1" applyBorder="1" applyAlignment="1" applyProtection="1"/>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57" applyFont="1" applyFill="1" applyBorder="1" applyAlignment="1" applyProtection="1">
      <alignment vertical="center"/>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7"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2" fillId="0" borderId="7" xfId="0" applyFont="1" applyBorder="1" applyAlignment="1"/>
    <xf numFmtId="0" fontId="4" fillId="0" borderId="7" xfId="0" applyFont="1" applyBorder="1" applyProtection="1">
      <alignment vertical="top"/>
      <protection locked="0"/>
    </xf>
    <xf numFmtId="0" fontId="6" fillId="0" borderId="0" xfId="57" applyFont="1" applyFill="1" applyBorder="1" applyAlignment="1" applyProtection="1">
      <alignment vertical="top"/>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6" fillId="0" borderId="0" xfId="57" applyNumberFormat="1" applyFont="1" applyFill="1" applyBorder="1" applyAlignment="1" applyProtection="1"/>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178" fontId="4" fillId="0" borderId="0" xfId="54" applyFont="1" applyBorder="1">
      <alignment horizontal="right"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horizontal="center" vertical="center"/>
    </xf>
    <xf numFmtId="4" fontId="16" fillId="0" borderId="2" xfId="0" applyNumberFormat="1" applyFont="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xf numFmtId="0" fontId="2" fillId="0" borderId="0" xfId="0" applyFont="1" applyFill="1" applyBorder="1" applyAlignment="1">
      <alignment vertical="top"/>
    </xf>
    <xf numFmtId="0" fontId="2" fillId="0" borderId="0" xfId="0" applyFont="1" applyFill="1" applyBorder="1" applyAlignment="1">
      <alignment horizontal="right" vertical="center"/>
    </xf>
    <xf numFmtId="0" fontId="9" fillId="0" borderId="0" xfId="0" applyFont="1" applyFill="1" applyBorder="1" applyAlignment="1">
      <alignment horizontal="center" vertical="center"/>
    </xf>
    <xf numFmtId="49" fontId="0" fillId="0" borderId="0" xfId="0" applyNumberFormat="1" applyBorder="1" applyAlignment="1">
      <alignment horizontal="left" vertical="center" wrapText="1"/>
    </xf>
    <xf numFmtId="49" fontId="18" fillId="0" borderId="7" xfId="53" applyFont="1" applyAlignment="1">
      <alignment horizontal="center" vertical="center" wrapText="1"/>
    </xf>
    <xf numFmtId="49" fontId="18" fillId="0" borderId="7" xfId="53" applyFont="1">
      <alignment horizontal="left" vertical="center" wrapText="1"/>
    </xf>
    <xf numFmtId="178" fontId="18" fillId="0" borderId="7" xfId="54" applyFont="1">
      <alignment horizontal="right" vertical="center"/>
    </xf>
    <xf numFmtId="49" fontId="18" fillId="0" borderId="7" xfId="53" applyFont="1" applyAlignment="1">
      <alignment horizontal="left" vertical="center" wrapText="1" indent="1"/>
    </xf>
    <xf numFmtId="49" fontId="18" fillId="0" borderId="7" xfId="53" applyFont="1" applyAlignment="1">
      <alignment horizontal="left" vertical="center" wrapText="1" indent="2"/>
    </xf>
    <xf numFmtId="178" fontId="18" fillId="0" borderId="7" xfId="54" applyFont="1" applyFill="1">
      <alignment horizontal="right"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14" xfId="53" applyFont="1" applyBorder="1" applyAlignment="1">
      <alignment horizontal="center" vertical="center" wrapText="1"/>
    </xf>
    <xf numFmtId="49" fontId="4" fillId="0" borderId="14" xfId="53" applyFont="1" applyBorder="1">
      <alignment horizontal="left" vertical="center" wrapText="1"/>
    </xf>
    <xf numFmtId="178" fontId="4" fillId="0" borderId="14" xfId="54" applyFont="1" applyBorder="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XFD1048576"/>
    </sheetView>
  </sheetViews>
  <sheetFormatPr defaultColWidth="10.2857142857143" defaultRowHeight="15" customHeight="1" outlineLevelCol="3"/>
  <cols>
    <col min="1" max="1" width="50.647619047619" customWidth="1"/>
    <col min="2" max="2" width="40.9523809523809" customWidth="1"/>
    <col min="3" max="3" width="42.0666666666667" customWidth="1"/>
    <col min="4" max="4" width="47.0952380952381" customWidth="1"/>
  </cols>
  <sheetData>
    <row r="1" ht="23" customHeight="1" spans="1:4">
      <c r="A1" s="185"/>
      <c r="B1" s="185"/>
      <c r="C1" s="185"/>
      <c r="D1" s="186" t="s">
        <v>0</v>
      </c>
    </row>
    <row r="2" ht="42" customHeight="1" spans="1:4">
      <c r="A2" s="187" t="str">
        <f>"2025"&amp;"年部门财务收支预算总表"</f>
        <v>2025年部门财务收支预算总表</v>
      </c>
      <c r="B2" s="187"/>
      <c r="C2" s="187"/>
      <c r="D2" s="187"/>
    </row>
    <row r="3" ht="23" customHeight="1" spans="1:4">
      <c r="A3" s="185" t="str">
        <f>"单位名称："&amp;"盈江县工业和商务科技局"</f>
        <v>单位名称：盈江县工业和商务科技局</v>
      </c>
      <c r="B3" s="185"/>
      <c r="C3" s="188"/>
      <c r="D3" s="186" t="s">
        <v>1</v>
      </c>
    </row>
    <row r="4" ht="18.75" customHeight="1" spans="1:4">
      <c r="A4" s="189" t="s">
        <v>2</v>
      </c>
      <c r="B4" s="189"/>
      <c r="C4" s="189" t="s">
        <v>3</v>
      </c>
      <c r="D4" s="189"/>
    </row>
    <row r="5" ht="23" customHeight="1" spans="1:4">
      <c r="A5" s="189" t="s">
        <v>4</v>
      </c>
      <c r="B5" s="189" t="s">
        <v>5</v>
      </c>
      <c r="C5" s="189" t="s">
        <v>6</v>
      </c>
      <c r="D5" s="189" t="s">
        <v>5</v>
      </c>
    </row>
    <row r="6" ht="18.75" customHeight="1" spans="1:4">
      <c r="A6" s="190" t="s">
        <v>7</v>
      </c>
      <c r="B6" s="191">
        <v>7948167.12</v>
      </c>
      <c r="C6" s="190" t="str">
        <f>"一"&amp;"、"&amp;"一般公共服务支出"</f>
        <v>一、一般公共服务支出</v>
      </c>
      <c r="D6" s="191">
        <v>6443540</v>
      </c>
    </row>
    <row r="7" ht="18.75" customHeight="1" spans="1:4">
      <c r="A7" s="190" t="s">
        <v>8</v>
      </c>
      <c r="B7" s="191"/>
      <c r="C7" s="190" t="str">
        <f>"二"&amp;"、"&amp;"社会保障和就业支出"</f>
        <v>二、社会保障和就业支出</v>
      </c>
      <c r="D7" s="191">
        <v>874843.96</v>
      </c>
    </row>
    <row r="8" ht="18.75" customHeight="1" spans="1:4">
      <c r="A8" s="190" t="s">
        <v>9</v>
      </c>
      <c r="B8" s="191"/>
      <c r="C8" s="190" t="str">
        <f>"三"&amp;"、"&amp;"卫生健康支出"</f>
        <v>三、卫生健康支出</v>
      </c>
      <c r="D8" s="191">
        <v>296301.16</v>
      </c>
    </row>
    <row r="9" ht="18.75" customHeight="1" spans="1:4">
      <c r="A9" s="190" t="s">
        <v>10</v>
      </c>
      <c r="B9" s="191"/>
      <c r="C9" s="190" t="str">
        <f>"四"&amp;"、"&amp;"住房保障支出"</f>
        <v>四、住房保障支出</v>
      </c>
      <c r="D9" s="191">
        <v>333482</v>
      </c>
    </row>
    <row r="10" ht="18.75" customHeight="1" spans="1:4">
      <c r="A10" s="190" t="s">
        <v>11</v>
      </c>
      <c r="B10" s="191"/>
      <c r="C10" s="190"/>
      <c r="D10" s="191"/>
    </row>
    <row r="11" ht="18.75" customHeight="1" spans="1:4">
      <c r="A11" s="190" t="s">
        <v>12</v>
      </c>
      <c r="B11" s="191"/>
      <c r="C11" s="190"/>
      <c r="D11" s="191"/>
    </row>
    <row r="12" ht="18.75" customHeight="1" spans="1:4">
      <c r="A12" s="190" t="s">
        <v>13</v>
      </c>
      <c r="B12" s="191"/>
      <c r="C12" s="190"/>
      <c r="D12" s="191"/>
    </row>
    <row r="13" ht="18.75" customHeight="1" spans="1:4">
      <c r="A13" s="190" t="s">
        <v>14</v>
      </c>
      <c r="B13" s="191"/>
      <c r="C13" s="190"/>
      <c r="D13" s="191"/>
    </row>
    <row r="14" ht="18.75" customHeight="1" spans="1:4">
      <c r="A14" s="190" t="s">
        <v>15</v>
      </c>
      <c r="B14" s="191"/>
      <c r="C14" s="190"/>
      <c r="D14" s="191"/>
    </row>
    <row r="15" ht="18.75" customHeight="1" spans="1:4">
      <c r="A15" s="190" t="s">
        <v>16</v>
      </c>
      <c r="B15" s="191"/>
      <c r="C15" s="190"/>
      <c r="D15" s="191"/>
    </row>
    <row r="16" ht="18.75" customHeight="1" spans="1:4">
      <c r="A16" s="190"/>
      <c r="B16" s="191"/>
      <c r="C16" s="190"/>
      <c r="D16" s="191"/>
    </row>
    <row r="17" ht="18.75" customHeight="1" spans="1:4">
      <c r="A17" s="190"/>
      <c r="B17" s="191"/>
      <c r="C17" s="190"/>
      <c r="D17" s="191"/>
    </row>
    <row r="18" ht="18.75" customHeight="1" spans="1:4">
      <c r="A18" s="190"/>
      <c r="B18" s="191"/>
      <c r="C18" s="190"/>
      <c r="D18" s="191"/>
    </row>
    <row r="19" ht="18.75" customHeight="1" spans="1:4">
      <c r="A19" s="190"/>
      <c r="B19" s="191"/>
      <c r="C19" s="190"/>
      <c r="D19" s="191"/>
    </row>
    <row r="20" ht="18.75" customHeight="1" spans="1:4">
      <c r="A20" s="190"/>
      <c r="B20" s="191"/>
      <c r="C20" s="190"/>
      <c r="D20" s="191"/>
    </row>
    <row r="21" ht="18.75" customHeight="1" spans="1:4">
      <c r="A21" s="190"/>
      <c r="B21" s="191"/>
      <c r="C21" s="190"/>
      <c r="D21" s="191"/>
    </row>
    <row r="22" ht="18.75" customHeight="1" spans="1:4">
      <c r="A22" s="190"/>
      <c r="B22" s="191"/>
      <c r="C22" s="190"/>
      <c r="D22" s="191"/>
    </row>
    <row r="23" ht="18.75" customHeight="1" spans="1:4">
      <c r="A23" s="190"/>
      <c r="B23" s="191"/>
      <c r="C23" s="190"/>
      <c r="D23" s="191"/>
    </row>
    <row r="24" ht="18.75" customHeight="1" spans="1:4">
      <c r="A24" s="190"/>
      <c r="B24" s="191"/>
      <c r="C24" s="190"/>
      <c r="D24" s="191"/>
    </row>
    <row r="25" ht="18.75" customHeight="1" spans="1:4">
      <c r="A25" s="190"/>
      <c r="B25" s="191"/>
      <c r="C25" s="190"/>
      <c r="D25" s="191"/>
    </row>
    <row r="26" ht="18.75" customHeight="1" spans="1:4">
      <c r="A26" s="190"/>
      <c r="B26" s="191"/>
      <c r="C26" s="190"/>
      <c r="D26" s="191"/>
    </row>
    <row r="27" ht="18.75" customHeight="1" spans="1:4">
      <c r="A27" s="190"/>
      <c r="B27" s="191"/>
      <c r="C27" s="190"/>
      <c r="D27" s="191"/>
    </row>
    <row r="28" ht="18.75" customHeight="1" spans="1:4">
      <c r="A28" s="190"/>
      <c r="B28" s="191"/>
      <c r="C28" s="190"/>
      <c r="D28" s="191"/>
    </row>
    <row r="29" ht="18.75" customHeight="1" spans="1:4">
      <c r="A29" s="190"/>
      <c r="B29" s="191"/>
      <c r="C29" s="190"/>
      <c r="D29" s="191"/>
    </row>
    <row r="30" ht="18.75" customHeight="1" spans="1:4">
      <c r="A30" s="190"/>
      <c r="B30" s="191"/>
      <c r="C30" s="190"/>
      <c r="D30" s="191"/>
    </row>
    <row r="31" ht="18.75" customHeight="1" spans="1:4">
      <c r="A31" s="190"/>
      <c r="B31" s="191"/>
      <c r="C31" s="190"/>
      <c r="D31" s="191"/>
    </row>
    <row r="32" ht="18.75" customHeight="1" spans="1:4">
      <c r="A32" s="189" t="s">
        <v>17</v>
      </c>
      <c r="B32" s="191">
        <v>7948167.12</v>
      </c>
      <c r="C32" s="189" t="s">
        <v>18</v>
      </c>
      <c r="D32" s="191">
        <v>7948167.12</v>
      </c>
    </row>
    <row r="33" ht="18.75" customHeight="1" spans="1:4">
      <c r="A33" s="190" t="s">
        <v>19</v>
      </c>
      <c r="B33" s="191"/>
      <c r="C33" s="190" t="s">
        <v>20</v>
      </c>
      <c r="D33" s="191"/>
    </row>
    <row r="34" ht="18.75" customHeight="1" spans="1:4">
      <c r="A34" s="190" t="s">
        <v>21</v>
      </c>
      <c r="B34" s="191"/>
      <c r="C34" s="190" t="s">
        <v>21</v>
      </c>
      <c r="D34" s="191"/>
    </row>
    <row r="35" ht="18.75" customHeight="1" spans="1:4">
      <c r="A35" s="190" t="s">
        <v>22</v>
      </c>
      <c r="B35" s="191"/>
      <c r="C35" s="190" t="s">
        <v>23</v>
      </c>
      <c r="D35" s="191"/>
    </row>
    <row r="36" ht="18.75" customHeight="1" spans="1:4">
      <c r="A36" s="189" t="s">
        <v>24</v>
      </c>
      <c r="B36" s="191">
        <v>7948167.12</v>
      </c>
      <c r="C36" s="189" t="s">
        <v>25</v>
      </c>
      <c r="D36" s="191">
        <v>7948167.12</v>
      </c>
    </row>
  </sheetData>
  <mergeCells count="4">
    <mergeCell ref="A2:D2"/>
    <mergeCell ref="A3:B3"/>
    <mergeCell ref="A4:B4"/>
    <mergeCell ref="C4:D4"/>
  </mergeCells>
  <pageMargins left="0.786805555555556" right="0.75" top="0.944444444444444" bottom="0.511805555555556" header="0.5" footer="0.314583333333333"/>
  <pageSetup paperSize="9" scale="7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A11" sqref="A11:C11"/>
    </sheetView>
  </sheetViews>
  <sheetFormatPr defaultColWidth="9.14285714285714" defaultRowHeight="14.25" customHeight="1" outlineLevelCol="5"/>
  <cols>
    <col min="1" max="6" width="24.3428571428571" customWidth="1"/>
  </cols>
  <sheetData>
    <row r="1" ht="19" customHeight="1" spans="1:6">
      <c r="A1" s="116">
        <v>1</v>
      </c>
      <c r="B1" s="117">
        <v>0</v>
      </c>
      <c r="C1" s="116">
        <v>1</v>
      </c>
      <c r="D1" s="93"/>
      <c r="E1" s="93"/>
      <c r="F1" s="115" t="s">
        <v>374</v>
      </c>
    </row>
    <row r="2" ht="26.25" customHeight="1" spans="1:6">
      <c r="A2" s="118" t="str">
        <f>"2025"&amp;"年部门政府性基金预算支出预算表"</f>
        <v>2025年部门政府性基金预算支出预算表</v>
      </c>
      <c r="B2" s="118" t="s">
        <v>375</v>
      </c>
      <c r="C2" s="119"/>
      <c r="D2" s="120"/>
      <c r="E2" s="120"/>
      <c r="F2" s="120"/>
    </row>
    <row r="3" ht="25" customHeight="1" spans="1:6">
      <c r="A3" s="121" t="str">
        <f>"单位名称："&amp;"盈江县工业和商务科技局"</f>
        <v>单位名称：盈江县工业和商务科技局</v>
      </c>
      <c r="B3" s="121" t="s">
        <v>376</v>
      </c>
      <c r="C3" s="122"/>
      <c r="D3" s="93"/>
      <c r="E3" s="93"/>
      <c r="F3" s="115" t="s">
        <v>1</v>
      </c>
    </row>
    <row r="4" ht="19.5" customHeight="1" spans="1:6">
      <c r="A4" s="61" t="s">
        <v>145</v>
      </c>
      <c r="B4" s="123" t="s">
        <v>48</v>
      </c>
      <c r="C4" s="61" t="s">
        <v>49</v>
      </c>
      <c r="D4" s="36" t="s">
        <v>377</v>
      </c>
      <c r="E4" s="36"/>
      <c r="F4" s="36"/>
    </row>
    <row r="5" ht="18.55" customHeight="1" spans="1:6">
      <c r="A5" s="61"/>
      <c r="B5" s="123"/>
      <c r="C5" s="61"/>
      <c r="D5" s="36" t="s">
        <v>30</v>
      </c>
      <c r="E5" s="36" t="s">
        <v>52</v>
      </c>
      <c r="F5" s="36" t="s">
        <v>53</v>
      </c>
    </row>
    <row r="6" ht="20.25" customHeight="1" spans="1:6">
      <c r="A6" s="61">
        <v>1</v>
      </c>
      <c r="B6" s="124" t="s">
        <v>60</v>
      </c>
      <c r="C6" s="124" t="s">
        <v>61</v>
      </c>
      <c r="D6" s="124" t="s">
        <v>62</v>
      </c>
      <c r="E6" s="124" t="s">
        <v>63</v>
      </c>
      <c r="F6" s="124" t="s">
        <v>64</v>
      </c>
    </row>
    <row r="7" ht="30" customHeight="1" spans="1:6">
      <c r="A7" s="34"/>
      <c r="B7" s="123"/>
      <c r="C7" s="34"/>
      <c r="D7" s="80"/>
      <c r="E7" s="125"/>
      <c r="F7" s="125"/>
    </row>
    <row r="8" ht="30" customHeight="1" spans="1:6">
      <c r="A8" s="23"/>
      <c r="B8" s="23"/>
      <c r="C8" s="23"/>
      <c r="D8" s="80"/>
      <c r="E8" s="125"/>
      <c r="F8" s="125"/>
    </row>
    <row r="9" ht="30" customHeight="1" spans="1:6">
      <c r="A9" s="20" t="s">
        <v>378</v>
      </c>
      <c r="B9" s="20" t="s">
        <v>378</v>
      </c>
      <c r="C9" s="20" t="s">
        <v>378</v>
      </c>
      <c r="D9" s="80"/>
      <c r="E9" s="125"/>
      <c r="F9" s="125"/>
    </row>
    <row r="11" customHeight="1" spans="1:3">
      <c r="A11" s="84" t="s">
        <v>379</v>
      </c>
      <c r="B11" s="126"/>
      <c r="C11" s="40"/>
    </row>
  </sheetData>
  <mergeCells count="7">
    <mergeCell ref="A2:F2"/>
    <mergeCell ref="A3:C3"/>
    <mergeCell ref="D4:F4"/>
    <mergeCell ref="A9:C9"/>
    <mergeCell ref="A4:A5"/>
    <mergeCell ref="B4:B5"/>
    <mergeCell ref="C4:C5"/>
  </mergeCells>
  <pageMargins left="0.75" right="0.75" top="1" bottom="1" header="0.5" footer="0.5"/>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showZeros="0" workbookViewId="0">
      <selection activeCell="M9" sqref="M9"/>
    </sheetView>
  </sheetViews>
  <sheetFormatPr defaultColWidth="9.14285714285714" defaultRowHeight="14.25" customHeight="1"/>
  <cols>
    <col min="1" max="1" width="16.3428571428571" customWidth="1"/>
    <col min="2" max="2" width="9.62857142857143" customWidth="1"/>
    <col min="3" max="3" width="9.85714285714286" customWidth="1"/>
    <col min="4" max="5" width="6.57142857142857" customWidth="1"/>
    <col min="6" max="6" width="11.2857142857143" customWidth="1"/>
    <col min="7" max="8" width="11.847619047619" customWidth="1"/>
    <col min="9" max="9" width="10.2" customWidth="1"/>
    <col min="10" max="10" width="7.28571428571429"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23" customHeight="1" spans="1:17">
      <c r="A1" s="3"/>
      <c r="B1" s="3"/>
      <c r="C1" s="3"/>
      <c r="D1" s="3"/>
      <c r="E1" s="3"/>
      <c r="F1" s="3"/>
      <c r="G1" s="3"/>
      <c r="H1" s="3"/>
      <c r="I1" s="3"/>
      <c r="J1" s="3"/>
      <c r="K1" s="1"/>
      <c r="L1" s="1"/>
      <c r="M1" s="1"/>
      <c r="N1" s="1"/>
      <c r="O1" s="106"/>
      <c r="P1" s="106"/>
      <c r="Q1" s="44" t="s">
        <v>380</v>
      </c>
    </row>
    <row r="2" ht="33" customHeight="1" spans="1:17">
      <c r="A2" s="45" t="str">
        <f>"2025"&amp;"年部门政府采购预算表"</f>
        <v>2025年部门政府采购预算表</v>
      </c>
      <c r="B2" s="30"/>
      <c r="C2" s="30"/>
      <c r="D2" s="30"/>
      <c r="E2" s="30"/>
      <c r="F2" s="30"/>
      <c r="G2" s="30"/>
      <c r="H2" s="30"/>
      <c r="I2" s="30"/>
      <c r="J2" s="30"/>
      <c r="K2" s="107"/>
      <c r="L2" s="30"/>
      <c r="M2" s="30"/>
      <c r="N2" s="30"/>
      <c r="O2" s="107"/>
      <c r="P2" s="107"/>
      <c r="Q2" s="30"/>
    </row>
    <row r="3" ht="25" customHeight="1" spans="1:17">
      <c r="A3" s="46" t="str">
        <f>"单位名称："&amp;"盈江县工业和商务科技局"</f>
        <v>单位名称：盈江县工业和商务科技局</v>
      </c>
      <c r="B3" s="33"/>
      <c r="C3" s="33"/>
      <c r="D3" s="33"/>
      <c r="E3" s="33"/>
      <c r="F3" s="33"/>
      <c r="G3" s="33"/>
      <c r="H3" s="33"/>
      <c r="I3" s="33"/>
      <c r="J3" s="33"/>
      <c r="K3" s="1"/>
      <c r="L3" s="1"/>
      <c r="M3" s="1"/>
      <c r="N3" s="1"/>
      <c r="O3" s="108"/>
      <c r="P3" s="108"/>
      <c r="Q3" s="115" t="s">
        <v>27</v>
      </c>
    </row>
    <row r="4" ht="15.75" customHeight="1" spans="1:17">
      <c r="A4" s="11" t="s">
        <v>381</v>
      </c>
      <c r="B4" s="94" t="s">
        <v>382</v>
      </c>
      <c r="C4" s="94" t="s">
        <v>383</v>
      </c>
      <c r="D4" s="94" t="s">
        <v>384</v>
      </c>
      <c r="E4" s="94" t="s">
        <v>385</v>
      </c>
      <c r="F4" s="94" t="s">
        <v>386</v>
      </c>
      <c r="G4" s="49" t="s">
        <v>152</v>
      </c>
      <c r="H4" s="49"/>
      <c r="I4" s="49"/>
      <c r="J4" s="49"/>
      <c r="K4" s="109"/>
      <c r="L4" s="49"/>
      <c r="M4" s="49"/>
      <c r="N4" s="49"/>
      <c r="O4" s="73"/>
      <c r="P4" s="109"/>
      <c r="Q4" s="50"/>
    </row>
    <row r="5" ht="17.25" customHeight="1" spans="1:17">
      <c r="A5" s="16"/>
      <c r="B5" s="95"/>
      <c r="C5" s="95"/>
      <c r="D5" s="95"/>
      <c r="E5" s="95"/>
      <c r="F5" s="95"/>
      <c r="G5" s="95" t="s">
        <v>30</v>
      </c>
      <c r="H5" s="95" t="s">
        <v>34</v>
      </c>
      <c r="I5" s="95" t="s">
        <v>387</v>
      </c>
      <c r="J5" s="95" t="s">
        <v>388</v>
      </c>
      <c r="K5" s="110" t="s">
        <v>389</v>
      </c>
      <c r="L5" s="111" t="s">
        <v>390</v>
      </c>
      <c r="M5" s="111"/>
      <c r="N5" s="111"/>
      <c r="O5" s="112"/>
      <c r="P5" s="113"/>
      <c r="Q5" s="96"/>
    </row>
    <row r="6" ht="54" customHeight="1" spans="1:17">
      <c r="A6" s="18"/>
      <c r="B6" s="96"/>
      <c r="C6" s="96"/>
      <c r="D6" s="96"/>
      <c r="E6" s="96"/>
      <c r="F6" s="96"/>
      <c r="G6" s="96"/>
      <c r="H6" s="96" t="s">
        <v>33</v>
      </c>
      <c r="I6" s="96"/>
      <c r="J6" s="96"/>
      <c r="K6" s="114"/>
      <c r="L6" s="96" t="s">
        <v>33</v>
      </c>
      <c r="M6" s="96" t="s">
        <v>40</v>
      </c>
      <c r="N6" s="96" t="s">
        <v>391</v>
      </c>
      <c r="O6" s="34" t="s">
        <v>42</v>
      </c>
      <c r="P6" s="114" t="s">
        <v>43</v>
      </c>
      <c r="Q6" s="96" t="s">
        <v>44</v>
      </c>
    </row>
    <row r="7" ht="15" customHeight="1" spans="1:17">
      <c r="A7" s="74">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52.5" customHeight="1" spans="1:17">
      <c r="A8" s="99" t="s">
        <v>46</v>
      </c>
      <c r="B8" s="100"/>
      <c r="C8" s="100"/>
      <c r="D8" s="101"/>
      <c r="E8" s="102"/>
      <c r="F8" s="24">
        <v>8883</v>
      </c>
      <c r="G8" s="24">
        <v>33883</v>
      </c>
      <c r="H8" s="24">
        <v>33883</v>
      </c>
      <c r="I8" s="24"/>
      <c r="J8" s="24"/>
      <c r="K8" s="24"/>
      <c r="L8" s="24"/>
      <c r="M8" s="24"/>
      <c r="N8" s="24"/>
      <c r="O8" s="24"/>
      <c r="P8" s="24"/>
      <c r="Q8" s="24"/>
    </row>
    <row r="9" ht="52.5" customHeight="1" spans="1:17">
      <c r="A9" s="99" t="str">
        <f t="shared" ref="A9:A10" si="0">"     "&amp;"公用经费安排的公车购置及运维费"</f>
        <v>     公用经费安排的公车购置及运维费</v>
      </c>
      <c r="B9" s="100" t="s">
        <v>392</v>
      </c>
      <c r="C9" s="100" t="s">
        <v>393</v>
      </c>
      <c r="D9" s="103" t="s">
        <v>282</v>
      </c>
      <c r="E9" s="103">
        <v>1</v>
      </c>
      <c r="F9" s="24"/>
      <c r="G9" s="24">
        <v>25000</v>
      </c>
      <c r="H9" s="24">
        <v>25000</v>
      </c>
      <c r="I9" s="24"/>
      <c r="J9" s="24"/>
      <c r="K9" s="24"/>
      <c r="L9" s="24"/>
      <c r="M9" s="24"/>
      <c r="N9" s="24"/>
      <c r="O9" s="24"/>
      <c r="P9" s="24"/>
      <c r="Q9" s="24"/>
    </row>
    <row r="10" ht="47" customHeight="1" spans="1:17">
      <c r="A10" s="99" t="str">
        <f t="shared" si="0"/>
        <v>     公用经费安排的公车购置及运维费</v>
      </c>
      <c r="B10" s="100" t="s">
        <v>394</v>
      </c>
      <c r="C10" s="100" t="s">
        <v>395</v>
      </c>
      <c r="D10" s="103" t="s">
        <v>282</v>
      </c>
      <c r="E10" s="103">
        <v>1</v>
      </c>
      <c r="F10" s="24">
        <v>8883</v>
      </c>
      <c r="G10" s="24">
        <v>8883</v>
      </c>
      <c r="H10" s="24">
        <v>8883</v>
      </c>
      <c r="I10" s="24"/>
      <c r="J10" s="24"/>
      <c r="K10" s="24"/>
      <c r="L10" s="24"/>
      <c r="M10" s="24"/>
      <c r="N10" s="24"/>
      <c r="O10" s="24"/>
      <c r="P10" s="24"/>
      <c r="Q10" s="24"/>
    </row>
    <row r="11" ht="30" customHeight="1" spans="1:17">
      <c r="A11" s="104" t="s">
        <v>378</v>
      </c>
      <c r="B11" s="105"/>
      <c r="C11" s="105"/>
      <c r="D11" s="105"/>
      <c r="E11" s="102"/>
      <c r="F11" s="24">
        <v>8883</v>
      </c>
      <c r="G11" s="24">
        <v>33883</v>
      </c>
      <c r="H11" s="24">
        <v>33883</v>
      </c>
      <c r="I11" s="24"/>
      <c r="J11" s="24"/>
      <c r="K11" s="24"/>
      <c r="L11" s="24"/>
      <c r="M11" s="24"/>
      <c r="N11" s="24"/>
      <c r="O11" s="24"/>
      <c r="P11" s="24"/>
      <c r="Q11" s="24"/>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3"/>
  <sheetViews>
    <sheetView showZeros="0" workbookViewId="0">
      <selection activeCell="A13" sqref="A13:E13"/>
    </sheetView>
  </sheetViews>
  <sheetFormatPr defaultColWidth="9.14285714285714" defaultRowHeight="14.25" customHeight="1"/>
  <cols>
    <col min="1" max="1" width="21.4761904761905" customWidth="1"/>
    <col min="2" max="2" width="9.77142857142857" customWidth="1"/>
    <col min="3" max="3" width="16.4285714285714" customWidth="1"/>
    <col min="4" max="4" width="10.1428571428571" customWidth="1"/>
    <col min="5" max="5" width="12.047619047619" customWidth="1"/>
    <col min="6" max="6" width="6.71428571428571" customWidth="1"/>
    <col min="7" max="7" width="8.57142857142857" customWidth="1"/>
    <col min="8" max="8" width="9.91428571428571" customWidth="1"/>
    <col min="9" max="14" width="11.3428571428571" customWidth="1"/>
  </cols>
  <sheetData>
    <row r="1" ht="21" customHeight="1" spans="1:14">
      <c r="A1" s="3"/>
      <c r="B1" s="3"/>
      <c r="C1" s="3"/>
      <c r="D1" s="3"/>
      <c r="E1" s="3"/>
      <c r="F1" s="3"/>
      <c r="G1" s="3"/>
      <c r="H1" s="88"/>
      <c r="I1" s="1"/>
      <c r="J1" s="1"/>
      <c r="K1" s="88"/>
      <c r="L1" s="1"/>
      <c r="M1" s="92"/>
      <c r="N1" s="92" t="s">
        <v>396</v>
      </c>
    </row>
    <row r="2" ht="36" customHeight="1" spans="1:14">
      <c r="A2" s="30" t="str">
        <f>"2025"&amp;"年部门政府购买服务预算表"</f>
        <v>2025年部门政府购买服务预算表</v>
      </c>
      <c r="B2" s="30"/>
      <c r="C2" s="30"/>
      <c r="D2" s="30"/>
      <c r="E2" s="30"/>
      <c r="F2" s="30"/>
      <c r="G2" s="30"/>
      <c r="H2" s="30"/>
      <c r="I2" s="30"/>
      <c r="J2" s="30"/>
      <c r="K2" s="30"/>
      <c r="L2" s="30"/>
      <c r="M2" s="30"/>
      <c r="N2" s="30"/>
    </row>
    <row r="3" ht="24" customHeight="1" spans="1:14">
      <c r="A3" s="32" t="str">
        <f>"单位名称："&amp;"盈江县工业和商务科技局"</f>
        <v>单位名称：盈江县工业和商务科技局</v>
      </c>
      <c r="B3" s="33"/>
      <c r="C3" s="33"/>
      <c r="D3" s="33"/>
      <c r="E3" s="33"/>
      <c r="F3" s="33"/>
      <c r="G3" s="33"/>
      <c r="H3" s="88"/>
      <c r="I3" s="1"/>
      <c r="J3" s="1"/>
      <c r="K3" s="88"/>
      <c r="L3" s="1"/>
      <c r="M3" s="93"/>
      <c r="N3" s="44" t="s">
        <v>27</v>
      </c>
    </row>
    <row r="4" ht="15.75" customHeight="1" spans="1:14">
      <c r="A4" s="11" t="s">
        <v>381</v>
      </c>
      <c r="B4" s="11" t="s">
        <v>397</v>
      </c>
      <c r="C4" s="11" t="s">
        <v>398</v>
      </c>
      <c r="D4" s="12" t="s">
        <v>152</v>
      </c>
      <c r="E4" s="13"/>
      <c r="F4" s="13"/>
      <c r="G4" s="13"/>
      <c r="H4" s="13"/>
      <c r="I4" s="13"/>
      <c r="J4" s="13"/>
      <c r="K4" s="13"/>
      <c r="L4" s="13"/>
      <c r="M4" s="13"/>
      <c r="N4" s="14"/>
    </row>
    <row r="5" ht="17.25" customHeight="1" spans="1:14">
      <c r="A5" s="16"/>
      <c r="B5" s="16"/>
      <c r="C5" s="16"/>
      <c r="D5" s="75" t="s">
        <v>30</v>
      </c>
      <c r="E5" s="11" t="s">
        <v>34</v>
      </c>
      <c r="F5" s="11" t="s">
        <v>387</v>
      </c>
      <c r="G5" s="11" t="s">
        <v>388</v>
      </c>
      <c r="H5" s="11" t="s">
        <v>389</v>
      </c>
      <c r="I5" s="12" t="s">
        <v>390</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25" customHeight="1" spans="1:14">
      <c r="A7" s="36">
        <v>1</v>
      </c>
      <c r="B7" s="36">
        <v>2</v>
      </c>
      <c r="C7" s="36">
        <v>3</v>
      </c>
      <c r="D7" s="36">
        <v>7</v>
      </c>
      <c r="E7" s="36">
        <v>8</v>
      </c>
      <c r="F7" s="36">
        <v>9</v>
      </c>
      <c r="G7" s="36">
        <v>10</v>
      </c>
      <c r="H7" s="36">
        <v>11</v>
      </c>
      <c r="I7" s="36">
        <v>12</v>
      </c>
      <c r="J7" s="36">
        <v>13</v>
      </c>
      <c r="K7" s="36">
        <v>14</v>
      </c>
      <c r="L7" s="36">
        <v>15</v>
      </c>
      <c r="M7" s="36">
        <v>16</v>
      </c>
      <c r="N7" s="36">
        <v>17</v>
      </c>
    </row>
    <row r="8" ht="27" customHeight="1" spans="1:14">
      <c r="A8" s="89"/>
      <c r="B8" s="89"/>
      <c r="C8" s="89"/>
      <c r="D8" s="24"/>
      <c r="E8" s="24"/>
      <c r="F8" s="24"/>
      <c r="G8" s="24"/>
      <c r="H8" s="24"/>
      <c r="I8" s="24"/>
      <c r="J8" s="24"/>
      <c r="K8" s="24"/>
      <c r="L8" s="24"/>
      <c r="M8" s="24"/>
      <c r="N8" s="24"/>
    </row>
    <row r="9" ht="27" customHeight="1" spans="1:14">
      <c r="A9" s="90"/>
      <c r="B9" s="90"/>
      <c r="C9" s="90"/>
      <c r="D9" s="24"/>
      <c r="E9" s="24"/>
      <c r="F9" s="24"/>
      <c r="G9" s="24"/>
      <c r="H9" s="24"/>
      <c r="I9" s="24"/>
      <c r="J9" s="24"/>
      <c r="K9" s="24"/>
      <c r="L9" s="24"/>
      <c r="M9" s="24"/>
      <c r="N9" s="24"/>
    </row>
    <row r="10" ht="27" customHeight="1" spans="1:14">
      <c r="A10" s="12" t="s">
        <v>30</v>
      </c>
      <c r="B10" s="91"/>
      <c r="C10" s="91"/>
      <c r="D10" s="24"/>
      <c r="E10" s="24"/>
      <c r="F10" s="24"/>
      <c r="G10" s="24"/>
      <c r="H10" s="24"/>
      <c r="I10" s="24"/>
      <c r="J10" s="24"/>
      <c r="K10" s="24"/>
      <c r="L10" s="24"/>
      <c r="M10" s="24"/>
      <c r="N10" s="24"/>
    </row>
    <row r="13" customHeight="1" spans="1:4">
      <c r="A13" s="84" t="s">
        <v>399</v>
      </c>
      <c r="B13" s="40"/>
      <c r="C13" s="40"/>
      <c r="D13" s="40"/>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8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showZeros="0" workbookViewId="0">
      <selection activeCell="Q8" sqref="Q8"/>
    </sheetView>
  </sheetViews>
  <sheetFormatPr defaultColWidth="9.14285714285714" defaultRowHeight="14.25" customHeight="1"/>
  <cols>
    <col min="1" max="1" width="24.4761904761905" customWidth="1"/>
    <col min="2" max="20" width="5.77142857142857" customWidth="1"/>
  </cols>
  <sheetData>
    <row r="1" ht="13.5" customHeight="1" spans="1:20">
      <c r="A1" s="65"/>
      <c r="B1" s="65"/>
      <c r="C1" s="65"/>
      <c r="D1" s="66"/>
      <c r="E1" s="66"/>
      <c r="F1" s="66"/>
      <c r="G1" s="66"/>
      <c r="H1" s="66"/>
      <c r="I1" s="66"/>
      <c r="J1" s="66"/>
      <c r="K1" s="66"/>
      <c r="L1" s="66"/>
      <c r="M1" s="66"/>
      <c r="N1" s="66"/>
      <c r="O1" s="66"/>
      <c r="P1" s="66"/>
      <c r="Q1" s="66"/>
      <c r="R1" s="66"/>
      <c r="S1" s="66"/>
      <c r="T1" s="85" t="s">
        <v>400</v>
      </c>
    </row>
    <row r="2" ht="27.75" customHeight="1" spans="1:20">
      <c r="A2" s="67" t="str">
        <f>"2025"&amp;"年县对下转移支付预算表"</f>
        <v>2025年县对下转移支付预算表</v>
      </c>
      <c r="B2" s="5"/>
      <c r="C2" s="5"/>
      <c r="D2" s="58"/>
      <c r="E2" s="58"/>
      <c r="F2" s="58"/>
      <c r="G2" s="58"/>
      <c r="H2" s="58"/>
      <c r="I2" s="58"/>
      <c r="J2" s="58"/>
      <c r="K2" s="58"/>
      <c r="L2" s="58"/>
      <c r="M2" s="58"/>
      <c r="N2" s="58"/>
      <c r="O2" s="58"/>
      <c r="P2" s="58"/>
      <c r="Q2" s="58"/>
      <c r="R2" s="58"/>
      <c r="S2" s="58"/>
      <c r="T2" s="5"/>
    </row>
    <row r="3" customHeight="1" spans="1:20">
      <c r="A3" s="68" t="s">
        <v>1</v>
      </c>
      <c r="B3" s="69"/>
      <c r="C3" s="69"/>
      <c r="D3" s="9"/>
      <c r="E3" s="9"/>
      <c r="F3" s="9"/>
      <c r="G3" s="9"/>
      <c r="H3" s="9"/>
      <c r="I3" s="9"/>
      <c r="J3" s="9"/>
      <c r="K3" s="9"/>
      <c r="L3" s="9"/>
      <c r="M3" s="9"/>
      <c r="N3" s="9"/>
      <c r="O3" s="9"/>
      <c r="P3" s="9"/>
      <c r="Q3" s="9"/>
      <c r="R3" s="9"/>
      <c r="S3" s="9"/>
      <c r="T3" s="86"/>
    </row>
    <row r="4" ht="18" customHeight="1" spans="1:20">
      <c r="A4" s="70" t="str">
        <f>"单位名称："&amp;"盈江县工业和商务科技局"</f>
        <v>单位名称：盈江县工业和商务科技局</v>
      </c>
      <c r="B4" s="71"/>
      <c r="C4" s="71"/>
      <c r="D4" s="9"/>
      <c r="E4" s="9"/>
      <c r="F4" s="9"/>
      <c r="G4" s="9"/>
      <c r="H4" s="9"/>
      <c r="I4" s="9"/>
      <c r="J4" s="9"/>
      <c r="K4" s="9"/>
      <c r="L4" s="9"/>
      <c r="M4" s="9"/>
      <c r="N4" s="9"/>
      <c r="O4" s="9"/>
      <c r="P4" s="9"/>
      <c r="Q4" s="9"/>
      <c r="R4" s="9"/>
      <c r="S4" s="9"/>
      <c r="T4" s="87"/>
    </row>
    <row r="5" ht="19.5" customHeight="1" spans="1:20">
      <c r="A5" s="72" t="s">
        <v>401</v>
      </c>
      <c r="B5" s="12" t="s">
        <v>152</v>
      </c>
      <c r="C5" s="13"/>
      <c r="D5" s="73"/>
      <c r="E5" s="61" t="s">
        <v>402</v>
      </c>
      <c r="F5" s="61"/>
      <c r="G5" s="61"/>
      <c r="H5" s="61"/>
      <c r="I5" s="61"/>
      <c r="J5" s="61"/>
      <c r="K5" s="61"/>
      <c r="L5" s="61"/>
      <c r="M5" s="61"/>
      <c r="N5" s="61"/>
      <c r="O5" s="61"/>
      <c r="P5" s="61"/>
      <c r="Q5" s="61"/>
      <c r="R5" s="61"/>
      <c r="S5" s="61"/>
      <c r="T5" s="36"/>
    </row>
    <row r="6" ht="61.3" customHeight="1" spans="1:20">
      <c r="A6" s="74"/>
      <c r="B6" s="75" t="s">
        <v>30</v>
      </c>
      <c r="C6" s="11" t="s">
        <v>34</v>
      </c>
      <c r="D6" s="76" t="s">
        <v>403</v>
      </c>
      <c r="E6" s="34" t="s">
        <v>404</v>
      </c>
      <c r="F6" s="34" t="s">
        <v>405</v>
      </c>
      <c r="G6" s="34" t="s">
        <v>406</v>
      </c>
      <c r="H6" s="34" t="s">
        <v>407</v>
      </c>
      <c r="I6" s="34" t="s">
        <v>408</v>
      </c>
      <c r="J6" s="34" t="s">
        <v>409</v>
      </c>
      <c r="K6" s="34" t="s">
        <v>410</v>
      </c>
      <c r="L6" s="34" t="s">
        <v>411</v>
      </c>
      <c r="M6" s="34" t="s">
        <v>412</v>
      </c>
      <c r="N6" s="34" t="s">
        <v>413</v>
      </c>
      <c r="O6" s="34" t="s">
        <v>414</v>
      </c>
      <c r="P6" s="34" t="s">
        <v>415</v>
      </c>
      <c r="Q6" s="34" t="s">
        <v>416</v>
      </c>
      <c r="R6" s="34" t="s">
        <v>417</v>
      </c>
      <c r="S6" s="34" t="s">
        <v>418</v>
      </c>
      <c r="T6" s="35" t="s">
        <v>419</v>
      </c>
    </row>
    <row r="7" ht="19.5" customHeight="1" spans="1:20">
      <c r="A7" s="36">
        <v>1</v>
      </c>
      <c r="B7" s="36">
        <v>2</v>
      </c>
      <c r="C7" s="77">
        <v>3</v>
      </c>
      <c r="D7" s="78">
        <v>4</v>
      </c>
      <c r="E7" s="77">
        <v>5</v>
      </c>
      <c r="F7" s="79">
        <v>6</v>
      </c>
      <c r="G7" s="77">
        <v>7</v>
      </c>
      <c r="H7" s="79">
        <v>8</v>
      </c>
      <c r="I7" s="77">
        <v>9</v>
      </c>
      <c r="J7" s="79">
        <v>10</v>
      </c>
      <c r="K7" s="77">
        <v>11</v>
      </c>
      <c r="L7" s="79">
        <v>12</v>
      </c>
      <c r="M7" s="77">
        <v>13</v>
      </c>
      <c r="N7" s="79">
        <v>14</v>
      </c>
      <c r="O7" s="77">
        <v>15</v>
      </c>
      <c r="P7" s="79">
        <v>16</v>
      </c>
      <c r="Q7" s="77">
        <v>17</v>
      </c>
      <c r="R7" s="79">
        <v>18</v>
      </c>
      <c r="S7" s="77">
        <v>19</v>
      </c>
      <c r="T7" s="77">
        <v>20</v>
      </c>
    </row>
    <row r="8" ht="19.5" customHeight="1" spans="1:20">
      <c r="A8" s="37" t="s">
        <v>420</v>
      </c>
      <c r="B8" s="80"/>
      <c r="C8" s="80"/>
      <c r="D8" s="81"/>
      <c r="E8" s="55"/>
      <c r="F8" s="55"/>
      <c r="G8" s="55"/>
      <c r="H8" s="55"/>
      <c r="I8" s="55"/>
      <c r="J8" s="55"/>
      <c r="K8" s="55"/>
      <c r="L8" s="55"/>
      <c r="M8" s="55"/>
      <c r="N8" s="55"/>
      <c r="O8" s="55"/>
      <c r="P8" s="55"/>
      <c r="Q8" s="55"/>
      <c r="R8" s="55"/>
      <c r="S8" s="55"/>
      <c r="T8" s="55"/>
    </row>
    <row r="9" ht="19.5" customHeight="1" spans="1:20">
      <c r="A9" s="82"/>
      <c r="B9" s="80"/>
      <c r="C9" s="80"/>
      <c r="D9" s="81"/>
      <c r="E9" s="83"/>
      <c r="F9" s="83"/>
      <c r="G9" s="83"/>
      <c r="H9" s="83"/>
      <c r="I9" s="83"/>
      <c r="J9" s="83"/>
      <c r="K9" s="83"/>
      <c r="L9" s="83"/>
      <c r="M9" s="83"/>
      <c r="N9" s="83"/>
      <c r="O9" s="83"/>
      <c r="P9" s="83"/>
      <c r="Q9" s="83"/>
      <c r="R9" s="83"/>
      <c r="S9" s="83"/>
      <c r="T9" s="82"/>
    </row>
    <row r="10" ht="19.5" customHeight="1" spans="1:20">
      <c r="A10" s="53" t="s">
        <v>30</v>
      </c>
      <c r="B10" s="80"/>
      <c r="C10" s="80"/>
      <c r="D10" s="81"/>
      <c r="E10" s="55"/>
      <c r="F10" s="55"/>
      <c r="G10" s="55"/>
      <c r="H10" s="55"/>
      <c r="I10" s="55"/>
      <c r="J10" s="55"/>
      <c r="K10" s="55"/>
      <c r="L10" s="55"/>
      <c r="M10" s="55"/>
      <c r="N10" s="55"/>
      <c r="O10" s="55"/>
      <c r="P10" s="55"/>
      <c r="Q10" s="55"/>
      <c r="R10" s="55"/>
      <c r="S10" s="55"/>
      <c r="T10" s="55"/>
    </row>
    <row r="12" customHeight="1" spans="1:1">
      <c r="A12" s="84" t="s">
        <v>421</v>
      </c>
    </row>
  </sheetData>
  <mergeCells count="6">
    <mergeCell ref="A2:T2"/>
    <mergeCell ref="A3:T3"/>
    <mergeCell ref="A4:T4"/>
    <mergeCell ref="B5:D5"/>
    <mergeCell ref="E5:T5"/>
    <mergeCell ref="A5:A6"/>
  </mergeCells>
  <pageMargins left="0.75" right="0.75" top="1" bottom="1" header="0.5" footer="0.5"/>
  <pageSetup paperSize="9" scale="9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7"/>
  <sheetViews>
    <sheetView showZeros="0" workbookViewId="0">
      <selection activeCell="G10" sqref="G10"/>
    </sheetView>
  </sheetViews>
  <sheetFormatPr defaultColWidth="9.14285714285714" defaultRowHeight="12" customHeight="1"/>
  <cols>
    <col min="1" max="10" width="13.2" customWidth="1"/>
  </cols>
  <sheetData>
    <row r="1" ht="19" customHeight="1" spans="10:10">
      <c r="J1" s="64" t="s">
        <v>422</v>
      </c>
    </row>
    <row r="2" ht="28.5" customHeight="1" spans="1:10">
      <c r="A2" s="57" t="str">
        <f>"2025"&amp;"年县对下转移支付绩效目标表"</f>
        <v>2025年县对下转移支付绩效目标表</v>
      </c>
      <c r="B2" s="5"/>
      <c r="C2" s="5"/>
      <c r="D2" s="5"/>
      <c r="E2" s="5"/>
      <c r="F2" s="58"/>
      <c r="G2" s="5"/>
      <c r="H2" s="58"/>
      <c r="I2" s="58"/>
      <c r="J2" s="5"/>
    </row>
    <row r="3" ht="22" customHeight="1" spans="1:8">
      <c r="A3" s="6" t="str">
        <f>"单位名称："&amp;"盈江县工业和商务科技局"</f>
        <v>单位名称：盈江县工业和商务科技局</v>
      </c>
      <c r="B3" s="59"/>
      <c r="C3" s="59"/>
      <c r="D3" s="59"/>
      <c r="E3" s="59"/>
      <c r="F3" s="60"/>
      <c r="G3" s="59"/>
      <c r="H3" s="60"/>
    </row>
    <row r="4" ht="44.25" customHeight="1" spans="1:10">
      <c r="A4" s="35" t="s">
        <v>267</v>
      </c>
      <c r="B4" s="35" t="s">
        <v>268</v>
      </c>
      <c r="C4" s="35" t="s">
        <v>269</v>
      </c>
      <c r="D4" s="35" t="s">
        <v>270</v>
      </c>
      <c r="E4" s="35" t="s">
        <v>271</v>
      </c>
      <c r="F4" s="61" t="s">
        <v>272</v>
      </c>
      <c r="G4" s="35" t="s">
        <v>273</v>
      </c>
      <c r="H4" s="61" t="s">
        <v>274</v>
      </c>
      <c r="I4" s="61" t="s">
        <v>275</v>
      </c>
      <c r="J4" s="35" t="s">
        <v>276</v>
      </c>
    </row>
    <row r="5" ht="17" customHeight="1" spans="1:10">
      <c r="A5" s="35">
        <v>1</v>
      </c>
      <c r="B5" s="35">
        <v>2</v>
      </c>
      <c r="C5" s="35">
        <v>3</v>
      </c>
      <c r="D5" s="35">
        <v>4</v>
      </c>
      <c r="E5" s="35">
        <v>5</v>
      </c>
      <c r="F5" s="61">
        <v>6</v>
      </c>
      <c r="G5" s="35">
        <v>7</v>
      </c>
      <c r="H5" s="61">
        <v>8</v>
      </c>
      <c r="I5" s="61">
        <v>9</v>
      </c>
      <c r="J5" s="35">
        <v>10</v>
      </c>
    </row>
    <row r="6" ht="32.7" customHeight="1" spans="1:10">
      <c r="A6" s="37"/>
      <c r="B6" s="51"/>
      <c r="C6" s="51"/>
      <c r="D6" s="51"/>
      <c r="E6" s="62"/>
      <c r="F6" s="63"/>
      <c r="G6" s="62"/>
      <c r="H6" s="63"/>
      <c r="I6" s="63"/>
      <c r="J6" s="62"/>
    </row>
    <row r="7" ht="32.7" customHeight="1" spans="1:10">
      <c r="A7" s="37"/>
      <c r="B7" s="23" t="s">
        <v>420</v>
      </c>
      <c r="C7" s="23" t="s">
        <v>420</v>
      </c>
      <c r="D7" s="23" t="s">
        <v>420</v>
      </c>
      <c r="E7" s="37" t="s">
        <v>420</v>
      </c>
      <c r="F7" s="23" t="s">
        <v>420</v>
      </c>
      <c r="G7" s="37" t="s">
        <v>420</v>
      </c>
      <c r="H7" s="23" t="s">
        <v>420</v>
      </c>
      <c r="I7" s="23" t="s">
        <v>420</v>
      </c>
      <c r="J7" s="37" t="s">
        <v>420</v>
      </c>
    </row>
    <row r="9" ht="18" customHeight="1" spans="1:1">
      <c r="A9" s="56" t="s">
        <v>423</v>
      </c>
    </row>
    <row r="17" ht="21" customHeight="1"/>
  </sheetData>
  <mergeCells count="2">
    <mergeCell ref="A2:J2"/>
    <mergeCell ref="A3:H3"/>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0"/>
  <sheetViews>
    <sheetView showZeros="0" workbookViewId="0">
      <selection activeCell="A10" sqref="A10"/>
    </sheetView>
  </sheetViews>
  <sheetFormatPr defaultColWidth="9.14285714285714" defaultRowHeight="12" customHeight="1" outlineLevelCol="7"/>
  <cols>
    <col min="1" max="8" width="16.9142857142857" customWidth="1"/>
  </cols>
  <sheetData>
    <row r="1" ht="19" customHeight="1" spans="1:8">
      <c r="A1" s="1"/>
      <c r="B1" s="1"/>
      <c r="C1" s="1"/>
      <c r="D1" s="1"/>
      <c r="E1" s="1"/>
      <c r="F1" s="1"/>
      <c r="G1" s="1"/>
      <c r="H1" s="44" t="s">
        <v>424</v>
      </c>
    </row>
    <row r="2" ht="28.5" customHeight="1" spans="1:8">
      <c r="A2" s="45" t="str">
        <f>"2025"&amp;"年新增资产配置表"</f>
        <v>2025年新增资产配置表</v>
      </c>
      <c r="B2" s="30"/>
      <c r="C2" s="30"/>
      <c r="D2" s="30"/>
      <c r="E2" s="30"/>
      <c r="F2" s="30"/>
      <c r="G2" s="30"/>
      <c r="H2" s="30"/>
    </row>
    <row r="3" ht="25" customHeight="1" spans="1:8">
      <c r="A3" s="46" t="str">
        <f>"单位名称："&amp;"盈江县工业和商务科技局"</f>
        <v>单位名称：盈江县工业和商务科技局</v>
      </c>
      <c r="B3" s="32"/>
      <c r="C3" s="47"/>
      <c r="D3" s="1"/>
      <c r="E3" s="1"/>
      <c r="F3" s="1"/>
      <c r="G3" s="1"/>
      <c r="H3" s="1"/>
    </row>
    <row r="4" ht="21" customHeight="1" spans="1:8">
      <c r="A4" s="11" t="s">
        <v>145</v>
      </c>
      <c r="B4" s="11" t="s">
        <v>425</v>
      </c>
      <c r="C4" s="11" t="s">
        <v>426</v>
      </c>
      <c r="D4" s="11" t="s">
        <v>427</v>
      </c>
      <c r="E4" s="11" t="s">
        <v>428</v>
      </c>
      <c r="F4" s="48" t="s">
        <v>429</v>
      </c>
      <c r="G4" s="49"/>
      <c r="H4" s="50"/>
    </row>
    <row r="5" ht="21" customHeight="1" spans="1:8">
      <c r="A5" s="18"/>
      <c r="B5" s="18"/>
      <c r="C5" s="18"/>
      <c r="D5" s="18"/>
      <c r="E5" s="18"/>
      <c r="F5" s="35" t="s">
        <v>385</v>
      </c>
      <c r="G5" s="35" t="s">
        <v>430</v>
      </c>
      <c r="H5" s="35" t="s">
        <v>431</v>
      </c>
    </row>
    <row r="6" ht="21" customHeight="1" spans="1:8">
      <c r="A6" s="35">
        <v>1</v>
      </c>
      <c r="B6" s="35">
        <v>2</v>
      </c>
      <c r="C6" s="35">
        <v>3</v>
      </c>
      <c r="D6" s="35">
        <v>4</v>
      </c>
      <c r="E6" s="35">
        <v>5</v>
      </c>
      <c r="F6" s="35">
        <v>6</v>
      </c>
      <c r="G6" s="35">
        <v>7</v>
      </c>
      <c r="H6" s="35">
        <v>8</v>
      </c>
    </row>
    <row r="7" ht="33" customHeight="1" spans="1:8">
      <c r="A7" s="51"/>
      <c r="B7" s="51"/>
      <c r="C7" s="51"/>
      <c r="D7" s="51"/>
      <c r="E7" s="51"/>
      <c r="F7" s="42"/>
      <c r="G7" s="52"/>
      <c r="H7" s="52"/>
    </row>
    <row r="8" ht="24" customHeight="1" spans="1:8">
      <c r="A8" s="53" t="s">
        <v>30</v>
      </c>
      <c r="B8" s="54"/>
      <c r="C8" s="54"/>
      <c r="D8" s="54"/>
      <c r="E8" s="54"/>
      <c r="F8" s="43"/>
      <c r="G8" s="55"/>
      <c r="H8" s="55"/>
    </row>
    <row r="10" ht="15" customHeight="1" spans="1:1">
      <c r="A10" s="56" t="s">
        <v>432</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9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A12" sqref="A12"/>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433</v>
      </c>
    </row>
    <row r="2" ht="27.75" customHeight="1" spans="1:11">
      <c r="A2" s="30" t="str">
        <f>"2025"&amp;"年上级转移支付补助项目支出预算表"</f>
        <v>2025年上级转移支付补助项目支出预算表</v>
      </c>
      <c r="B2" s="30"/>
      <c r="C2" s="30"/>
      <c r="D2" s="30"/>
      <c r="E2" s="30"/>
      <c r="F2" s="30"/>
      <c r="G2" s="30"/>
      <c r="H2" s="30"/>
      <c r="I2" s="30"/>
      <c r="J2" s="30"/>
      <c r="K2" s="30"/>
    </row>
    <row r="3" ht="13.5" customHeight="1" spans="1:11">
      <c r="A3" s="31" t="str">
        <f>"单位名称："&amp;"盈江县工业和商务科技局"</f>
        <v>单位名称：盈江县工业和商务科技局</v>
      </c>
      <c r="B3" s="32"/>
      <c r="C3" s="32"/>
      <c r="D3" s="32"/>
      <c r="E3" s="32"/>
      <c r="F3" s="32"/>
      <c r="G3" s="32"/>
      <c r="H3" s="33"/>
      <c r="I3" s="33"/>
      <c r="J3" s="33"/>
      <c r="K3" s="41" t="s">
        <v>27</v>
      </c>
    </row>
    <row r="4" ht="21.75" customHeight="1" spans="1:11">
      <c r="A4" s="34" t="s">
        <v>246</v>
      </c>
      <c r="B4" s="34" t="s">
        <v>147</v>
      </c>
      <c r="C4" s="34" t="s">
        <v>247</v>
      </c>
      <c r="D4" s="35" t="s">
        <v>148</v>
      </c>
      <c r="E4" s="35" t="s">
        <v>149</v>
      </c>
      <c r="F4" s="35" t="s">
        <v>248</v>
      </c>
      <c r="G4" s="35" t="s">
        <v>249</v>
      </c>
      <c r="H4" s="36" t="s">
        <v>30</v>
      </c>
      <c r="I4" s="36" t="s">
        <v>434</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28" customHeight="1" spans="1:11">
      <c r="A7" s="19">
        <v>1</v>
      </c>
      <c r="B7" s="19">
        <v>2</v>
      </c>
      <c r="C7" s="19">
        <v>3</v>
      </c>
      <c r="D7" s="19">
        <v>4</v>
      </c>
      <c r="E7" s="19">
        <v>5</v>
      </c>
      <c r="F7" s="19">
        <v>6</v>
      </c>
      <c r="G7" s="19">
        <v>7</v>
      </c>
      <c r="H7" s="19">
        <v>8</v>
      </c>
      <c r="I7" s="19">
        <v>9</v>
      </c>
      <c r="J7" s="20">
        <v>10</v>
      </c>
      <c r="K7" s="20">
        <v>11</v>
      </c>
    </row>
    <row r="8" ht="27" customHeight="1" spans="1:11">
      <c r="A8" s="37"/>
      <c r="B8" s="23"/>
      <c r="C8" s="37"/>
      <c r="D8" s="37"/>
      <c r="E8" s="37"/>
      <c r="F8" s="37"/>
      <c r="G8" s="37"/>
      <c r="H8" s="24"/>
      <c r="I8" s="24"/>
      <c r="J8" s="24"/>
      <c r="K8" s="42"/>
    </row>
    <row r="9" ht="27" customHeight="1" spans="1:11">
      <c r="A9" s="23"/>
      <c r="B9" s="23"/>
      <c r="C9" s="23"/>
      <c r="D9" s="23"/>
      <c r="E9" s="23"/>
      <c r="F9" s="23"/>
      <c r="G9" s="23"/>
      <c r="H9" s="24"/>
      <c r="I9" s="24"/>
      <c r="J9" s="24"/>
      <c r="K9" s="43"/>
    </row>
    <row r="10" ht="27" customHeight="1" spans="1:11">
      <c r="A10" s="38" t="s">
        <v>378</v>
      </c>
      <c r="B10" s="39"/>
      <c r="C10" s="39"/>
      <c r="D10" s="39"/>
      <c r="E10" s="39"/>
      <c r="F10" s="39"/>
      <c r="G10" s="39"/>
      <c r="H10" s="24"/>
      <c r="I10" s="24"/>
      <c r="J10" s="24"/>
      <c r="K10" s="43"/>
    </row>
    <row r="12" ht="15" customHeight="1" spans="1:1">
      <c r="A12" s="40" t="s">
        <v>435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showZeros="0" workbookViewId="0">
      <selection activeCell="G21" sqref="G21"/>
    </sheetView>
  </sheetViews>
  <sheetFormatPr defaultColWidth="9.14285714285714" defaultRowHeight="14.25" customHeight="1" outlineLevelCol="6"/>
  <cols>
    <col min="1" max="1" width="22.4285714285714" customWidth="1"/>
    <col min="2" max="2" width="20.047619047619" customWidth="1"/>
    <col min="3" max="3" width="40.4285714285714" customWidth="1"/>
    <col min="4" max="4" width="12" customWidth="1"/>
    <col min="5" max="7" width="19.2857142857143" customWidth="1"/>
  </cols>
  <sheetData>
    <row r="1" ht="21" customHeight="1" spans="1:7">
      <c r="A1" s="1"/>
      <c r="B1" s="1"/>
      <c r="C1" s="1"/>
      <c r="D1" s="2"/>
      <c r="E1" s="3"/>
      <c r="F1" s="3"/>
      <c r="G1" s="4" t="s">
        <v>436</v>
      </c>
    </row>
    <row r="2" ht="29" customHeight="1" spans="1:7">
      <c r="A2" s="5" t="str">
        <f>"2025"&amp;"年部门项目支出中期规划预算表"</f>
        <v>2025年部门项目支出中期规划预算表</v>
      </c>
      <c r="B2" s="5"/>
      <c r="C2" s="5"/>
      <c r="D2" s="5"/>
      <c r="E2" s="5"/>
      <c r="F2" s="5"/>
      <c r="G2" s="5"/>
    </row>
    <row r="3" ht="23" customHeight="1" spans="1:7">
      <c r="A3" s="6" t="str">
        <f>"单位名称："&amp;"盈江县工业和商务科技局"</f>
        <v>单位名称：盈江县工业和商务科技局</v>
      </c>
      <c r="B3" s="7"/>
      <c r="C3" s="7"/>
      <c r="D3" s="7"/>
      <c r="E3" s="8"/>
      <c r="F3" s="8"/>
      <c r="G3" s="9" t="s">
        <v>27</v>
      </c>
    </row>
    <row r="4" ht="22" customHeight="1" spans="1:7">
      <c r="A4" s="10" t="s">
        <v>247</v>
      </c>
      <c r="B4" s="10" t="s">
        <v>246</v>
      </c>
      <c r="C4" s="10" t="s">
        <v>147</v>
      </c>
      <c r="D4" s="11" t="s">
        <v>437</v>
      </c>
      <c r="E4" s="12" t="s">
        <v>34</v>
      </c>
      <c r="F4" s="13"/>
      <c r="G4" s="14"/>
    </row>
    <row r="5" ht="22" customHeight="1" spans="1:7">
      <c r="A5" s="15"/>
      <c r="B5" s="15"/>
      <c r="C5" s="15"/>
      <c r="D5" s="16"/>
      <c r="E5" s="11" t="str">
        <f>"2025"&amp;"年"</f>
        <v>2025年</v>
      </c>
      <c r="F5" s="11" t="str">
        <f>"2025"+1&amp;"年"</f>
        <v>2026年</v>
      </c>
      <c r="G5" s="11" t="str">
        <f>"2025"+2&amp;"年"</f>
        <v>2027年</v>
      </c>
    </row>
    <row r="6" ht="22" customHeight="1" spans="1:7">
      <c r="A6" s="17"/>
      <c r="B6" s="17"/>
      <c r="C6" s="17"/>
      <c r="D6" s="18"/>
      <c r="E6" s="18" t="s">
        <v>33</v>
      </c>
      <c r="F6" s="18" t="s">
        <v>33</v>
      </c>
      <c r="G6" s="18" t="s">
        <v>33</v>
      </c>
    </row>
    <row r="7" ht="22" customHeight="1" spans="1:7">
      <c r="A7" s="19">
        <v>1</v>
      </c>
      <c r="B7" s="19">
        <v>2</v>
      </c>
      <c r="C7" s="19">
        <v>3</v>
      </c>
      <c r="D7" s="20">
        <v>4</v>
      </c>
      <c r="E7" s="19">
        <v>5</v>
      </c>
      <c r="F7" s="19">
        <v>6</v>
      </c>
      <c r="G7" s="19">
        <v>7</v>
      </c>
    </row>
    <row r="8" ht="27" customHeight="1" spans="1:7">
      <c r="A8" s="21" t="s">
        <v>46</v>
      </c>
      <c r="B8" s="22"/>
      <c r="C8" s="22"/>
      <c r="D8" s="23"/>
      <c r="E8" s="24">
        <v>1677600</v>
      </c>
      <c r="F8" s="24"/>
      <c r="G8" s="24"/>
    </row>
    <row r="9" ht="27" customHeight="1" spans="1:7">
      <c r="A9" s="25"/>
      <c r="B9" s="22" t="s">
        <v>438</v>
      </c>
      <c r="C9" s="22" t="s">
        <v>241</v>
      </c>
      <c r="D9" s="23" t="s">
        <v>439</v>
      </c>
      <c r="E9" s="24">
        <v>3000</v>
      </c>
      <c r="F9" s="24"/>
      <c r="G9" s="24"/>
    </row>
    <row r="10" ht="27" customHeight="1" spans="1:7">
      <c r="A10" s="26"/>
      <c r="B10" s="22" t="s">
        <v>440</v>
      </c>
      <c r="C10" s="22" t="s">
        <v>243</v>
      </c>
      <c r="D10" s="23" t="s">
        <v>439</v>
      </c>
      <c r="E10" s="24">
        <v>918000</v>
      </c>
      <c r="F10" s="24"/>
      <c r="G10" s="24"/>
    </row>
    <row r="11" ht="27" customHeight="1" spans="1:7">
      <c r="A11" s="26"/>
      <c r="B11" s="22" t="s">
        <v>441</v>
      </c>
      <c r="C11" s="22" t="s">
        <v>257</v>
      </c>
      <c r="D11" s="23" t="s">
        <v>439</v>
      </c>
      <c r="E11" s="24">
        <v>10600</v>
      </c>
      <c r="F11" s="24"/>
      <c r="G11" s="24"/>
    </row>
    <row r="12" ht="27" customHeight="1" spans="1:7">
      <c r="A12" s="26"/>
      <c r="B12" s="22" t="s">
        <v>441</v>
      </c>
      <c r="C12" s="22" t="s">
        <v>260</v>
      </c>
      <c r="D12" s="23" t="s">
        <v>439</v>
      </c>
      <c r="E12" s="24">
        <v>6000</v>
      </c>
      <c r="F12" s="24"/>
      <c r="G12" s="24"/>
    </row>
    <row r="13" ht="27" customHeight="1" spans="1:7">
      <c r="A13" s="26"/>
      <c r="B13" s="22" t="s">
        <v>442</v>
      </c>
      <c r="C13" s="22" t="s">
        <v>262</v>
      </c>
      <c r="D13" s="23" t="s">
        <v>439</v>
      </c>
      <c r="E13" s="24">
        <v>400000</v>
      </c>
      <c r="F13" s="24"/>
      <c r="G13" s="24"/>
    </row>
    <row r="14" ht="27" customHeight="1" spans="1:7">
      <c r="A14" s="26"/>
      <c r="B14" s="22" t="s">
        <v>442</v>
      </c>
      <c r="C14" s="22" t="s">
        <v>252</v>
      </c>
      <c r="D14" s="23" t="s">
        <v>439</v>
      </c>
      <c r="E14" s="24">
        <v>340000</v>
      </c>
      <c r="F14" s="24"/>
      <c r="G14" s="24"/>
    </row>
    <row r="15" ht="27" customHeight="1" spans="1:7">
      <c r="A15" s="27" t="s">
        <v>30</v>
      </c>
      <c r="B15" s="28" t="s">
        <v>420</v>
      </c>
      <c r="C15" s="28"/>
      <c r="D15" s="29"/>
      <c r="E15" s="24">
        <v>1677600</v>
      </c>
      <c r="F15" s="24"/>
      <c r="G15" s="24"/>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scale="8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7"/>
  <sheetViews>
    <sheetView showZeros="0" workbookViewId="0">
      <selection activeCell="A1" sqref="$A1:$XFD1048576"/>
    </sheetView>
  </sheetViews>
  <sheetFormatPr defaultColWidth="9.14285714285714" defaultRowHeight="12" customHeight="1"/>
  <cols>
    <col min="1" max="1" width="7.62857142857143" customWidth="1"/>
    <col min="2" max="2" width="14.4285714285714" customWidth="1"/>
    <col min="3" max="4" width="13.4761904761905" customWidth="1"/>
    <col min="5" max="5" width="13.2" customWidth="1"/>
    <col min="6" max="6" width="8.47619047619048" customWidth="1"/>
    <col min="7" max="7" width="7.71428571428571" customWidth="1"/>
    <col min="8" max="8" width="8.47619047619048" customWidth="1"/>
    <col min="9" max="14" width="8.85714285714286" customWidth="1"/>
    <col min="15" max="15" width="6" customWidth="1"/>
    <col min="16" max="19" width="6.85714285714286" customWidth="1"/>
  </cols>
  <sheetData>
    <row r="1" ht="22" customHeight="1" spans="1:17">
      <c r="A1" s="181"/>
      <c r="B1" s="1"/>
      <c r="C1" s="1"/>
      <c r="D1" s="1"/>
      <c r="E1" s="1"/>
      <c r="F1" s="1"/>
      <c r="G1" s="1"/>
      <c r="H1" s="1"/>
      <c r="I1" s="88"/>
      <c r="J1" s="1"/>
      <c r="K1" s="1"/>
      <c r="L1" s="1"/>
      <c r="M1" s="1"/>
      <c r="N1" s="1"/>
      <c r="O1" s="1"/>
      <c r="P1" s="92" t="s">
        <v>26</v>
      </c>
      <c r="Q1" s="92" t="s">
        <v>26</v>
      </c>
    </row>
    <row r="2" ht="36.75" customHeight="1" spans="1:19">
      <c r="A2" s="30" t="str">
        <f>"2025"&amp;"年部门收入预算表"</f>
        <v>2025年部门收入预算表</v>
      </c>
      <c r="B2" s="30"/>
      <c r="C2" s="30"/>
      <c r="D2" s="30"/>
      <c r="E2" s="30"/>
      <c r="F2" s="30"/>
      <c r="G2" s="30"/>
      <c r="H2" s="30"/>
      <c r="I2" s="30"/>
      <c r="J2" s="30"/>
      <c r="K2" s="30"/>
      <c r="L2" s="30"/>
      <c r="M2" s="30"/>
      <c r="N2" s="30"/>
      <c r="O2" s="30"/>
      <c r="P2" s="30"/>
      <c r="Q2" s="30"/>
      <c r="R2" s="30"/>
      <c r="S2" s="30"/>
    </row>
    <row r="3" ht="28" customHeight="1" spans="1:17">
      <c r="A3" s="32" t="str">
        <f>"单位名称："&amp;"盈江县工业和商务科技局"</f>
        <v>单位名称：盈江县工业和商务科技局</v>
      </c>
      <c r="B3" s="32"/>
      <c r="C3" s="47"/>
      <c r="D3" s="47"/>
      <c r="E3" s="47"/>
      <c r="F3" s="47"/>
      <c r="G3" s="47"/>
      <c r="H3" s="47"/>
      <c r="I3" s="47"/>
      <c r="J3" s="47"/>
      <c r="K3" s="47"/>
      <c r="L3" s="47"/>
      <c r="M3" s="47"/>
      <c r="N3" s="47"/>
      <c r="O3" s="47"/>
      <c r="P3" s="92" t="s">
        <v>27</v>
      </c>
      <c r="Q3" s="92"/>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84" t="s">
        <v>38</v>
      </c>
      <c r="J5" s="184"/>
      <c r="K5" s="184"/>
      <c r="L5" s="184"/>
      <c r="M5" s="184"/>
      <c r="N5" s="184"/>
      <c r="O5" s="11" t="s">
        <v>33</v>
      </c>
      <c r="P5" s="11" t="s">
        <v>34</v>
      </c>
      <c r="Q5" s="11" t="s">
        <v>35</v>
      </c>
      <c r="R5" s="11" t="s">
        <v>36</v>
      </c>
      <c r="S5" s="11" t="s">
        <v>39</v>
      </c>
    </row>
    <row r="6" ht="43.5" customHeight="1" spans="1:19">
      <c r="A6" s="74"/>
      <c r="B6" s="74"/>
      <c r="C6" s="74"/>
      <c r="D6" s="75"/>
      <c r="E6" s="75"/>
      <c r="F6" s="75"/>
      <c r="G6" s="74"/>
      <c r="H6" s="74"/>
      <c r="I6" s="36" t="s">
        <v>33</v>
      </c>
      <c r="J6" s="34" t="s">
        <v>40</v>
      </c>
      <c r="K6" s="34" t="s">
        <v>41</v>
      </c>
      <c r="L6" s="10" t="s">
        <v>42</v>
      </c>
      <c r="M6" s="10" t="s">
        <v>43</v>
      </c>
      <c r="N6" s="10" t="s">
        <v>44</v>
      </c>
      <c r="O6" s="75"/>
      <c r="P6" s="75"/>
      <c r="Q6" s="75"/>
      <c r="R6" s="75"/>
      <c r="S6" s="75"/>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1">
        <v>19</v>
      </c>
    </row>
    <row r="8" ht="43" customHeight="1" spans="1:19">
      <c r="A8" s="182" t="s">
        <v>45</v>
      </c>
      <c r="B8" s="182" t="s">
        <v>46</v>
      </c>
      <c r="C8" s="24">
        <v>7948167.12</v>
      </c>
      <c r="D8" s="24">
        <v>7948167.12</v>
      </c>
      <c r="E8" s="24">
        <v>7948167.12</v>
      </c>
      <c r="F8" s="24"/>
      <c r="G8" s="24"/>
      <c r="H8" s="24"/>
      <c r="I8" s="24"/>
      <c r="J8" s="24"/>
      <c r="K8" s="24"/>
      <c r="L8" s="24"/>
      <c r="M8" s="24"/>
      <c r="N8" s="24"/>
      <c r="O8" s="24"/>
      <c r="P8" s="24"/>
      <c r="Q8" s="24"/>
      <c r="R8" s="24"/>
      <c r="S8" s="24"/>
    </row>
    <row r="9" ht="30" customHeight="1" spans="1:19">
      <c r="A9" s="12" t="s">
        <v>30</v>
      </c>
      <c r="B9" s="183"/>
      <c r="C9" s="172">
        <v>7948167.12</v>
      </c>
      <c r="D9" s="172">
        <v>7948167.12</v>
      </c>
      <c r="E9" s="172">
        <v>7948167.12</v>
      </c>
      <c r="F9" s="172"/>
      <c r="G9" s="172"/>
      <c r="H9" s="172"/>
      <c r="I9" s="172"/>
      <c r="J9" s="172"/>
      <c r="K9" s="172"/>
      <c r="L9" s="172"/>
      <c r="M9" s="172"/>
      <c r="N9" s="172"/>
      <c r="O9" s="172"/>
      <c r="P9" s="172"/>
      <c r="Q9" s="172"/>
      <c r="R9" s="172"/>
      <c r="S9" s="172"/>
    </row>
    <row r="17" ht="21" customHeight="1"/>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Zeros="0" workbookViewId="0">
      <selection activeCell="A1" sqref="$A1:$XFD1048576"/>
    </sheetView>
  </sheetViews>
  <sheetFormatPr defaultColWidth="8.84761904761905" defaultRowHeight="15" customHeight="1"/>
  <cols>
    <col min="1" max="1" width="12.2857142857143" customWidth="1"/>
    <col min="2" max="2" width="34.2857142857143" customWidth="1"/>
    <col min="3" max="6" width="15" customWidth="1"/>
    <col min="7" max="7" width="7.57142857142857" customWidth="1"/>
    <col min="8" max="9" width="7" customWidth="1"/>
    <col min="10" max="15" width="8.57142857142857" customWidth="1"/>
  </cols>
  <sheetData>
    <row r="1" ht="21" customHeight="1" spans="1:15">
      <c r="A1" s="174"/>
      <c r="B1" s="174"/>
      <c r="C1" s="174"/>
      <c r="D1" s="174"/>
      <c r="E1" s="174"/>
      <c r="F1" s="174"/>
      <c r="G1" s="174"/>
      <c r="H1" s="174"/>
      <c r="I1" s="174"/>
      <c r="J1" s="174"/>
      <c r="K1" s="174"/>
      <c r="L1" s="174"/>
      <c r="M1" s="174"/>
      <c r="N1" s="44" t="s">
        <v>47</v>
      </c>
      <c r="O1" s="44"/>
    </row>
    <row r="2" ht="36" customHeight="1" spans="1:15">
      <c r="A2" s="175" t="str">
        <f>"2025"&amp;"年部门支出预算表"</f>
        <v>2025年部门支出预算表</v>
      </c>
      <c r="B2" s="175"/>
      <c r="C2" s="175"/>
      <c r="D2" s="175"/>
      <c r="E2" s="175"/>
      <c r="F2" s="175"/>
      <c r="G2" s="175"/>
      <c r="H2" s="175"/>
      <c r="I2" s="175"/>
      <c r="J2" s="175"/>
      <c r="K2" s="175"/>
      <c r="L2" s="175"/>
      <c r="M2" s="175"/>
      <c r="N2" s="175"/>
      <c r="O2" s="175"/>
    </row>
    <row r="3" ht="24" customHeight="1" spans="1:15">
      <c r="A3" s="32" t="str">
        <f>"单位名称："&amp;"盈江县工业和商务科技局"</f>
        <v>单位名称：盈江县工业和商务科技局</v>
      </c>
      <c r="B3" s="32"/>
      <c r="C3" s="32"/>
      <c r="D3" s="32"/>
      <c r="E3" s="32"/>
      <c r="F3" s="32"/>
      <c r="G3" s="174"/>
      <c r="H3" s="174"/>
      <c r="I3" s="174"/>
      <c r="J3" s="174"/>
      <c r="K3" s="174"/>
      <c r="L3" s="174"/>
      <c r="M3" s="174"/>
      <c r="N3" s="44" t="s">
        <v>1</v>
      </c>
      <c r="O3" s="44"/>
    </row>
    <row r="4" ht="31.5" customHeight="1" spans="1:15">
      <c r="A4" s="176" t="s">
        <v>48</v>
      </c>
      <c r="B4" s="176" t="s">
        <v>49</v>
      </c>
      <c r="C4" s="176" t="s">
        <v>30</v>
      </c>
      <c r="D4" s="176" t="s">
        <v>34</v>
      </c>
      <c r="E4" s="176"/>
      <c r="F4" s="176"/>
      <c r="G4" s="176" t="s">
        <v>35</v>
      </c>
      <c r="H4" s="176" t="s">
        <v>36</v>
      </c>
      <c r="I4" s="176" t="s">
        <v>50</v>
      </c>
      <c r="J4" s="176" t="s">
        <v>51</v>
      </c>
      <c r="K4" s="176"/>
      <c r="L4" s="176"/>
      <c r="M4" s="176"/>
      <c r="N4" s="176"/>
      <c r="O4" s="176"/>
    </row>
    <row r="5" ht="37.3" customHeight="1" spans="1:15">
      <c r="A5" s="176"/>
      <c r="B5" s="176"/>
      <c r="C5" s="176"/>
      <c r="D5" s="176" t="s">
        <v>33</v>
      </c>
      <c r="E5" s="176" t="s">
        <v>52</v>
      </c>
      <c r="F5" s="176" t="s">
        <v>53</v>
      </c>
      <c r="G5" s="176"/>
      <c r="H5" s="176"/>
      <c r="I5" s="176"/>
      <c r="J5" s="176" t="s">
        <v>33</v>
      </c>
      <c r="K5" s="176" t="s">
        <v>54</v>
      </c>
      <c r="L5" s="176" t="s">
        <v>55</v>
      </c>
      <c r="M5" s="176" t="s">
        <v>56</v>
      </c>
      <c r="N5" s="176" t="s">
        <v>57</v>
      </c>
      <c r="O5" s="176" t="s">
        <v>58</v>
      </c>
    </row>
    <row r="6" ht="20" customHeight="1" spans="1:15">
      <c r="A6" s="177" t="s">
        <v>59</v>
      </c>
      <c r="B6" s="177" t="s">
        <v>60</v>
      </c>
      <c r="C6" s="177" t="s">
        <v>61</v>
      </c>
      <c r="D6" s="177" t="s">
        <v>62</v>
      </c>
      <c r="E6" s="177" t="s">
        <v>63</v>
      </c>
      <c r="F6" s="177" t="s">
        <v>64</v>
      </c>
      <c r="G6" s="177" t="s">
        <v>65</v>
      </c>
      <c r="H6" s="177" t="s">
        <v>66</v>
      </c>
      <c r="I6" s="177" t="s">
        <v>67</v>
      </c>
      <c r="J6" s="177" t="s">
        <v>68</v>
      </c>
      <c r="K6" s="177" t="s">
        <v>69</v>
      </c>
      <c r="L6" s="177" t="s">
        <v>70</v>
      </c>
      <c r="M6" s="177" t="s">
        <v>71</v>
      </c>
      <c r="N6" s="177" t="s">
        <v>72</v>
      </c>
      <c r="O6" s="177" t="s">
        <v>73</v>
      </c>
    </row>
    <row r="7" ht="20" customHeight="1" spans="1:15">
      <c r="A7" s="178" t="s">
        <v>74</v>
      </c>
      <c r="B7" s="178" t="s">
        <v>75</v>
      </c>
      <c r="C7" s="138">
        <v>6443540</v>
      </c>
      <c r="D7" s="138">
        <v>6443540</v>
      </c>
      <c r="E7" s="138">
        <v>5692940</v>
      </c>
      <c r="F7" s="138">
        <v>750600</v>
      </c>
      <c r="G7" s="138"/>
      <c r="H7" s="138"/>
      <c r="I7" s="138"/>
      <c r="J7" s="138"/>
      <c r="K7" s="138"/>
      <c r="L7" s="138"/>
      <c r="M7" s="138"/>
      <c r="N7" s="138"/>
      <c r="O7" s="138"/>
    </row>
    <row r="8" ht="20" customHeight="1" spans="1:15">
      <c r="A8" s="179" t="s">
        <v>76</v>
      </c>
      <c r="B8" s="179" t="s">
        <v>77</v>
      </c>
      <c r="C8" s="138">
        <v>6416140</v>
      </c>
      <c r="D8" s="138">
        <v>6416140</v>
      </c>
      <c r="E8" s="138">
        <v>5676140</v>
      </c>
      <c r="F8" s="138">
        <v>740000</v>
      </c>
      <c r="G8" s="138"/>
      <c r="H8" s="138"/>
      <c r="I8" s="138"/>
      <c r="J8" s="138"/>
      <c r="K8" s="138"/>
      <c r="L8" s="138"/>
      <c r="M8" s="138"/>
      <c r="N8" s="138"/>
      <c r="O8" s="138"/>
    </row>
    <row r="9" ht="20" customHeight="1" spans="1:15">
      <c r="A9" s="180" t="s">
        <v>78</v>
      </c>
      <c r="B9" s="180" t="s">
        <v>79</v>
      </c>
      <c r="C9" s="138">
        <v>5676140</v>
      </c>
      <c r="D9" s="138">
        <v>5676140</v>
      </c>
      <c r="E9" s="138">
        <v>5676140</v>
      </c>
      <c r="F9" s="138"/>
      <c r="G9" s="138"/>
      <c r="H9" s="138"/>
      <c r="I9" s="138"/>
      <c r="J9" s="138"/>
      <c r="K9" s="138"/>
      <c r="L9" s="138"/>
      <c r="M9" s="138"/>
      <c r="N9" s="138"/>
      <c r="O9" s="138"/>
    </row>
    <row r="10" ht="20" customHeight="1" spans="1:15">
      <c r="A10" s="180" t="s">
        <v>80</v>
      </c>
      <c r="B10" s="180" t="s">
        <v>81</v>
      </c>
      <c r="C10" s="138">
        <v>740000</v>
      </c>
      <c r="D10" s="138">
        <v>740000</v>
      </c>
      <c r="E10" s="138"/>
      <c r="F10" s="138">
        <v>740000</v>
      </c>
      <c r="G10" s="138"/>
      <c r="H10" s="138"/>
      <c r="I10" s="138"/>
      <c r="J10" s="138"/>
      <c r="K10" s="138"/>
      <c r="L10" s="138"/>
      <c r="M10" s="138"/>
      <c r="N10" s="138"/>
      <c r="O10" s="138"/>
    </row>
    <row r="11" ht="20" customHeight="1" spans="1:15">
      <c r="A11" s="179" t="s">
        <v>82</v>
      </c>
      <c r="B11" s="179" t="s">
        <v>83</v>
      </c>
      <c r="C11" s="138">
        <v>16800</v>
      </c>
      <c r="D11" s="138">
        <v>16800</v>
      </c>
      <c r="E11" s="138">
        <v>16800</v>
      </c>
      <c r="F11" s="138"/>
      <c r="G11" s="138"/>
      <c r="H11" s="138"/>
      <c r="I11" s="138"/>
      <c r="J11" s="138"/>
      <c r="K11" s="138"/>
      <c r="L11" s="138"/>
      <c r="M11" s="138"/>
      <c r="N11" s="138"/>
      <c r="O11" s="138"/>
    </row>
    <row r="12" ht="20" customHeight="1" spans="1:15">
      <c r="A12" s="180" t="s">
        <v>84</v>
      </c>
      <c r="B12" s="180" t="s">
        <v>79</v>
      </c>
      <c r="C12" s="138">
        <v>16800</v>
      </c>
      <c r="D12" s="138">
        <v>16800</v>
      </c>
      <c r="E12" s="138">
        <v>16800</v>
      </c>
      <c r="F12" s="138"/>
      <c r="G12" s="138"/>
      <c r="H12" s="138"/>
      <c r="I12" s="138"/>
      <c r="J12" s="138"/>
      <c r="K12" s="138"/>
      <c r="L12" s="138"/>
      <c r="M12" s="138"/>
      <c r="N12" s="138"/>
      <c r="O12" s="138"/>
    </row>
    <row r="13" ht="20" customHeight="1" spans="1:15">
      <c r="A13" s="179" t="s">
        <v>85</v>
      </c>
      <c r="B13" s="179" t="s">
        <v>86</v>
      </c>
      <c r="C13" s="138">
        <v>10600</v>
      </c>
      <c r="D13" s="138">
        <v>10600</v>
      </c>
      <c r="E13" s="138"/>
      <c r="F13" s="138">
        <v>10600</v>
      </c>
      <c r="G13" s="138"/>
      <c r="H13" s="138"/>
      <c r="I13" s="138"/>
      <c r="J13" s="138"/>
      <c r="K13" s="138"/>
      <c r="L13" s="138"/>
      <c r="M13" s="138"/>
      <c r="N13" s="138"/>
      <c r="O13" s="138"/>
    </row>
    <row r="14" ht="20" customHeight="1" spans="1:15">
      <c r="A14" s="180" t="s">
        <v>87</v>
      </c>
      <c r="B14" s="180" t="s">
        <v>86</v>
      </c>
      <c r="C14" s="138">
        <v>10600</v>
      </c>
      <c r="D14" s="138">
        <v>10600</v>
      </c>
      <c r="E14" s="138"/>
      <c r="F14" s="138">
        <v>10600</v>
      </c>
      <c r="G14" s="138"/>
      <c r="H14" s="138"/>
      <c r="I14" s="138"/>
      <c r="J14" s="138"/>
      <c r="K14" s="138"/>
      <c r="L14" s="138"/>
      <c r="M14" s="138"/>
      <c r="N14" s="138"/>
      <c r="O14" s="138"/>
    </row>
    <row r="15" ht="20" customHeight="1" spans="1:15">
      <c r="A15" s="178" t="s">
        <v>88</v>
      </c>
      <c r="B15" s="178" t="s">
        <v>89</v>
      </c>
      <c r="C15" s="138">
        <v>874843.96</v>
      </c>
      <c r="D15" s="138">
        <v>874843.96</v>
      </c>
      <c r="E15" s="138">
        <v>868843.96</v>
      </c>
      <c r="F15" s="138">
        <v>6000</v>
      </c>
      <c r="G15" s="138"/>
      <c r="H15" s="138"/>
      <c r="I15" s="138"/>
      <c r="J15" s="138"/>
      <c r="K15" s="138"/>
      <c r="L15" s="138"/>
      <c r="M15" s="138"/>
      <c r="N15" s="138"/>
      <c r="O15" s="138"/>
    </row>
    <row r="16" ht="20" customHeight="1" spans="1:15">
      <c r="A16" s="179" t="s">
        <v>90</v>
      </c>
      <c r="B16" s="179" t="s">
        <v>91</v>
      </c>
      <c r="C16" s="138">
        <v>835269.3</v>
      </c>
      <c r="D16" s="138">
        <v>835269.3</v>
      </c>
      <c r="E16" s="138">
        <v>829269.3</v>
      </c>
      <c r="F16" s="138">
        <v>6000</v>
      </c>
      <c r="G16" s="138"/>
      <c r="H16" s="138"/>
      <c r="I16" s="138"/>
      <c r="J16" s="138"/>
      <c r="K16" s="138"/>
      <c r="L16" s="138"/>
      <c r="M16" s="138"/>
      <c r="N16" s="138"/>
      <c r="O16" s="138"/>
    </row>
    <row r="17" ht="20" customHeight="1" spans="1:15">
      <c r="A17" s="180" t="s">
        <v>92</v>
      </c>
      <c r="B17" s="180" t="s">
        <v>93</v>
      </c>
      <c r="C17" s="138">
        <v>57000</v>
      </c>
      <c r="D17" s="138">
        <v>57000</v>
      </c>
      <c r="E17" s="138">
        <v>51000</v>
      </c>
      <c r="F17" s="138">
        <v>6000</v>
      </c>
      <c r="G17" s="138"/>
      <c r="H17" s="138"/>
      <c r="I17" s="138"/>
      <c r="J17" s="138"/>
      <c r="K17" s="138"/>
      <c r="L17" s="138"/>
      <c r="M17" s="138"/>
      <c r="N17" s="138"/>
      <c r="O17" s="138"/>
    </row>
    <row r="18" ht="20" customHeight="1" spans="1:15">
      <c r="A18" s="180" t="s">
        <v>94</v>
      </c>
      <c r="B18" s="180" t="s">
        <v>95</v>
      </c>
      <c r="C18" s="138">
        <v>531360.32</v>
      </c>
      <c r="D18" s="138">
        <v>531360.32</v>
      </c>
      <c r="E18" s="138">
        <v>531360.32</v>
      </c>
      <c r="F18" s="138"/>
      <c r="G18" s="138"/>
      <c r="H18" s="138"/>
      <c r="I18" s="138"/>
      <c r="J18" s="138"/>
      <c r="K18" s="138"/>
      <c r="L18" s="138"/>
      <c r="M18" s="138"/>
      <c r="N18" s="138"/>
      <c r="O18" s="138"/>
    </row>
    <row r="19" ht="20" customHeight="1" spans="1:15">
      <c r="A19" s="180" t="s">
        <v>96</v>
      </c>
      <c r="B19" s="180" t="s">
        <v>97</v>
      </c>
      <c r="C19" s="138">
        <v>246908.98</v>
      </c>
      <c r="D19" s="138">
        <v>246908.98</v>
      </c>
      <c r="E19" s="138">
        <v>246908.98</v>
      </c>
      <c r="F19" s="138"/>
      <c r="G19" s="138"/>
      <c r="H19" s="138"/>
      <c r="I19" s="138"/>
      <c r="J19" s="138"/>
      <c r="K19" s="138"/>
      <c r="L19" s="138"/>
      <c r="M19" s="138"/>
      <c r="N19" s="138"/>
      <c r="O19" s="138"/>
    </row>
    <row r="20" ht="20" customHeight="1" spans="1:15">
      <c r="A20" s="179" t="s">
        <v>98</v>
      </c>
      <c r="B20" s="179" t="s">
        <v>99</v>
      </c>
      <c r="C20" s="138">
        <v>37428</v>
      </c>
      <c r="D20" s="138">
        <v>37428</v>
      </c>
      <c r="E20" s="138">
        <v>37428</v>
      </c>
      <c r="F20" s="138"/>
      <c r="G20" s="138"/>
      <c r="H20" s="138"/>
      <c r="I20" s="138"/>
      <c r="J20" s="138"/>
      <c r="K20" s="138"/>
      <c r="L20" s="138"/>
      <c r="M20" s="138"/>
      <c r="N20" s="138"/>
      <c r="O20" s="138"/>
    </row>
    <row r="21" ht="20" customHeight="1" spans="1:15">
      <c r="A21" s="180" t="s">
        <v>100</v>
      </c>
      <c r="B21" s="180" t="s">
        <v>101</v>
      </c>
      <c r="C21" s="138">
        <v>37428</v>
      </c>
      <c r="D21" s="138">
        <v>37428</v>
      </c>
      <c r="E21" s="138">
        <v>37428</v>
      </c>
      <c r="F21" s="138"/>
      <c r="G21" s="138"/>
      <c r="H21" s="138"/>
      <c r="I21" s="138"/>
      <c r="J21" s="138"/>
      <c r="K21" s="138"/>
      <c r="L21" s="138"/>
      <c r="M21" s="138"/>
      <c r="N21" s="138"/>
      <c r="O21" s="138"/>
    </row>
    <row r="22" ht="20" customHeight="1" spans="1:15">
      <c r="A22" s="179" t="s">
        <v>102</v>
      </c>
      <c r="B22" s="179" t="s">
        <v>103</v>
      </c>
      <c r="C22" s="138">
        <v>2146.66</v>
      </c>
      <c r="D22" s="138">
        <v>2146.66</v>
      </c>
      <c r="E22" s="138">
        <v>2146.66</v>
      </c>
      <c r="F22" s="138"/>
      <c r="G22" s="138"/>
      <c r="H22" s="138"/>
      <c r="I22" s="138"/>
      <c r="J22" s="138"/>
      <c r="K22" s="138"/>
      <c r="L22" s="138"/>
      <c r="M22" s="138"/>
      <c r="N22" s="138"/>
      <c r="O22" s="138"/>
    </row>
    <row r="23" ht="20" customHeight="1" spans="1:15">
      <c r="A23" s="180" t="s">
        <v>104</v>
      </c>
      <c r="B23" s="180" t="s">
        <v>103</v>
      </c>
      <c r="C23" s="138">
        <v>2146.66</v>
      </c>
      <c r="D23" s="138">
        <v>2146.66</v>
      </c>
      <c r="E23" s="138">
        <v>2146.66</v>
      </c>
      <c r="F23" s="138"/>
      <c r="G23" s="138"/>
      <c r="H23" s="138"/>
      <c r="I23" s="138"/>
      <c r="J23" s="138"/>
      <c r="K23" s="138"/>
      <c r="L23" s="138"/>
      <c r="M23" s="138"/>
      <c r="N23" s="138"/>
      <c r="O23" s="138"/>
    </row>
    <row r="24" ht="20" customHeight="1" spans="1:15">
      <c r="A24" s="178" t="s">
        <v>105</v>
      </c>
      <c r="B24" s="178" t="s">
        <v>106</v>
      </c>
      <c r="C24" s="138">
        <v>296301.16</v>
      </c>
      <c r="D24" s="138">
        <v>296301.16</v>
      </c>
      <c r="E24" s="138">
        <v>296301.16</v>
      </c>
      <c r="F24" s="138"/>
      <c r="G24" s="138"/>
      <c r="H24" s="138"/>
      <c r="I24" s="138"/>
      <c r="J24" s="138"/>
      <c r="K24" s="138"/>
      <c r="L24" s="138"/>
      <c r="M24" s="138"/>
      <c r="N24" s="138"/>
      <c r="O24" s="138"/>
    </row>
    <row r="25" ht="20" customHeight="1" spans="1:15">
      <c r="A25" s="179" t="s">
        <v>107</v>
      </c>
      <c r="B25" s="179" t="s">
        <v>108</v>
      </c>
      <c r="C25" s="138">
        <v>296301.16</v>
      </c>
      <c r="D25" s="138">
        <v>296301.16</v>
      </c>
      <c r="E25" s="138">
        <v>296301.16</v>
      </c>
      <c r="F25" s="138"/>
      <c r="G25" s="138"/>
      <c r="H25" s="138"/>
      <c r="I25" s="138"/>
      <c r="J25" s="138"/>
      <c r="K25" s="138"/>
      <c r="L25" s="138"/>
      <c r="M25" s="138"/>
      <c r="N25" s="138"/>
      <c r="O25" s="138"/>
    </row>
    <row r="26" ht="20" customHeight="1" spans="1:15">
      <c r="A26" s="180" t="s">
        <v>109</v>
      </c>
      <c r="B26" s="180" t="s">
        <v>110</v>
      </c>
      <c r="C26" s="138">
        <v>262359.16</v>
      </c>
      <c r="D26" s="138">
        <v>262359.16</v>
      </c>
      <c r="E26" s="138">
        <v>262359.16</v>
      </c>
      <c r="F26" s="138"/>
      <c r="G26" s="138"/>
      <c r="H26" s="138"/>
      <c r="I26" s="138"/>
      <c r="J26" s="138"/>
      <c r="K26" s="138"/>
      <c r="L26" s="138"/>
      <c r="M26" s="138"/>
      <c r="N26" s="138"/>
      <c r="O26" s="138"/>
    </row>
    <row r="27" ht="20" customHeight="1" spans="1:15">
      <c r="A27" s="180" t="s">
        <v>111</v>
      </c>
      <c r="B27" s="180" t="s">
        <v>112</v>
      </c>
      <c r="C27" s="138">
        <v>33942</v>
      </c>
      <c r="D27" s="138">
        <v>33942</v>
      </c>
      <c r="E27" s="138">
        <v>33942</v>
      </c>
      <c r="F27" s="138"/>
      <c r="G27" s="138"/>
      <c r="H27" s="138"/>
      <c r="I27" s="138"/>
      <c r="J27" s="138"/>
      <c r="K27" s="138"/>
      <c r="L27" s="138"/>
      <c r="M27" s="138"/>
      <c r="N27" s="138"/>
      <c r="O27" s="138"/>
    </row>
    <row r="28" ht="20" customHeight="1" spans="1:15">
      <c r="A28" s="178" t="s">
        <v>113</v>
      </c>
      <c r="B28" s="178" t="s">
        <v>114</v>
      </c>
      <c r="C28" s="138">
        <v>333482</v>
      </c>
      <c r="D28" s="138">
        <v>333482</v>
      </c>
      <c r="E28" s="138">
        <v>333482</v>
      </c>
      <c r="F28" s="138"/>
      <c r="G28" s="138"/>
      <c r="H28" s="138"/>
      <c r="I28" s="138"/>
      <c r="J28" s="138"/>
      <c r="K28" s="138"/>
      <c r="L28" s="138"/>
      <c r="M28" s="138"/>
      <c r="N28" s="138"/>
      <c r="O28" s="138"/>
    </row>
    <row r="29" ht="20" customHeight="1" spans="1:15">
      <c r="A29" s="179" t="s">
        <v>115</v>
      </c>
      <c r="B29" s="179" t="s">
        <v>116</v>
      </c>
      <c r="C29" s="138">
        <v>333482</v>
      </c>
      <c r="D29" s="138">
        <v>333482</v>
      </c>
      <c r="E29" s="138">
        <v>333482</v>
      </c>
      <c r="F29" s="138"/>
      <c r="G29" s="138"/>
      <c r="H29" s="138"/>
      <c r="I29" s="138"/>
      <c r="J29" s="138"/>
      <c r="K29" s="138"/>
      <c r="L29" s="138"/>
      <c r="M29" s="138"/>
      <c r="N29" s="138"/>
      <c r="O29" s="138"/>
    </row>
    <row r="30" ht="20" customHeight="1" spans="1:15">
      <c r="A30" s="180" t="s">
        <v>117</v>
      </c>
      <c r="B30" s="180" t="s">
        <v>118</v>
      </c>
      <c r="C30" s="138">
        <v>333482</v>
      </c>
      <c r="D30" s="138">
        <v>333482</v>
      </c>
      <c r="E30" s="138">
        <v>333482</v>
      </c>
      <c r="F30" s="138"/>
      <c r="G30" s="138"/>
      <c r="H30" s="138"/>
      <c r="I30" s="138"/>
      <c r="J30" s="138"/>
      <c r="K30" s="138"/>
      <c r="L30" s="138"/>
      <c r="M30" s="138"/>
      <c r="N30" s="138"/>
      <c r="O30" s="138"/>
    </row>
    <row r="31" ht="20" customHeight="1" spans="1:15">
      <c r="A31" s="177" t="s">
        <v>30</v>
      </c>
      <c r="B31" s="177"/>
      <c r="C31" s="138">
        <v>7948167.12</v>
      </c>
      <c r="D31" s="138">
        <v>7948167.12</v>
      </c>
      <c r="E31" s="138">
        <v>7191567.12</v>
      </c>
      <c r="F31" s="138">
        <v>756600</v>
      </c>
      <c r="G31" s="138"/>
      <c r="H31" s="138"/>
      <c r="I31" s="138"/>
      <c r="J31" s="138"/>
      <c r="K31" s="138"/>
      <c r="L31" s="138"/>
      <c r="M31" s="138"/>
      <c r="N31" s="138"/>
      <c r="O31" s="138"/>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pageSetup paperSize="9" scale="6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XFD1048576"/>
    </sheetView>
  </sheetViews>
  <sheetFormatPr defaultColWidth="9.14285714285714" defaultRowHeight="14.25" customHeight="1" outlineLevelCol="3"/>
  <cols>
    <col min="1" max="1" width="43.0285714285714" customWidth="1"/>
    <col min="2" max="2" width="40.6666666666667" customWidth="1"/>
    <col min="3" max="3" width="53.7904761904762" customWidth="1"/>
    <col min="4" max="4" width="52.0761904761905" customWidth="1"/>
  </cols>
  <sheetData>
    <row r="1" ht="20" customHeight="1" spans="1:4">
      <c r="A1" s="47"/>
      <c r="B1" s="47"/>
      <c r="C1" s="47"/>
      <c r="D1" s="92" t="s">
        <v>119</v>
      </c>
    </row>
    <row r="2" ht="30.75" customHeight="1" spans="1:4">
      <c r="A2" s="166" t="str">
        <f>"2025"&amp;"年部门财政拨款收支预算总表"</f>
        <v>2025年部门财政拨款收支预算总表</v>
      </c>
      <c r="B2" s="166"/>
      <c r="C2" s="166"/>
      <c r="D2" s="166"/>
    </row>
    <row r="3" ht="18.75" customHeight="1" spans="1:4">
      <c r="A3" s="32" t="str">
        <f>"单位名称："&amp;"盈江县工业和商务科技局"</f>
        <v>单位名称：盈江县工业和商务科技局</v>
      </c>
      <c r="B3" s="167"/>
      <c r="C3" s="167"/>
      <c r="D3" s="93" t="s">
        <v>1</v>
      </c>
    </row>
    <row r="4" ht="19.5" customHeight="1" spans="1:4">
      <c r="A4" s="12" t="s">
        <v>120</v>
      </c>
      <c r="B4" s="14"/>
      <c r="C4" s="12" t="s">
        <v>121</v>
      </c>
      <c r="D4" s="14"/>
    </row>
    <row r="5" ht="21.75" customHeight="1" spans="1:4">
      <c r="A5" s="72" t="s">
        <v>122</v>
      </c>
      <c r="B5" s="11" t="s">
        <v>5</v>
      </c>
      <c r="C5" s="72" t="s">
        <v>123</v>
      </c>
      <c r="D5" s="11" t="s">
        <v>5</v>
      </c>
    </row>
    <row r="6" ht="17.25" customHeight="1" spans="1:4">
      <c r="A6" s="74"/>
      <c r="B6" s="18"/>
      <c r="C6" s="74"/>
      <c r="D6" s="18"/>
    </row>
    <row r="7" ht="19.5" customHeight="1" spans="1:4">
      <c r="A7" s="168" t="s">
        <v>124</v>
      </c>
      <c r="B7" s="24">
        <v>7948167.12</v>
      </c>
      <c r="C7" s="168" t="s">
        <v>125</v>
      </c>
      <c r="D7" s="24">
        <v>7948167.12</v>
      </c>
    </row>
    <row r="8" ht="19.5" customHeight="1" spans="1:4">
      <c r="A8" s="89" t="s">
        <v>126</v>
      </c>
      <c r="B8" s="24">
        <v>7948167.12</v>
      </c>
      <c r="C8" s="169" t="str">
        <f>"（"&amp;"一"&amp;"）"&amp;"一般公共服务支出"</f>
        <v>（一）一般公共服务支出</v>
      </c>
      <c r="D8" s="24">
        <v>6443540</v>
      </c>
    </row>
    <row r="9" ht="19.5" customHeight="1" spans="1:4">
      <c r="A9" s="170" t="s">
        <v>127</v>
      </c>
      <c r="B9" s="24"/>
      <c r="C9" s="169" t="str">
        <f>"（"&amp;"二"&amp;"）"&amp;"社会保障和就业支出"</f>
        <v>（二）社会保障和就业支出</v>
      </c>
      <c r="D9" s="24">
        <v>874843.96</v>
      </c>
    </row>
    <row r="10" ht="19.5" customHeight="1" spans="1:4">
      <c r="A10" s="170" t="s">
        <v>128</v>
      </c>
      <c r="B10" s="24"/>
      <c r="C10" s="169" t="str">
        <f>"（"&amp;"三"&amp;"）"&amp;"卫生健康支出"</f>
        <v>（三）卫生健康支出</v>
      </c>
      <c r="D10" s="24">
        <v>296301.16</v>
      </c>
    </row>
    <row r="11" ht="19.5" customHeight="1" spans="1:4">
      <c r="A11" s="170" t="s">
        <v>129</v>
      </c>
      <c r="B11" s="24"/>
      <c r="C11" s="169" t="str">
        <f>"（"&amp;"四"&amp;"）"&amp;"住房保障支出"</f>
        <v>（四）住房保障支出</v>
      </c>
      <c r="D11" s="24">
        <v>333482</v>
      </c>
    </row>
    <row r="12" ht="19.5" customHeight="1" spans="1:4">
      <c r="A12" s="170" t="s">
        <v>126</v>
      </c>
      <c r="B12" s="24"/>
      <c r="C12" s="169"/>
      <c r="D12" s="24"/>
    </row>
    <row r="13" ht="19.5" customHeight="1" spans="1:4">
      <c r="A13" s="170" t="s">
        <v>127</v>
      </c>
      <c r="B13" s="24"/>
      <c r="C13" s="169"/>
      <c r="D13" s="24"/>
    </row>
    <row r="14" ht="19.5" customHeight="1" spans="1:4">
      <c r="A14" s="170" t="s">
        <v>128</v>
      </c>
      <c r="B14" s="24"/>
      <c r="C14" s="169"/>
      <c r="D14" s="24"/>
    </row>
    <row r="15" ht="19.5" customHeight="1" spans="1:4">
      <c r="A15" s="171"/>
      <c r="B15" s="24"/>
      <c r="C15" s="169"/>
      <c r="D15" s="24"/>
    </row>
    <row r="16" ht="19.5" customHeight="1" spans="1:4">
      <c r="A16" s="171"/>
      <c r="B16" s="24"/>
      <c r="C16" s="169"/>
      <c r="D16" s="24"/>
    </row>
    <row r="17" ht="19.5" customHeight="1" spans="1:4">
      <c r="A17" s="171"/>
      <c r="B17" s="24"/>
      <c r="C17" s="169"/>
      <c r="D17" s="24"/>
    </row>
    <row r="18" ht="19.5" customHeight="1" spans="1:4">
      <c r="A18" s="171"/>
      <c r="B18" s="24"/>
      <c r="C18" s="169"/>
      <c r="D18" s="24"/>
    </row>
    <row r="19" ht="19.5" customHeight="1" spans="1:4">
      <c r="A19" s="171"/>
      <c r="B19" s="24"/>
      <c r="C19" s="169"/>
      <c r="D19" s="24"/>
    </row>
    <row r="20" ht="19.5" customHeight="1" spans="1:4">
      <c r="A20" s="89"/>
      <c r="B20" s="24"/>
      <c r="C20" s="169"/>
      <c r="D20" s="24"/>
    </row>
    <row r="21" ht="19.5" customHeight="1" spans="1:4">
      <c r="A21" s="89"/>
      <c r="B21" s="24"/>
      <c r="C21" s="89"/>
      <c r="D21" s="24"/>
    </row>
    <row r="22" ht="19.5" customHeight="1" spans="1:4">
      <c r="A22" s="89"/>
      <c r="B22" s="24"/>
      <c r="C22" s="89"/>
      <c r="D22" s="24"/>
    </row>
    <row r="23" ht="19.5" customHeight="1" spans="1:4">
      <c r="A23" s="89"/>
      <c r="B23" s="24"/>
      <c r="C23" s="89"/>
      <c r="D23" s="24"/>
    </row>
    <row r="24" ht="19.5" customHeight="1" spans="1:4">
      <c r="A24" s="89"/>
      <c r="B24" s="24"/>
      <c r="C24" s="89"/>
      <c r="D24" s="24"/>
    </row>
    <row r="25" ht="19.5" customHeight="1" spans="1:4">
      <c r="A25" s="89"/>
      <c r="B25" s="24"/>
      <c r="C25" s="89"/>
      <c r="D25" s="24"/>
    </row>
    <row r="26" ht="19.5" customHeight="1" spans="1:4">
      <c r="A26" s="169"/>
      <c r="B26" s="24"/>
      <c r="C26" s="89"/>
      <c r="D26" s="24"/>
    </row>
    <row r="27" ht="19.5" customHeight="1" spans="1:4">
      <c r="A27" s="89"/>
      <c r="B27" s="24"/>
      <c r="C27" s="89"/>
      <c r="D27" s="24"/>
    </row>
    <row r="28" customHeight="1" spans="1:4">
      <c r="A28" s="89"/>
      <c r="B28" s="24"/>
      <c r="C28" s="170"/>
      <c r="D28" s="24"/>
    </row>
    <row r="29" ht="19.5" customHeight="1" spans="1:4">
      <c r="A29" s="89"/>
      <c r="B29" s="24"/>
      <c r="C29" s="89"/>
      <c r="D29" s="24"/>
    </row>
    <row r="30" ht="19.5" customHeight="1" spans="1:4">
      <c r="A30" s="169"/>
      <c r="B30" s="24"/>
      <c r="C30" s="89"/>
      <c r="D30" s="24"/>
    </row>
    <row r="31" ht="18" customHeight="1" spans="1:4">
      <c r="A31" s="169"/>
      <c r="B31" s="24"/>
      <c r="C31" s="89"/>
      <c r="D31" s="24"/>
    </row>
    <row r="32" ht="18" customHeight="1" spans="1:4">
      <c r="A32" s="169"/>
      <c r="B32" s="24"/>
      <c r="C32" s="170"/>
      <c r="D32" s="24"/>
    </row>
    <row r="33" ht="18" customHeight="1" spans="1:4">
      <c r="A33" s="169"/>
      <c r="B33" s="24"/>
      <c r="C33" s="170"/>
      <c r="D33" s="24"/>
    </row>
    <row r="34" ht="19.5" customHeight="1" spans="1:4">
      <c r="A34" s="169"/>
      <c r="B34" s="172"/>
      <c r="C34" s="89"/>
      <c r="D34" s="172"/>
    </row>
    <row r="35" ht="19.5" customHeight="1" spans="1:4">
      <c r="A35" s="169"/>
      <c r="B35" s="24"/>
      <c r="C35" s="89" t="s">
        <v>130</v>
      </c>
      <c r="D35" s="24"/>
    </row>
    <row r="36" ht="19.5" customHeight="1" spans="1:4">
      <c r="A36" s="173" t="s">
        <v>24</v>
      </c>
      <c r="B36" s="24">
        <v>7948167.12</v>
      </c>
      <c r="C36" s="173" t="s">
        <v>25</v>
      </c>
      <c r="D36" s="24">
        <v>7948167.12</v>
      </c>
    </row>
  </sheetData>
  <mergeCells count="8">
    <mergeCell ref="A2:D2"/>
    <mergeCell ref="A3:B3"/>
    <mergeCell ref="A4:B4"/>
    <mergeCell ref="C4:D4"/>
    <mergeCell ref="A5:A6"/>
    <mergeCell ref="B5:B6"/>
    <mergeCell ref="C5:C6"/>
    <mergeCell ref="D5:D6"/>
  </mergeCells>
  <pageMargins left="0.75" right="0.432638888888889" top="0.826388888888889" bottom="0.708333333333333"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opLeftCell="A3" workbookViewId="0">
      <selection activeCell="A3" sqref="$A1:$XFD1048576"/>
    </sheetView>
  </sheetViews>
  <sheetFormatPr defaultColWidth="9.14285714285714" defaultRowHeight="15" outlineLevelCol="6"/>
  <cols>
    <col min="1" max="1" width="15.4285714285714" customWidth="1"/>
    <col min="2" max="2" width="35.8571428571429" customWidth="1"/>
    <col min="3" max="7" width="22.5714285714286" customWidth="1"/>
    <col min="10" max="10" width="11.7142857142857"/>
  </cols>
  <sheetData>
    <row r="1" spans="1:7">
      <c r="A1" s="154"/>
      <c r="B1" s="154"/>
      <c r="C1" s="154"/>
      <c r="D1" s="154"/>
      <c r="E1" s="154"/>
      <c r="F1" s="154"/>
      <c r="G1" s="154"/>
    </row>
    <row r="2" spans="1:7">
      <c r="A2" s="155"/>
      <c r="B2" s="155"/>
      <c r="C2" s="155"/>
      <c r="D2" s="156"/>
      <c r="E2" s="155"/>
      <c r="F2" s="157"/>
      <c r="G2" s="157" t="s">
        <v>131</v>
      </c>
    </row>
    <row r="3" ht="26.25" spans="1:7">
      <c r="A3" s="158" t="s">
        <v>132</v>
      </c>
      <c r="B3" s="158"/>
      <c r="C3" s="158"/>
      <c r="D3" s="158"/>
      <c r="E3" s="158"/>
      <c r="F3" s="158"/>
      <c r="G3" s="158"/>
    </row>
    <row r="4" ht="19" customHeight="1" spans="1:7">
      <c r="A4" s="159" t="str">
        <f>"单位名称："&amp;"盈江县工业和商务科技局"</f>
        <v>单位名称：盈江县工业和商务科技局</v>
      </c>
      <c r="B4" s="159"/>
      <c r="C4" s="127"/>
      <c r="D4" s="127"/>
      <c r="E4" s="127"/>
      <c r="F4" s="127"/>
      <c r="G4" s="131" t="s">
        <v>1</v>
      </c>
    </row>
    <row r="5" ht="21" customHeight="1" spans="1:7">
      <c r="A5" s="160" t="s">
        <v>133</v>
      </c>
      <c r="B5" s="160"/>
      <c r="C5" s="160" t="s">
        <v>30</v>
      </c>
      <c r="D5" s="160" t="s">
        <v>52</v>
      </c>
      <c r="E5" s="160"/>
      <c r="F5" s="160"/>
      <c r="G5" s="160" t="s">
        <v>53</v>
      </c>
    </row>
    <row r="6" ht="18" customHeight="1" spans="1:7">
      <c r="A6" s="160" t="s">
        <v>48</v>
      </c>
      <c r="B6" s="160" t="s">
        <v>49</v>
      </c>
      <c r="C6" s="160"/>
      <c r="D6" s="160" t="s">
        <v>33</v>
      </c>
      <c r="E6" s="160" t="s">
        <v>134</v>
      </c>
      <c r="F6" s="160" t="s">
        <v>135</v>
      </c>
      <c r="G6" s="160"/>
    </row>
    <row r="7" ht="18" customHeight="1" spans="1:7">
      <c r="A7" s="160" t="s">
        <v>59</v>
      </c>
      <c r="B7" s="160" t="s">
        <v>60</v>
      </c>
      <c r="C7" s="160" t="s">
        <v>61</v>
      </c>
      <c r="D7" s="160" t="s">
        <v>62</v>
      </c>
      <c r="E7" s="160" t="s">
        <v>63</v>
      </c>
      <c r="F7" s="160" t="s">
        <v>64</v>
      </c>
      <c r="G7" s="160" t="s">
        <v>65</v>
      </c>
    </row>
    <row r="8" ht="18" customHeight="1" spans="1:7">
      <c r="A8" s="161" t="s">
        <v>74</v>
      </c>
      <c r="B8" s="161" t="s">
        <v>75</v>
      </c>
      <c r="C8" s="162">
        <v>6443540</v>
      </c>
      <c r="D8" s="162">
        <v>5692940</v>
      </c>
      <c r="E8" s="162">
        <v>5249632</v>
      </c>
      <c r="F8" s="162">
        <v>443308</v>
      </c>
      <c r="G8" s="162">
        <v>750600</v>
      </c>
    </row>
    <row r="9" ht="18" customHeight="1" spans="1:7">
      <c r="A9" s="163" t="s">
        <v>76</v>
      </c>
      <c r="B9" s="163" t="s">
        <v>77</v>
      </c>
      <c r="C9" s="162">
        <v>6416140</v>
      </c>
      <c r="D9" s="162">
        <v>5676140</v>
      </c>
      <c r="E9" s="162">
        <v>5232832</v>
      </c>
      <c r="F9" s="162">
        <v>443308</v>
      </c>
      <c r="G9" s="162">
        <v>740000</v>
      </c>
    </row>
    <row r="10" ht="18" customHeight="1" spans="1:7">
      <c r="A10" s="164" t="s">
        <v>78</v>
      </c>
      <c r="B10" s="164" t="s">
        <v>79</v>
      </c>
      <c r="C10" s="165">
        <v>5676140</v>
      </c>
      <c r="D10" s="162">
        <v>5676140</v>
      </c>
      <c r="E10" s="162">
        <v>5232832</v>
      </c>
      <c r="F10" s="162">
        <v>443308</v>
      </c>
      <c r="G10" s="162"/>
    </row>
    <row r="11" ht="18" customHeight="1" spans="1:7">
      <c r="A11" s="164" t="s">
        <v>80</v>
      </c>
      <c r="B11" s="164" t="s">
        <v>81</v>
      </c>
      <c r="C11" s="165">
        <v>740000</v>
      </c>
      <c r="D11" s="162"/>
      <c r="E11" s="162"/>
      <c r="F11" s="162"/>
      <c r="G11" s="162">
        <v>740000</v>
      </c>
    </row>
    <row r="12" ht="18" customHeight="1" spans="1:7">
      <c r="A12" s="163" t="s">
        <v>82</v>
      </c>
      <c r="B12" s="163" t="s">
        <v>83</v>
      </c>
      <c r="C12" s="162">
        <v>16800</v>
      </c>
      <c r="D12" s="162">
        <v>16800</v>
      </c>
      <c r="E12" s="162">
        <v>16800</v>
      </c>
      <c r="F12" s="162"/>
      <c r="G12" s="162"/>
    </row>
    <row r="13" ht="18" customHeight="1" spans="1:7">
      <c r="A13" s="164" t="s">
        <v>84</v>
      </c>
      <c r="B13" s="164" t="s">
        <v>79</v>
      </c>
      <c r="C13" s="165">
        <v>16800</v>
      </c>
      <c r="D13" s="162">
        <v>16800</v>
      </c>
      <c r="E13" s="162">
        <v>16800</v>
      </c>
      <c r="F13" s="162"/>
      <c r="G13" s="162"/>
    </row>
    <row r="14" ht="18" customHeight="1" spans="1:7">
      <c r="A14" s="163" t="s">
        <v>85</v>
      </c>
      <c r="B14" s="163" t="s">
        <v>86</v>
      </c>
      <c r="C14" s="162">
        <v>10600</v>
      </c>
      <c r="D14" s="162"/>
      <c r="E14" s="162"/>
      <c r="F14" s="162"/>
      <c r="G14" s="162">
        <v>10600</v>
      </c>
    </row>
    <row r="15" ht="18" customHeight="1" spans="1:7">
      <c r="A15" s="164" t="s">
        <v>87</v>
      </c>
      <c r="B15" s="164" t="s">
        <v>86</v>
      </c>
      <c r="C15" s="165">
        <v>10600</v>
      </c>
      <c r="D15" s="162"/>
      <c r="E15" s="162"/>
      <c r="F15" s="162"/>
      <c r="G15" s="162">
        <v>10600</v>
      </c>
    </row>
    <row r="16" ht="18" customHeight="1" spans="1:7">
      <c r="A16" s="161" t="s">
        <v>88</v>
      </c>
      <c r="B16" s="161" t="s">
        <v>89</v>
      </c>
      <c r="C16" s="162">
        <v>874843.96</v>
      </c>
      <c r="D16" s="162">
        <v>868843.96</v>
      </c>
      <c r="E16" s="162">
        <v>817843.96</v>
      </c>
      <c r="F16" s="162">
        <v>51000</v>
      </c>
      <c r="G16" s="162">
        <v>6000</v>
      </c>
    </row>
    <row r="17" ht="18" customHeight="1" spans="1:7">
      <c r="A17" s="163" t="s">
        <v>90</v>
      </c>
      <c r="B17" s="163" t="s">
        <v>91</v>
      </c>
      <c r="C17" s="162">
        <v>835269.3</v>
      </c>
      <c r="D17" s="162">
        <v>829269.3</v>
      </c>
      <c r="E17" s="162">
        <v>778269.3</v>
      </c>
      <c r="F17" s="162">
        <v>51000</v>
      </c>
      <c r="G17" s="162">
        <v>6000</v>
      </c>
    </row>
    <row r="18" ht="18" customHeight="1" spans="1:7">
      <c r="A18" s="164" t="s">
        <v>92</v>
      </c>
      <c r="B18" s="164" t="s">
        <v>93</v>
      </c>
      <c r="C18" s="165">
        <v>57000</v>
      </c>
      <c r="D18" s="162">
        <v>51000</v>
      </c>
      <c r="E18" s="162"/>
      <c r="F18" s="162">
        <v>51000</v>
      </c>
      <c r="G18" s="162">
        <v>6000</v>
      </c>
    </row>
    <row r="19" ht="18" customHeight="1" spans="1:7">
      <c r="A19" s="164" t="s">
        <v>94</v>
      </c>
      <c r="B19" s="164" t="s">
        <v>95</v>
      </c>
      <c r="C19" s="165">
        <v>531360.32</v>
      </c>
      <c r="D19" s="162">
        <v>531360.32</v>
      </c>
      <c r="E19" s="162">
        <v>531360.32</v>
      </c>
      <c r="F19" s="162"/>
      <c r="G19" s="162"/>
    </row>
    <row r="20" ht="18" customHeight="1" spans="1:7">
      <c r="A20" s="164" t="s">
        <v>96</v>
      </c>
      <c r="B20" s="164" t="s">
        <v>97</v>
      </c>
      <c r="C20" s="165">
        <v>246908.98</v>
      </c>
      <c r="D20" s="162">
        <v>246908.98</v>
      </c>
      <c r="E20" s="162">
        <v>246908.98</v>
      </c>
      <c r="F20" s="162"/>
      <c r="G20" s="162"/>
    </row>
    <row r="21" ht="18" customHeight="1" spans="1:7">
      <c r="A21" s="163" t="s">
        <v>98</v>
      </c>
      <c r="B21" s="163" t="s">
        <v>99</v>
      </c>
      <c r="C21" s="162">
        <v>37428</v>
      </c>
      <c r="D21" s="162">
        <v>37428</v>
      </c>
      <c r="E21" s="162">
        <v>37428</v>
      </c>
      <c r="F21" s="162"/>
      <c r="G21" s="162"/>
    </row>
    <row r="22" ht="18" customHeight="1" spans="1:7">
      <c r="A22" s="164" t="s">
        <v>100</v>
      </c>
      <c r="B22" s="164" t="s">
        <v>101</v>
      </c>
      <c r="C22" s="165">
        <v>37428</v>
      </c>
      <c r="D22" s="162">
        <v>37428</v>
      </c>
      <c r="E22" s="162">
        <v>37428</v>
      </c>
      <c r="F22" s="162"/>
      <c r="G22" s="162"/>
    </row>
    <row r="23" ht="18" customHeight="1" spans="1:7">
      <c r="A23" s="163" t="s">
        <v>102</v>
      </c>
      <c r="B23" s="163" t="s">
        <v>103</v>
      </c>
      <c r="C23" s="162">
        <v>2146.66</v>
      </c>
      <c r="D23" s="162">
        <v>2146.66</v>
      </c>
      <c r="E23" s="162">
        <v>2146.66</v>
      </c>
      <c r="F23" s="162"/>
      <c r="G23" s="162"/>
    </row>
    <row r="24" ht="18" customHeight="1" spans="1:7">
      <c r="A24" s="164" t="s">
        <v>104</v>
      </c>
      <c r="B24" s="164" t="s">
        <v>103</v>
      </c>
      <c r="C24" s="165">
        <v>2146.66</v>
      </c>
      <c r="D24" s="162">
        <v>2146.66</v>
      </c>
      <c r="E24" s="162">
        <v>2146.66</v>
      </c>
      <c r="F24" s="162"/>
      <c r="G24" s="162"/>
    </row>
    <row r="25" ht="18" customHeight="1" spans="1:7">
      <c r="A25" s="161" t="s">
        <v>105</v>
      </c>
      <c r="B25" s="161" t="s">
        <v>106</v>
      </c>
      <c r="C25" s="162">
        <v>296301.16</v>
      </c>
      <c r="D25" s="162">
        <v>296301.16</v>
      </c>
      <c r="E25" s="162">
        <v>296301.16</v>
      </c>
      <c r="F25" s="162"/>
      <c r="G25" s="162"/>
    </row>
    <row r="26" ht="18" customHeight="1" spans="1:7">
      <c r="A26" s="163" t="s">
        <v>107</v>
      </c>
      <c r="B26" s="163" t="s">
        <v>108</v>
      </c>
      <c r="C26" s="162">
        <v>296301.16</v>
      </c>
      <c r="D26" s="162">
        <v>296301.16</v>
      </c>
      <c r="E26" s="162">
        <v>296301.16</v>
      </c>
      <c r="F26" s="162"/>
      <c r="G26" s="162"/>
    </row>
    <row r="27" ht="18" customHeight="1" spans="1:7">
      <c r="A27" s="164" t="s">
        <v>109</v>
      </c>
      <c r="B27" s="164" t="s">
        <v>110</v>
      </c>
      <c r="C27" s="165">
        <v>262359.16</v>
      </c>
      <c r="D27" s="162">
        <v>262359.16</v>
      </c>
      <c r="E27" s="162">
        <v>262359.16</v>
      </c>
      <c r="F27" s="162"/>
      <c r="G27" s="162"/>
    </row>
    <row r="28" ht="18" customHeight="1" spans="1:7">
      <c r="A28" s="164" t="s">
        <v>111</v>
      </c>
      <c r="B28" s="164" t="s">
        <v>112</v>
      </c>
      <c r="C28" s="165">
        <v>33942</v>
      </c>
      <c r="D28" s="162">
        <v>33942</v>
      </c>
      <c r="E28" s="162">
        <v>33942</v>
      </c>
      <c r="F28" s="162"/>
      <c r="G28" s="162"/>
    </row>
    <row r="29" ht="18" customHeight="1" spans="1:7">
      <c r="A29" s="161" t="s">
        <v>113</v>
      </c>
      <c r="B29" s="161" t="s">
        <v>114</v>
      </c>
      <c r="C29" s="162">
        <v>333482</v>
      </c>
      <c r="D29" s="162">
        <v>333482</v>
      </c>
      <c r="E29" s="162">
        <v>333482</v>
      </c>
      <c r="F29" s="162"/>
      <c r="G29" s="162"/>
    </row>
    <row r="30" ht="18" customHeight="1" spans="1:7">
      <c r="A30" s="163" t="s">
        <v>115</v>
      </c>
      <c r="B30" s="163" t="s">
        <v>116</v>
      </c>
      <c r="C30" s="162">
        <v>333482</v>
      </c>
      <c r="D30" s="162">
        <v>333482</v>
      </c>
      <c r="E30" s="162">
        <v>333482</v>
      </c>
      <c r="F30" s="162"/>
      <c r="G30" s="162"/>
    </row>
    <row r="31" ht="18" customHeight="1" spans="1:7">
      <c r="A31" s="164" t="s">
        <v>117</v>
      </c>
      <c r="B31" s="164" t="s">
        <v>118</v>
      </c>
      <c r="C31" s="165">
        <v>333482</v>
      </c>
      <c r="D31" s="162">
        <v>333482</v>
      </c>
      <c r="E31" s="162">
        <v>333482</v>
      </c>
      <c r="F31" s="162"/>
      <c r="G31" s="162"/>
    </row>
    <row r="32" ht="18" customHeight="1" spans="1:7">
      <c r="A32" s="160" t="s">
        <v>30</v>
      </c>
      <c r="B32" s="160"/>
      <c r="C32" s="162">
        <v>7948167.12</v>
      </c>
      <c r="D32" s="162">
        <v>7191567.12</v>
      </c>
      <c r="E32" s="162">
        <v>6697259.12</v>
      </c>
      <c r="F32" s="162">
        <v>494308</v>
      </c>
      <c r="G32" s="162">
        <v>756600</v>
      </c>
    </row>
  </sheetData>
  <mergeCells count="7">
    <mergeCell ref="A3:G3"/>
    <mergeCell ref="A4:C4"/>
    <mergeCell ref="A5:B5"/>
    <mergeCell ref="D5:F5"/>
    <mergeCell ref="A32:B32"/>
    <mergeCell ref="C5:C6"/>
    <mergeCell ref="G5:G6"/>
  </mergeCells>
  <pageMargins left="0.75" right="0.75" top="1" bottom="1" header="0.5" footer="0.5"/>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1" sqref="$A1:$XFD1048576"/>
    </sheetView>
  </sheetViews>
  <sheetFormatPr defaultColWidth="9.14285714285714" defaultRowHeight="14.25" customHeight="1" outlineLevelRow="6" outlineLevelCol="5"/>
  <cols>
    <col min="1" max="1" width="30" customWidth="1"/>
    <col min="2" max="2" width="18.8380952380952" customWidth="1"/>
    <col min="3" max="3" width="17.6095238095238" customWidth="1"/>
    <col min="4" max="4" width="21.6285714285714" customWidth="1"/>
    <col min="5" max="5" width="20.2666666666667" customWidth="1"/>
    <col min="6" max="6" width="20.5142857142857" customWidth="1"/>
  </cols>
  <sheetData>
    <row r="1" ht="19" customHeight="1" spans="1:6">
      <c r="A1" s="145"/>
      <c r="B1" s="145"/>
      <c r="C1" s="146"/>
      <c r="D1" s="1"/>
      <c r="E1" s="1"/>
      <c r="F1" s="147" t="s">
        <v>136</v>
      </c>
    </row>
    <row r="2" ht="33.75" customHeight="1" spans="1:6">
      <c r="A2" s="148" t="str">
        <f>"2025"&amp;"年一般公共预算“三公”经费支出预算表"</f>
        <v>2025年一般公共预算“三公”经费支出预算表</v>
      </c>
      <c r="B2" s="148"/>
      <c r="C2" s="148"/>
      <c r="D2" s="148"/>
      <c r="E2" s="148"/>
      <c r="F2" s="148"/>
    </row>
    <row r="3" ht="26" customHeight="1" spans="1:6">
      <c r="A3" s="149" t="str">
        <f>"单位名称："&amp;"盈江县工业和商务科技局"</f>
        <v>单位名称：盈江县工业和商务科技局</v>
      </c>
      <c r="B3" s="145"/>
      <c r="C3" s="146"/>
      <c r="D3" s="3"/>
      <c r="E3" s="1"/>
      <c r="F3" s="147" t="s">
        <v>27</v>
      </c>
    </row>
    <row r="4" ht="26" customHeight="1" spans="1:6">
      <c r="A4" s="11" t="s">
        <v>137</v>
      </c>
      <c r="B4" s="72" t="s">
        <v>138</v>
      </c>
      <c r="C4" s="12" t="s">
        <v>139</v>
      </c>
      <c r="D4" s="13"/>
      <c r="E4" s="14"/>
      <c r="F4" s="72" t="s">
        <v>140</v>
      </c>
    </row>
    <row r="5" ht="26" customHeight="1" spans="1:6">
      <c r="A5" s="18"/>
      <c r="B5" s="74"/>
      <c r="C5" s="36" t="s">
        <v>33</v>
      </c>
      <c r="D5" s="36" t="s">
        <v>141</v>
      </c>
      <c r="E5" s="36" t="s">
        <v>142</v>
      </c>
      <c r="F5" s="74"/>
    </row>
    <row r="6" ht="26" customHeight="1" spans="1:6">
      <c r="A6" s="150">
        <v>1</v>
      </c>
      <c r="B6" s="150">
        <v>2</v>
      </c>
      <c r="C6" s="151">
        <v>3</v>
      </c>
      <c r="D6" s="150">
        <v>4</v>
      </c>
      <c r="E6" s="150">
        <v>5</v>
      </c>
      <c r="F6" s="150">
        <v>6</v>
      </c>
    </row>
    <row r="7" ht="24.75" customHeight="1" spans="1:6">
      <c r="A7" s="152">
        <v>94090</v>
      </c>
      <c r="B7" s="152"/>
      <c r="C7" s="153">
        <v>56454</v>
      </c>
      <c r="D7" s="152"/>
      <c r="E7" s="152">
        <v>56454</v>
      </c>
      <c r="F7" s="152">
        <v>37636</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1"/>
  <sheetViews>
    <sheetView showZeros="0" topLeftCell="A38" workbookViewId="0">
      <selection activeCell="A38" sqref="$A1:$XFD1048576"/>
    </sheetView>
  </sheetViews>
  <sheetFormatPr defaultColWidth="10.2857142857143" defaultRowHeight="15" customHeight="1"/>
  <cols>
    <col min="1" max="1" width="13.4285714285714" customWidth="1"/>
    <col min="2" max="2" width="14" customWidth="1"/>
    <col min="3" max="3" width="20.4285714285714" customWidth="1"/>
    <col min="4" max="4" width="9.14285714285714" customWidth="1"/>
    <col min="5" max="5" width="16.2857142857143" customWidth="1"/>
    <col min="6" max="6" width="6.57142857142857" customWidth="1"/>
    <col min="7" max="7" width="15.2857142857143" customWidth="1"/>
    <col min="8" max="8" width="12.9142857142857" customWidth="1"/>
    <col min="9" max="9" width="12.2857142857143" customWidth="1"/>
    <col min="10" max="10" width="6" customWidth="1"/>
    <col min="11" max="11" width="7.57142857142857" customWidth="1"/>
    <col min="12" max="12" width="12.2857142857143" customWidth="1"/>
    <col min="13" max="23" width="5.28571428571429" customWidth="1"/>
  </cols>
  <sheetData>
    <row r="1" ht="24" customHeight="1" spans="1:23">
      <c r="A1" s="139"/>
      <c r="B1" s="139"/>
      <c r="C1" s="139"/>
      <c r="D1" s="139"/>
      <c r="E1" s="139"/>
      <c r="F1" s="139"/>
      <c r="G1" s="139"/>
      <c r="H1" s="139"/>
      <c r="I1" s="139"/>
      <c r="J1" s="139"/>
      <c r="K1" s="139"/>
      <c r="L1" s="139"/>
      <c r="M1" s="139"/>
      <c r="N1" s="139"/>
      <c r="O1" s="139"/>
      <c r="P1" s="139"/>
      <c r="Q1" s="139"/>
      <c r="R1" s="139"/>
      <c r="S1" s="139"/>
      <c r="T1" s="144" t="s">
        <v>143</v>
      </c>
      <c r="U1" s="144"/>
      <c r="V1" s="144"/>
      <c r="W1" s="144"/>
    </row>
    <row r="2" ht="45.75" customHeight="1" spans="1:23">
      <c r="A2" s="140" t="s">
        <v>144</v>
      </c>
      <c r="B2" s="140"/>
      <c r="C2" s="140"/>
      <c r="D2" s="140"/>
      <c r="E2" s="140"/>
      <c r="F2" s="140"/>
      <c r="G2" s="140"/>
      <c r="H2" s="140"/>
      <c r="I2" s="140"/>
      <c r="J2" s="140"/>
      <c r="K2" s="140"/>
      <c r="L2" s="140"/>
      <c r="M2" s="140"/>
      <c r="N2" s="140"/>
      <c r="O2" s="140"/>
      <c r="P2" s="140"/>
      <c r="Q2" s="140"/>
      <c r="R2" s="140"/>
      <c r="S2" s="140"/>
      <c r="T2" s="140"/>
      <c r="U2" s="140"/>
      <c r="V2" s="140"/>
      <c r="W2" s="140"/>
    </row>
    <row r="3" ht="18.75" customHeight="1" spans="1:23">
      <c r="A3" s="139" t="str">
        <f>"单位名称："&amp;"盈江县工业和商务科技局"</f>
        <v>单位名称：盈江县工业和商务科技局</v>
      </c>
      <c r="B3" s="139"/>
      <c r="C3" s="139"/>
      <c r="D3" s="139"/>
      <c r="E3" s="139"/>
      <c r="F3" s="139"/>
      <c r="G3" s="139"/>
      <c r="H3" s="139"/>
      <c r="I3" s="139"/>
      <c r="J3" s="139"/>
      <c r="K3" s="139"/>
      <c r="L3" s="139"/>
      <c r="M3" s="139"/>
      <c r="N3" s="139"/>
      <c r="O3" s="139"/>
      <c r="P3" s="139"/>
      <c r="Q3" s="139"/>
      <c r="R3" s="139"/>
      <c r="S3" s="139"/>
      <c r="T3" s="144" t="s">
        <v>27</v>
      </c>
      <c r="U3" s="144"/>
      <c r="V3" s="144"/>
      <c r="W3" s="144"/>
    </row>
    <row r="4" ht="18.75" customHeight="1" spans="1:23">
      <c r="A4" s="141" t="s">
        <v>145</v>
      </c>
      <c r="B4" s="141" t="s">
        <v>146</v>
      </c>
      <c r="C4" s="141" t="s">
        <v>147</v>
      </c>
      <c r="D4" s="141" t="s">
        <v>148</v>
      </c>
      <c r="E4" s="141" t="s">
        <v>149</v>
      </c>
      <c r="F4" s="141" t="s">
        <v>150</v>
      </c>
      <c r="G4" s="141" t="s">
        <v>151</v>
      </c>
      <c r="H4" s="141" t="s">
        <v>152</v>
      </c>
      <c r="I4" s="141"/>
      <c r="J4" s="141"/>
      <c r="K4" s="141"/>
      <c r="L4" s="141"/>
      <c r="M4" s="141"/>
      <c r="N4" s="141"/>
      <c r="O4" s="141"/>
      <c r="P4" s="141"/>
      <c r="Q4" s="141"/>
      <c r="R4" s="141"/>
      <c r="S4" s="141"/>
      <c r="T4" s="141"/>
      <c r="U4" s="141"/>
      <c r="V4" s="141"/>
      <c r="W4" s="141"/>
    </row>
    <row r="5" ht="28.3" customHeight="1" spans="1:23">
      <c r="A5" s="141"/>
      <c r="B5" s="141"/>
      <c r="C5" s="141"/>
      <c r="D5" s="141"/>
      <c r="E5" s="141"/>
      <c r="F5" s="141"/>
      <c r="G5" s="141"/>
      <c r="H5" s="141" t="s">
        <v>153</v>
      </c>
      <c r="I5" s="141" t="s">
        <v>34</v>
      </c>
      <c r="J5" s="141" t="s">
        <v>154</v>
      </c>
      <c r="K5" s="141" t="s">
        <v>155</v>
      </c>
      <c r="L5" s="141" t="s">
        <v>156</v>
      </c>
      <c r="M5" s="141" t="s">
        <v>157</v>
      </c>
      <c r="N5" s="141" t="s">
        <v>158</v>
      </c>
      <c r="O5" s="141" t="s">
        <v>35</v>
      </c>
      <c r="P5" s="141" t="s">
        <v>36</v>
      </c>
      <c r="Q5" s="141" t="s">
        <v>37</v>
      </c>
      <c r="R5" s="141" t="s">
        <v>51</v>
      </c>
      <c r="S5" s="141"/>
      <c r="T5" s="141"/>
      <c r="U5" s="141"/>
      <c r="V5" s="141"/>
      <c r="W5" s="141"/>
    </row>
    <row r="6" ht="24" customHeight="1" spans="1:23">
      <c r="A6" s="141"/>
      <c r="B6" s="141"/>
      <c r="C6" s="141"/>
      <c r="D6" s="141"/>
      <c r="E6" s="141"/>
      <c r="F6" s="141"/>
      <c r="G6" s="141"/>
      <c r="H6" s="141"/>
      <c r="I6" s="141" t="s">
        <v>159</v>
      </c>
      <c r="J6" s="141" t="s">
        <v>154</v>
      </c>
      <c r="K6" s="141" t="s">
        <v>155</v>
      </c>
      <c r="L6" s="141" t="s">
        <v>156</v>
      </c>
      <c r="M6" s="141" t="s">
        <v>157</v>
      </c>
      <c r="N6" s="141" t="s">
        <v>34</v>
      </c>
      <c r="O6" s="141" t="s">
        <v>35</v>
      </c>
      <c r="P6" s="141" t="s">
        <v>36</v>
      </c>
      <c r="Q6" s="141"/>
      <c r="R6" s="141" t="s">
        <v>33</v>
      </c>
      <c r="S6" s="141" t="s">
        <v>40</v>
      </c>
      <c r="T6" s="141" t="s">
        <v>41</v>
      </c>
      <c r="U6" s="141" t="s">
        <v>42</v>
      </c>
      <c r="V6" s="141" t="s">
        <v>43</v>
      </c>
      <c r="W6" s="141" t="s">
        <v>44</v>
      </c>
    </row>
    <row r="7" ht="40" customHeight="1" spans="1:23">
      <c r="A7" s="141"/>
      <c r="B7" s="141"/>
      <c r="C7" s="141"/>
      <c r="D7" s="141"/>
      <c r="E7" s="141"/>
      <c r="F7" s="141"/>
      <c r="G7" s="141"/>
      <c r="H7" s="141"/>
      <c r="I7" s="141" t="s">
        <v>33</v>
      </c>
      <c r="J7" s="141"/>
      <c r="K7" s="141"/>
      <c r="L7" s="141"/>
      <c r="M7" s="141"/>
      <c r="N7" s="141"/>
      <c r="O7" s="141"/>
      <c r="P7" s="141"/>
      <c r="Q7" s="141"/>
      <c r="R7" s="141"/>
      <c r="S7" s="141"/>
      <c r="T7" s="141"/>
      <c r="U7" s="141"/>
      <c r="V7" s="141"/>
      <c r="W7" s="141"/>
    </row>
    <row r="8" ht="18.75" customHeight="1" spans="1:23">
      <c r="A8" s="141" t="s">
        <v>59</v>
      </c>
      <c r="B8" s="141" t="s">
        <v>60</v>
      </c>
      <c r="C8" s="141" t="s">
        <v>61</v>
      </c>
      <c r="D8" s="141" t="s">
        <v>62</v>
      </c>
      <c r="E8" s="141" t="s">
        <v>63</v>
      </c>
      <c r="F8" s="141" t="s">
        <v>64</v>
      </c>
      <c r="G8" s="141" t="s">
        <v>65</v>
      </c>
      <c r="H8" s="141" t="s">
        <v>66</v>
      </c>
      <c r="I8" s="141" t="s">
        <v>67</v>
      </c>
      <c r="J8" s="141" t="s">
        <v>68</v>
      </c>
      <c r="K8" s="141" t="s">
        <v>69</v>
      </c>
      <c r="L8" s="141" t="s">
        <v>70</v>
      </c>
      <c r="M8" s="141" t="s">
        <v>71</v>
      </c>
      <c r="N8" s="141" t="s">
        <v>72</v>
      </c>
      <c r="O8" s="141" t="s">
        <v>73</v>
      </c>
      <c r="P8" s="141" t="s">
        <v>160</v>
      </c>
      <c r="Q8" s="141" t="s">
        <v>161</v>
      </c>
      <c r="R8" s="141" t="s">
        <v>162</v>
      </c>
      <c r="S8" s="141" t="s">
        <v>163</v>
      </c>
      <c r="T8" s="141" t="s">
        <v>164</v>
      </c>
      <c r="U8" s="141" t="s">
        <v>165</v>
      </c>
      <c r="V8" s="141" t="s">
        <v>166</v>
      </c>
      <c r="W8" s="141" t="s">
        <v>167</v>
      </c>
    </row>
    <row r="9" ht="29" customHeight="1" outlineLevel="1" spans="1:23">
      <c r="A9" s="136" t="s">
        <v>46</v>
      </c>
      <c r="B9" s="136" t="s">
        <v>168</v>
      </c>
      <c r="C9" s="136" t="s">
        <v>169</v>
      </c>
      <c r="D9" s="136" t="s">
        <v>78</v>
      </c>
      <c r="E9" s="136" t="s">
        <v>79</v>
      </c>
      <c r="F9" s="136" t="s">
        <v>170</v>
      </c>
      <c r="G9" s="136" t="s">
        <v>171</v>
      </c>
      <c r="H9" s="138">
        <v>29196</v>
      </c>
      <c r="I9" s="138">
        <v>29196</v>
      </c>
      <c r="J9" s="138"/>
      <c r="K9" s="138"/>
      <c r="L9" s="138">
        <v>29196</v>
      </c>
      <c r="M9" s="138"/>
      <c r="N9" s="138"/>
      <c r="O9" s="138"/>
      <c r="P9" s="138"/>
      <c r="Q9" s="138"/>
      <c r="R9" s="138"/>
      <c r="S9" s="138"/>
      <c r="T9" s="138"/>
      <c r="U9" s="138"/>
      <c r="V9" s="138"/>
      <c r="W9" s="138"/>
    </row>
    <row r="10" ht="29" customHeight="1" outlineLevel="1" spans="1:23">
      <c r="A10" s="136" t="s">
        <v>46</v>
      </c>
      <c r="B10" s="136" t="s">
        <v>172</v>
      </c>
      <c r="C10" s="136" t="s">
        <v>173</v>
      </c>
      <c r="D10" s="136" t="s">
        <v>78</v>
      </c>
      <c r="E10" s="136" t="s">
        <v>79</v>
      </c>
      <c r="F10" s="136" t="s">
        <v>170</v>
      </c>
      <c r="G10" s="136" t="s">
        <v>171</v>
      </c>
      <c r="H10" s="138">
        <v>1194612</v>
      </c>
      <c r="I10" s="138">
        <v>1194612</v>
      </c>
      <c r="J10" s="138"/>
      <c r="K10" s="138"/>
      <c r="L10" s="138">
        <v>1194612</v>
      </c>
      <c r="M10" s="136"/>
      <c r="N10" s="138"/>
      <c r="O10" s="138"/>
      <c r="P10" s="138"/>
      <c r="Q10" s="138"/>
      <c r="R10" s="138"/>
      <c r="S10" s="138"/>
      <c r="T10" s="138"/>
      <c r="U10" s="138"/>
      <c r="V10" s="138"/>
      <c r="W10" s="138"/>
    </row>
    <row r="11" ht="29" customHeight="1" outlineLevel="1" spans="1:23">
      <c r="A11" s="136" t="s">
        <v>46</v>
      </c>
      <c r="B11" s="136" t="s">
        <v>172</v>
      </c>
      <c r="C11" s="136" t="s">
        <v>173</v>
      </c>
      <c r="D11" s="136" t="s">
        <v>78</v>
      </c>
      <c r="E11" s="136" t="s">
        <v>79</v>
      </c>
      <c r="F11" s="136" t="s">
        <v>174</v>
      </c>
      <c r="G11" s="136" t="s">
        <v>175</v>
      </c>
      <c r="H11" s="138">
        <v>1460316</v>
      </c>
      <c r="I11" s="138">
        <v>1460316</v>
      </c>
      <c r="J11" s="138"/>
      <c r="K11" s="138"/>
      <c r="L11" s="138">
        <v>1460316</v>
      </c>
      <c r="M11" s="136"/>
      <c r="N11" s="138"/>
      <c r="O11" s="138"/>
      <c r="P11" s="138"/>
      <c r="Q11" s="138"/>
      <c r="R11" s="138"/>
      <c r="S11" s="138"/>
      <c r="T11" s="138"/>
      <c r="U11" s="138"/>
      <c r="V11" s="138"/>
      <c r="W11" s="138"/>
    </row>
    <row r="12" ht="29" customHeight="1" outlineLevel="1" spans="1:23">
      <c r="A12" s="136" t="s">
        <v>46</v>
      </c>
      <c r="B12" s="136" t="s">
        <v>168</v>
      </c>
      <c r="C12" s="136" t="s">
        <v>169</v>
      </c>
      <c r="D12" s="136" t="s">
        <v>78</v>
      </c>
      <c r="E12" s="136" t="s">
        <v>79</v>
      </c>
      <c r="F12" s="136" t="s">
        <v>174</v>
      </c>
      <c r="G12" s="136" t="s">
        <v>175</v>
      </c>
      <c r="H12" s="138">
        <v>4500</v>
      </c>
      <c r="I12" s="138">
        <v>4500</v>
      </c>
      <c r="J12" s="138"/>
      <c r="K12" s="138"/>
      <c r="L12" s="138">
        <v>4500</v>
      </c>
      <c r="M12" s="136"/>
      <c r="N12" s="138"/>
      <c r="O12" s="138"/>
      <c r="P12" s="138"/>
      <c r="Q12" s="138"/>
      <c r="R12" s="138"/>
      <c r="S12" s="138"/>
      <c r="T12" s="138"/>
      <c r="U12" s="138"/>
      <c r="V12" s="138"/>
      <c r="W12" s="138"/>
    </row>
    <row r="13" ht="29" customHeight="1" outlineLevel="1" spans="1:23">
      <c r="A13" s="136" t="s">
        <v>46</v>
      </c>
      <c r="B13" s="136" t="s">
        <v>172</v>
      </c>
      <c r="C13" s="136" t="s">
        <v>173</v>
      </c>
      <c r="D13" s="136" t="s">
        <v>78</v>
      </c>
      <c r="E13" s="136" t="s">
        <v>79</v>
      </c>
      <c r="F13" s="136" t="s">
        <v>176</v>
      </c>
      <c r="G13" s="136" t="s">
        <v>177</v>
      </c>
      <c r="H13" s="138">
        <v>99551</v>
      </c>
      <c r="I13" s="138">
        <v>99551</v>
      </c>
      <c r="J13" s="138"/>
      <c r="K13" s="138"/>
      <c r="L13" s="138">
        <v>99551</v>
      </c>
      <c r="M13" s="136"/>
      <c r="N13" s="138"/>
      <c r="O13" s="138"/>
      <c r="P13" s="138"/>
      <c r="Q13" s="138"/>
      <c r="R13" s="138"/>
      <c r="S13" s="138"/>
      <c r="T13" s="138"/>
      <c r="U13" s="138"/>
      <c r="V13" s="138"/>
      <c r="W13" s="138"/>
    </row>
    <row r="14" ht="29" customHeight="1" outlineLevel="1" spans="1:23">
      <c r="A14" s="136" t="s">
        <v>46</v>
      </c>
      <c r="B14" s="136" t="s">
        <v>178</v>
      </c>
      <c r="C14" s="136" t="s">
        <v>179</v>
      </c>
      <c r="D14" s="136" t="s">
        <v>78</v>
      </c>
      <c r="E14" s="136" t="s">
        <v>79</v>
      </c>
      <c r="F14" s="136" t="s">
        <v>176</v>
      </c>
      <c r="G14" s="136" t="s">
        <v>177</v>
      </c>
      <c r="H14" s="138">
        <v>492720</v>
      </c>
      <c r="I14" s="138">
        <v>492720</v>
      </c>
      <c r="J14" s="138"/>
      <c r="K14" s="138"/>
      <c r="L14" s="138">
        <v>492720</v>
      </c>
      <c r="M14" s="136"/>
      <c r="N14" s="138"/>
      <c r="O14" s="138"/>
      <c r="P14" s="138"/>
      <c r="Q14" s="138"/>
      <c r="R14" s="138"/>
      <c r="S14" s="138"/>
      <c r="T14" s="138"/>
      <c r="U14" s="138"/>
      <c r="V14" s="138"/>
      <c r="W14" s="138"/>
    </row>
    <row r="15" ht="29" customHeight="1" outlineLevel="1" spans="1:23">
      <c r="A15" s="136" t="s">
        <v>46</v>
      </c>
      <c r="B15" s="136" t="s">
        <v>168</v>
      </c>
      <c r="C15" s="136" t="s">
        <v>169</v>
      </c>
      <c r="D15" s="136" t="s">
        <v>78</v>
      </c>
      <c r="E15" s="136" t="s">
        <v>79</v>
      </c>
      <c r="F15" s="136" t="s">
        <v>180</v>
      </c>
      <c r="G15" s="136" t="s">
        <v>181</v>
      </c>
      <c r="H15" s="138">
        <v>2433</v>
      </c>
      <c r="I15" s="138">
        <v>2433</v>
      </c>
      <c r="J15" s="138"/>
      <c r="K15" s="138"/>
      <c r="L15" s="138">
        <v>2433</v>
      </c>
      <c r="M15" s="136"/>
      <c r="N15" s="138"/>
      <c r="O15" s="138"/>
      <c r="P15" s="138"/>
      <c r="Q15" s="138"/>
      <c r="R15" s="138"/>
      <c r="S15" s="138"/>
      <c r="T15" s="138"/>
      <c r="U15" s="138"/>
      <c r="V15" s="138"/>
      <c r="W15" s="138"/>
    </row>
    <row r="16" ht="29" customHeight="1" outlineLevel="1" spans="1:23">
      <c r="A16" s="136" t="s">
        <v>46</v>
      </c>
      <c r="B16" s="136" t="s">
        <v>168</v>
      </c>
      <c r="C16" s="136" t="s">
        <v>169</v>
      </c>
      <c r="D16" s="136" t="s">
        <v>78</v>
      </c>
      <c r="E16" s="136" t="s">
        <v>79</v>
      </c>
      <c r="F16" s="136" t="s">
        <v>180</v>
      </c>
      <c r="G16" s="136" t="s">
        <v>181</v>
      </c>
      <c r="H16" s="138">
        <v>12420</v>
      </c>
      <c r="I16" s="138">
        <v>12420</v>
      </c>
      <c r="J16" s="138"/>
      <c r="K16" s="138"/>
      <c r="L16" s="138">
        <v>12420</v>
      </c>
      <c r="M16" s="136"/>
      <c r="N16" s="138"/>
      <c r="O16" s="138"/>
      <c r="P16" s="138"/>
      <c r="Q16" s="138"/>
      <c r="R16" s="138"/>
      <c r="S16" s="138"/>
      <c r="T16" s="138"/>
      <c r="U16" s="138"/>
      <c r="V16" s="138"/>
      <c r="W16" s="138"/>
    </row>
    <row r="17" ht="29" customHeight="1" outlineLevel="1" spans="1:23">
      <c r="A17" s="136" t="s">
        <v>46</v>
      </c>
      <c r="B17" s="136" t="s">
        <v>182</v>
      </c>
      <c r="C17" s="136" t="s">
        <v>183</v>
      </c>
      <c r="D17" s="136" t="s">
        <v>78</v>
      </c>
      <c r="E17" s="136" t="s">
        <v>79</v>
      </c>
      <c r="F17" s="136" t="s">
        <v>180</v>
      </c>
      <c r="G17" s="136" t="s">
        <v>181</v>
      </c>
      <c r="H17" s="138">
        <v>12000</v>
      </c>
      <c r="I17" s="138">
        <v>12000</v>
      </c>
      <c r="J17" s="138"/>
      <c r="K17" s="138"/>
      <c r="L17" s="138">
        <v>12000</v>
      </c>
      <c r="M17" s="136"/>
      <c r="N17" s="138"/>
      <c r="O17" s="138"/>
      <c r="P17" s="138"/>
      <c r="Q17" s="138"/>
      <c r="R17" s="138"/>
      <c r="S17" s="138"/>
      <c r="T17" s="138"/>
      <c r="U17" s="138"/>
      <c r="V17" s="138"/>
      <c r="W17" s="138"/>
    </row>
    <row r="18" ht="29" customHeight="1" outlineLevel="1" spans="1:23">
      <c r="A18" s="136" t="s">
        <v>46</v>
      </c>
      <c r="B18" s="136" t="s">
        <v>184</v>
      </c>
      <c r="C18" s="136" t="s">
        <v>185</v>
      </c>
      <c r="D18" s="136" t="s">
        <v>78</v>
      </c>
      <c r="E18" s="136" t="s">
        <v>79</v>
      </c>
      <c r="F18" s="136" t="s">
        <v>180</v>
      </c>
      <c r="G18" s="136" t="s">
        <v>181</v>
      </c>
      <c r="H18" s="138">
        <v>12756</v>
      </c>
      <c r="I18" s="138">
        <v>12756</v>
      </c>
      <c r="J18" s="138"/>
      <c r="K18" s="138"/>
      <c r="L18" s="138">
        <v>12756</v>
      </c>
      <c r="M18" s="136"/>
      <c r="N18" s="138"/>
      <c r="O18" s="138"/>
      <c r="P18" s="138"/>
      <c r="Q18" s="138"/>
      <c r="R18" s="138"/>
      <c r="S18" s="138"/>
      <c r="T18" s="138"/>
      <c r="U18" s="138"/>
      <c r="V18" s="138"/>
      <c r="W18" s="138"/>
    </row>
    <row r="19" ht="29" customHeight="1" outlineLevel="1" spans="1:23">
      <c r="A19" s="136" t="s">
        <v>46</v>
      </c>
      <c r="B19" s="136" t="s">
        <v>186</v>
      </c>
      <c r="C19" s="136" t="s">
        <v>187</v>
      </c>
      <c r="D19" s="136" t="s">
        <v>94</v>
      </c>
      <c r="E19" s="136" t="s">
        <v>95</v>
      </c>
      <c r="F19" s="136" t="s">
        <v>188</v>
      </c>
      <c r="G19" s="136" t="s">
        <v>189</v>
      </c>
      <c r="H19" s="138">
        <v>531360.32</v>
      </c>
      <c r="I19" s="138">
        <v>531360.32</v>
      </c>
      <c r="J19" s="138"/>
      <c r="K19" s="138"/>
      <c r="L19" s="138">
        <v>531360.32</v>
      </c>
      <c r="M19" s="136"/>
      <c r="N19" s="138"/>
      <c r="O19" s="138"/>
      <c r="P19" s="138"/>
      <c r="Q19" s="138"/>
      <c r="R19" s="138"/>
      <c r="S19" s="138"/>
      <c r="T19" s="138"/>
      <c r="U19" s="138"/>
      <c r="V19" s="138"/>
      <c r="W19" s="138"/>
    </row>
    <row r="20" ht="29" customHeight="1" outlineLevel="1" spans="1:23">
      <c r="A20" s="136" t="s">
        <v>46</v>
      </c>
      <c r="B20" s="136" t="s">
        <v>186</v>
      </c>
      <c r="C20" s="136" t="s">
        <v>187</v>
      </c>
      <c r="D20" s="136" t="s">
        <v>96</v>
      </c>
      <c r="E20" s="136" t="s">
        <v>97</v>
      </c>
      <c r="F20" s="136" t="s">
        <v>190</v>
      </c>
      <c r="G20" s="136" t="s">
        <v>191</v>
      </c>
      <c r="H20" s="138">
        <v>246908.98</v>
      </c>
      <c r="I20" s="138">
        <v>246908.98</v>
      </c>
      <c r="J20" s="138"/>
      <c r="K20" s="138"/>
      <c r="L20" s="138">
        <v>246908.98</v>
      </c>
      <c r="M20" s="136"/>
      <c r="N20" s="138"/>
      <c r="O20" s="138"/>
      <c r="P20" s="138"/>
      <c r="Q20" s="138"/>
      <c r="R20" s="138"/>
      <c r="S20" s="138"/>
      <c r="T20" s="138"/>
      <c r="U20" s="138"/>
      <c r="V20" s="138"/>
      <c r="W20" s="138"/>
    </row>
    <row r="21" ht="29" customHeight="1" outlineLevel="1" spans="1:23">
      <c r="A21" s="136" t="s">
        <v>46</v>
      </c>
      <c r="B21" s="136" t="s">
        <v>186</v>
      </c>
      <c r="C21" s="136" t="s">
        <v>187</v>
      </c>
      <c r="D21" s="136" t="s">
        <v>109</v>
      </c>
      <c r="E21" s="136" t="s">
        <v>110</v>
      </c>
      <c r="F21" s="136" t="s">
        <v>192</v>
      </c>
      <c r="G21" s="136" t="s">
        <v>193</v>
      </c>
      <c r="H21" s="138">
        <v>249075.15</v>
      </c>
      <c r="I21" s="138">
        <v>249075.15</v>
      </c>
      <c r="J21" s="138"/>
      <c r="K21" s="138"/>
      <c r="L21" s="138">
        <v>249075.15</v>
      </c>
      <c r="M21" s="136"/>
      <c r="N21" s="138"/>
      <c r="O21" s="138"/>
      <c r="P21" s="138"/>
      <c r="Q21" s="138"/>
      <c r="R21" s="138"/>
      <c r="S21" s="138"/>
      <c r="T21" s="138"/>
      <c r="U21" s="138"/>
      <c r="V21" s="138"/>
      <c r="W21" s="138"/>
    </row>
    <row r="22" ht="29" customHeight="1" outlineLevel="1" spans="1:23">
      <c r="A22" s="136" t="s">
        <v>46</v>
      </c>
      <c r="B22" s="136" t="s">
        <v>186</v>
      </c>
      <c r="C22" s="136" t="s">
        <v>187</v>
      </c>
      <c r="D22" s="136" t="s">
        <v>111</v>
      </c>
      <c r="E22" s="136" t="s">
        <v>112</v>
      </c>
      <c r="F22" s="136" t="s">
        <v>194</v>
      </c>
      <c r="G22" s="136" t="s">
        <v>195</v>
      </c>
      <c r="H22" s="138">
        <v>6642</v>
      </c>
      <c r="I22" s="138">
        <v>6642</v>
      </c>
      <c r="J22" s="138"/>
      <c r="K22" s="138"/>
      <c r="L22" s="138">
        <v>6642</v>
      </c>
      <c r="M22" s="136"/>
      <c r="N22" s="138"/>
      <c r="O22" s="138"/>
      <c r="P22" s="138"/>
      <c r="Q22" s="138"/>
      <c r="R22" s="138"/>
      <c r="S22" s="138"/>
      <c r="T22" s="138"/>
      <c r="U22" s="138"/>
      <c r="V22" s="138"/>
      <c r="W22" s="138"/>
    </row>
    <row r="23" ht="29" customHeight="1" outlineLevel="1" spans="1:23">
      <c r="A23" s="136" t="s">
        <v>46</v>
      </c>
      <c r="B23" s="136" t="s">
        <v>186</v>
      </c>
      <c r="C23" s="136" t="s">
        <v>187</v>
      </c>
      <c r="D23" s="136" t="s">
        <v>109</v>
      </c>
      <c r="E23" s="136" t="s">
        <v>110</v>
      </c>
      <c r="F23" s="136" t="s">
        <v>192</v>
      </c>
      <c r="G23" s="136" t="s">
        <v>193</v>
      </c>
      <c r="H23" s="138">
        <v>13284.01</v>
      </c>
      <c r="I23" s="138">
        <v>13284.01</v>
      </c>
      <c r="J23" s="138"/>
      <c r="K23" s="138"/>
      <c r="L23" s="138">
        <v>13284.01</v>
      </c>
      <c r="M23" s="136"/>
      <c r="N23" s="138"/>
      <c r="O23" s="138"/>
      <c r="P23" s="138"/>
      <c r="Q23" s="138"/>
      <c r="R23" s="138"/>
      <c r="S23" s="138"/>
      <c r="T23" s="138"/>
      <c r="U23" s="138"/>
      <c r="V23" s="138"/>
      <c r="W23" s="138"/>
    </row>
    <row r="24" ht="29" customHeight="1" outlineLevel="1" spans="1:23">
      <c r="A24" s="136" t="s">
        <v>46</v>
      </c>
      <c r="B24" s="136" t="s">
        <v>186</v>
      </c>
      <c r="C24" s="136" t="s">
        <v>187</v>
      </c>
      <c r="D24" s="136" t="s">
        <v>111</v>
      </c>
      <c r="E24" s="136" t="s">
        <v>112</v>
      </c>
      <c r="F24" s="136" t="s">
        <v>194</v>
      </c>
      <c r="G24" s="136" t="s">
        <v>195</v>
      </c>
      <c r="H24" s="138">
        <v>24300</v>
      </c>
      <c r="I24" s="138">
        <v>24300</v>
      </c>
      <c r="J24" s="138"/>
      <c r="K24" s="138"/>
      <c r="L24" s="138">
        <v>24300</v>
      </c>
      <c r="M24" s="136"/>
      <c r="N24" s="138"/>
      <c r="O24" s="138"/>
      <c r="P24" s="138"/>
      <c r="Q24" s="138"/>
      <c r="R24" s="138"/>
      <c r="S24" s="138"/>
      <c r="T24" s="138"/>
      <c r="U24" s="138"/>
      <c r="V24" s="138"/>
      <c r="W24" s="138"/>
    </row>
    <row r="25" ht="29" customHeight="1" outlineLevel="1" spans="1:23">
      <c r="A25" s="136" t="s">
        <v>46</v>
      </c>
      <c r="B25" s="136" t="s">
        <v>186</v>
      </c>
      <c r="C25" s="136" t="s">
        <v>187</v>
      </c>
      <c r="D25" s="136" t="s">
        <v>104</v>
      </c>
      <c r="E25" s="136" t="s">
        <v>103</v>
      </c>
      <c r="F25" s="136" t="s">
        <v>194</v>
      </c>
      <c r="G25" s="136" t="s">
        <v>195</v>
      </c>
      <c r="H25" s="138">
        <v>2146.66</v>
      </c>
      <c r="I25" s="138">
        <v>2146.66</v>
      </c>
      <c r="J25" s="138"/>
      <c r="K25" s="138"/>
      <c r="L25" s="138">
        <v>2146.66</v>
      </c>
      <c r="M25" s="136"/>
      <c r="N25" s="138"/>
      <c r="O25" s="138"/>
      <c r="P25" s="138"/>
      <c r="Q25" s="138"/>
      <c r="R25" s="138"/>
      <c r="S25" s="138"/>
      <c r="T25" s="138"/>
      <c r="U25" s="138"/>
      <c r="V25" s="138"/>
      <c r="W25" s="138"/>
    </row>
    <row r="26" ht="29" customHeight="1" outlineLevel="1" spans="1:23">
      <c r="A26" s="136" t="s">
        <v>46</v>
      </c>
      <c r="B26" s="136" t="s">
        <v>196</v>
      </c>
      <c r="C26" s="136" t="s">
        <v>118</v>
      </c>
      <c r="D26" s="136" t="s">
        <v>117</v>
      </c>
      <c r="E26" s="136" t="s">
        <v>118</v>
      </c>
      <c r="F26" s="136" t="s">
        <v>197</v>
      </c>
      <c r="G26" s="136" t="s">
        <v>118</v>
      </c>
      <c r="H26" s="138">
        <v>333482</v>
      </c>
      <c r="I26" s="138">
        <v>333482</v>
      </c>
      <c r="J26" s="138"/>
      <c r="K26" s="138"/>
      <c r="L26" s="138">
        <v>333482</v>
      </c>
      <c r="M26" s="136"/>
      <c r="N26" s="138"/>
      <c r="O26" s="138"/>
      <c r="P26" s="138"/>
      <c r="Q26" s="138"/>
      <c r="R26" s="138"/>
      <c r="S26" s="138"/>
      <c r="T26" s="138"/>
      <c r="U26" s="138"/>
      <c r="V26" s="138"/>
      <c r="W26" s="138"/>
    </row>
    <row r="27" ht="29" customHeight="1" outlineLevel="1" spans="1:23">
      <c r="A27" s="136" t="s">
        <v>46</v>
      </c>
      <c r="B27" s="136" t="s">
        <v>198</v>
      </c>
      <c r="C27" s="136" t="s">
        <v>199</v>
      </c>
      <c r="D27" s="136" t="s">
        <v>78</v>
      </c>
      <c r="E27" s="136" t="s">
        <v>79</v>
      </c>
      <c r="F27" s="136" t="s">
        <v>200</v>
      </c>
      <c r="G27" s="136" t="s">
        <v>201</v>
      </c>
      <c r="H27" s="138">
        <v>984528</v>
      </c>
      <c r="I27" s="138">
        <v>984528</v>
      </c>
      <c r="J27" s="138"/>
      <c r="K27" s="138"/>
      <c r="L27" s="138">
        <v>984528</v>
      </c>
      <c r="M27" s="136"/>
      <c r="N27" s="138"/>
      <c r="O27" s="138"/>
      <c r="P27" s="138"/>
      <c r="Q27" s="138"/>
      <c r="R27" s="138"/>
      <c r="S27" s="138"/>
      <c r="T27" s="138"/>
      <c r="U27" s="138"/>
      <c r="V27" s="138"/>
      <c r="W27" s="138"/>
    </row>
    <row r="28" ht="29" customHeight="1" outlineLevel="1" spans="1:23">
      <c r="A28" s="136" t="s">
        <v>46</v>
      </c>
      <c r="B28" s="136" t="s">
        <v>202</v>
      </c>
      <c r="C28" s="136" t="s">
        <v>203</v>
      </c>
      <c r="D28" s="136" t="s">
        <v>78</v>
      </c>
      <c r="E28" s="136" t="s">
        <v>79</v>
      </c>
      <c r="F28" s="136" t="s">
        <v>204</v>
      </c>
      <c r="G28" s="136" t="s">
        <v>205</v>
      </c>
      <c r="H28" s="138">
        <v>20000</v>
      </c>
      <c r="I28" s="138">
        <v>20000</v>
      </c>
      <c r="J28" s="138"/>
      <c r="K28" s="138"/>
      <c r="L28" s="138">
        <v>20000</v>
      </c>
      <c r="M28" s="136"/>
      <c r="N28" s="138"/>
      <c r="O28" s="138"/>
      <c r="P28" s="138"/>
      <c r="Q28" s="138"/>
      <c r="R28" s="138"/>
      <c r="S28" s="138"/>
      <c r="T28" s="138"/>
      <c r="U28" s="138"/>
      <c r="V28" s="138"/>
      <c r="W28" s="138"/>
    </row>
    <row r="29" ht="29" customHeight="1" outlineLevel="1" spans="1:23">
      <c r="A29" s="136" t="s">
        <v>46</v>
      </c>
      <c r="B29" s="136" t="s">
        <v>206</v>
      </c>
      <c r="C29" s="136" t="s">
        <v>207</v>
      </c>
      <c r="D29" s="136" t="s">
        <v>78</v>
      </c>
      <c r="E29" s="136" t="s">
        <v>79</v>
      </c>
      <c r="F29" s="136" t="s">
        <v>208</v>
      </c>
      <c r="G29" s="136" t="s">
        <v>209</v>
      </c>
      <c r="H29" s="138">
        <v>20000</v>
      </c>
      <c r="I29" s="138">
        <v>20000</v>
      </c>
      <c r="J29" s="138"/>
      <c r="K29" s="138"/>
      <c r="L29" s="138">
        <v>20000</v>
      </c>
      <c r="M29" s="136"/>
      <c r="N29" s="138"/>
      <c r="O29" s="138"/>
      <c r="P29" s="138"/>
      <c r="Q29" s="138"/>
      <c r="R29" s="138"/>
      <c r="S29" s="138"/>
      <c r="T29" s="138"/>
      <c r="U29" s="138"/>
      <c r="V29" s="138"/>
      <c r="W29" s="138"/>
    </row>
    <row r="30" ht="29" customHeight="1" outlineLevel="1" spans="1:23">
      <c r="A30" s="136" t="s">
        <v>46</v>
      </c>
      <c r="B30" s="136" t="s">
        <v>202</v>
      </c>
      <c r="C30" s="136" t="s">
        <v>203</v>
      </c>
      <c r="D30" s="136" t="s">
        <v>78</v>
      </c>
      <c r="E30" s="136" t="s">
        <v>79</v>
      </c>
      <c r="F30" s="136" t="s">
        <v>210</v>
      </c>
      <c r="G30" s="136" t="s">
        <v>211</v>
      </c>
      <c r="H30" s="138">
        <v>40000</v>
      </c>
      <c r="I30" s="138">
        <v>40000</v>
      </c>
      <c r="J30" s="138"/>
      <c r="K30" s="138"/>
      <c r="L30" s="138">
        <v>40000</v>
      </c>
      <c r="M30" s="136"/>
      <c r="N30" s="138"/>
      <c r="O30" s="138"/>
      <c r="P30" s="138"/>
      <c r="Q30" s="138"/>
      <c r="R30" s="138"/>
      <c r="S30" s="138"/>
      <c r="T30" s="138"/>
      <c r="U30" s="138"/>
      <c r="V30" s="138"/>
      <c r="W30" s="138"/>
    </row>
    <row r="31" ht="29" customHeight="1" outlineLevel="1" spans="1:23">
      <c r="A31" s="136" t="s">
        <v>46</v>
      </c>
      <c r="B31" s="136" t="s">
        <v>212</v>
      </c>
      <c r="C31" s="136" t="s">
        <v>213</v>
      </c>
      <c r="D31" s="136" t="s">
        <v>78</v>
      </c>
      <c r="E31" s="136" t="s">
        <v>79</v>
      </c>
      <c r="F31" s="136" t="s">
        <v>214</v>
      </c>
      <c r="G31" s="136" t="s">
        <v>140</v>
      </c>
      <c r="H31" s="138">
        <v>2000</v>
      </c>
      <c r="I31" s="138">
        <v>2000</v>
      </c>
      <c r="J31" s="138"/>
      <c r="K31" s="138"/>
      <c r="L31" s="138">
        <v>2000</v>
      </c>
      <c r="M31" s="136"/>
      <c r="N31" s="138"/>
      <c r="O31" s="138"/>
      <c r="P31" s="138"/>
      <c r="Q31" s="138"/>
      <c r="R31" s="138"/>
      <c r="S31" s="138"/>
      <c r="T31" s="138"/>
      <c r="U31" s="138"/>
      <c r="V31" s="138"/>
      <c r="W31" s="138"/>
    </row>
    <row r="32" ht="29" customHeight="1" outlineLevel="1" spans="1:23">
      <c r="A32" s="136" t="s">
        <v>46</v>
      </c>
      <c r="B32" s="136" t="s">
        <v>215</v>
      </c>
      <c r="C32" s="136" t="s">
        <v>216</v>
      </c>
      <c r="D32" s="136" t="s">
        <v>78</v>
      </c>
      <c r="E32" s="136" t="s">
        <v>79</v>
      </c>
      <c r="F32" s="136" t="s">
        <v>217</v>
      </c>
      <c r="G32" s="136" t="s">
        <v>218</v>
      </c>
      <c r="H32" s="138">
        <v>41200</v>
      </c>
      <c r="I32" s="138">
        <v>41200</v>
      </c>
      <c r="J32" s="138"/>
      <c r="K32" s="138"/>
      <c r="L32" s="138">
        <v>41200</v>
      </c>
      <c r="M32" s="136"/>
      <c r="N32" s="138"/>
      <c r="O32" s="138"/>
      <c r="P32" s="138"/>
      <c r="Q32" s="138"/>
      <c r="R32" s="138"/>
      <c r="S32" s="138"/>
      <c r="T32" s="138"/>
      <c r="U32" s="138"/>
      <c r="V32" s="138"/>
      <c r="W32" s="138"/>
    </row>
    <row r="33" ht="29" customHeight="1" outlineLevel="1" spans="1:23">
      <c r="A33" s="136" t="s">
        <v>46</v>
      </c>
      <c r="B33" s="136" t="s">
        <v>219</v>
      </c>
      <c r="C33" s="136" t="s">
        <v>220</v>
      </c>
      <c r="D33" s="136" t="s">
        <v>78</v>
      </c>
      <c r="E33" s="136" t="s">
        <v>79</v>
      </c>
      <c r="F33" s="136" t="s">
        <v>221</v>
      </c>
      <c r="G33" s="136" t="s">
        <v>222</v>
      </c>
      <c r="H33" s="138">
        <v>9800</v>
      </c>
      <c r="I33" s="138">
        <v>9800</v>
      </c>
      <c r="J33" s="138"/>
      <c r="K33" s="138"/>
      <c r="L33" s="138">
        <v>9800</v>
      </c>
      <c r="M33" s="136"/>
      <c r="N33" s="138"/>
      <c r="O33" s="138"/>
      <c r="P33" s="138"/>
      <c r="Q33" s="138"/>
      <c r="R33" s="138"/>
      <c r="S33" s="138"/>
      <c r="T33" s="138"/>
      <c r="U33" s="138"/>
      <c r="V33" s="138"/>
      <c r="W33" s="138"/>
    </row>
    <row r="34" ht="29" customHeight="1" outlineLevel="1" spans="1:23">
      <c r="A34" s="136" t="s">
        <v>46</v>
      </c>
      <c r="B34" s="136" t="s">
        <v>202</v>
      </c>
      <c r="C34" s="136" t="s">
        <v>203</v>
      </c>
      <c r="D34" s="136" t="s">
        <v>78</v>
      </c>
      <c r="E34" s="136" t="s">
        <v>79</v>
      </c>
      <c r="F34" s="136" t="s">
        <v>223</v>
      </c>
      <c r="G34" s="136" t="s">
        <v>224</v>
      </c>
      <c r="H34" s="138">
        <v>2000</v>
      </c>
      <c r="I34" s="138">
        <v>2000</v>
      </c>
      <c r="J34" s="138"/>
      <c r="K34" s="138"/>
      <c r="L34" s="138">
        <v>2000</v>
      </c>
      <c r="M34" s="136"/>
      <c r="N34" s="138"/>
      <c r="O34" s="138"/>
      <c r="P34" s="138"/>
      <c r="Q34" s="138"/>
      <c r="R34" s="138"/>
      <c r="S34" s="138"/>
      <c r="T34" s="138"/>
      <c r="U34" s="138"/>
      <c r="V34" s="138"/>
      <c r="W34" s="138"/>
    </row>
    <row r="35" ht="29" customHeight="1" outlineLevel="1" spans="1:23">
      <c r="A35" s="136" t="s">
        <v>46</v>
      </c>
      <c r="B35" s="136" t="s">
        <v>225</v>
      </c>
      <c r="C35" s="136" t="s">
        <v>226</v>
      </c>
      <c r="D35" s="136" t="s">
        <v>92</v>
      </c>
      <c r="E35" s="136" t="s">
        <v>93</v>
      </c>
      <c r="F35" s="136" t="s">
        <v>204</v>
      </c>
      <c r="G35" s="136" t="s">
        <v>205</v>
      </c>
      <c r="H35" s="138">
        <v>3600</v>
      </c>
      <c r="I35" s="138">
        <v>3600</v>
      </c>
      <c r="J35" s="138"/>
      <c r="K35" s="138"/>
      <c r="L35" s="138">
        <v>3600</v>
      </c>
      <c r="M35" s="136"/>
      <c r="N35" s="138"/>
      <c r="O35" s="138"/>
      <c r="P35" s="138"/>
      <c r="Q35" s="138"/>
      <c r="R35" s="138"/>
      <c r="S35" s="138"/>
      <c r="T35" s="138"/>
      <c r="U35" s="138"/>
      <c r="V35" s="138"/>
      <c r="W35" s="138"/>
    </row>
    <row r="36" ht="29" customHeight="1" outlineLevel="1" spans="1:23">
      <c r="A36" s="136" t="s">
        <v>46</v>
      </c>
      <c r="B36" s="136" t="s">
        <v>225</v>
      </c>
      <c r="C36" s="136" t="s">
        <v>226</v>
      </c>
      <c r="D36" s="136" t="s">
        <v>92</v>
      </c>
      <c r="E36" s="136" t="s">
        <v>93</v>
      </c>
      <c r="F36" s="136" t="s">
        <v>227</v>
      </c>
      <c r="G36" s="136" t="s">
        <v>228</v>
      </c>
      <c r="H36" s="138">
        <v>15600</v>
      </c>
      <c r="I36" s="138">
        <v>15600</v>
      </c>
      <c r="J36" s="138"/>
      <c r="K36" s="138"/>
      <c r="L36" s="138">
        <v>15600</v>
      </c>
      <c r="M36" s="136"/>
      <c r="N36" s="138"/>
      <c r="O36" s="138"/>
      <c r="P36" s="138"/>
      <c r="Q36" s="138"/>
      <c r="R36" s="138"/>
      <c r="S36" s="138"/>
      <c r="T36" s="138"/>
      <c r="U36" s="138"/>
      <c r="V36" s="138"/>
      <c r="W36" s="138"/>
    </row>
    <row r="37" ht="29" customHeight="1" outlineLevel="1" spans="1:23">
      <c r="A37" s="136" t="s">
        <v>46</v>
      </c>
      <c r="B37" s="136" t="s">
        <v>225</v>
      </c>
      <c r="C37" s="136" t="s">
        <v>226</v>
      </c>
      <c r="D37" s="136" t="s">
        <v>92</v>
      </c>
      <c r="E37" s="136" t="s">
        <v>93</v>
      </c>
      <c r="F37" s="136" t="s">
        <v>229</v>
      </c>
      <c r="G37" s="136" t="s">
        <v>230</v>
      </c>
      <c r="H37" s="138">
        <v>31800</v>
      </c>
      <c r="I37" s="138">
        <v>31800</v>
      </c>
      <c r="J37" s="138"/>
      <c r="K37" s="138"/>
      <c r="L37" s="138">
        <v>31800</v>
      </c>
      <c r="M37" s="136"/>
      <c r="N37" s="138"/>
      <c r="O37" s="138"/>
      <c r="P37" s="138"/>
      <c r="Q37" s="138"/>
      <c r="R37" s="138"/>
      <c r="S37" s="138"/>
      <c r="T37" s="138"/>
      <c r="U37" s="138"/>
      <c r="V37" s="138"/>
      <c r="W37" s="138"/>
    </row>
    <row r="38" ht="29" customHeight="1" outlineLevel="1" spans="1:23">
      <c r="A38" s="136" t="s">
        <v>46</v>
      </c>
      <c r="B38" s="136" t="s">
        <v>231</v>
      </c>
      <c r="C38" s="136" t="s">
        <v>209</v>
      </c>
      <c r="D38" s="136" t="s">
        <v>78</v>
      </c>
      <c r="E38" s="136" t="s">
        <v>79</v>
      </c>
      <c r="F38" s="136" t="s">
        <v>208</v>
      </c>
      <c r="G38" s="136" t="s">
        <v>209</v>
      </c>
      <c r="H38" s="138">
        <v>59508</v>
      </c>
      <c r="I38" s="138">
        <v>59508</v>
      </c>
      <c r="J38" s="138"/>
      <c r="K38" s="138"/>
      <c r="L38" s="138">
        <v>59508</v>
      </c>
      <c r="M38" s="136"/>
      <c r="N38" s="138"/>
      <c r="O38" s="138"/>
      <c r="P38" s="138"/>
      <c r="Q38" s="138"/>
      <c r="R38" s="138"/>
      <c r="S38" s="138"/>
      <c r="T38" s="138"/>
      <c r="U38" s="138"/>
      <c r="V38" s="138"/>
      <c r="W38" s="138"/>
    </row>
    <row r="39" ht="29" customHeight="1" outlineLevel="1" spans="1:23">
      <c r="A39" s="136" t="s">
        <v>46</v>
      </c>
      <c r="B39" s="136" t="s">
        <v>232</v>
      </c>
      <c r="C39" s="136" t="s">
        <v>233</v>
      </c>
      <c r="D39" s="136" t="s">
        <v>78</v>
      </c>
      <c r="E39" s="136" t="s">
        <v>79</v>
      </c>
      <c r="F39" s="136" t="s">
        <v>223</v>
      </c>
      <c r="G39" s="136" t="s">
        <v>224</v>
      </c>
      <c r="H39" s="138">
        <v>258600</v>
      </c>
      <c r="I39" s="138">
        <v>258600</v>
      </c>
      <c r="J39" s="138"/>
      <c r="K39" s="138"/>
      <c r="L39" s="138">
        <v>258600</v>
      </c>
      <c r="M39" s="136"/>
      <c r="N39" s="138"/>
      <c r="O39" s="138"/>
      <c r="P39" s="138"/>
      <c r="Q39" s="138"/>
      <c r="R39" s="138"/>
      <c r="S39" s="138"/>
      <c r="T39" s="138"/>
      <c r="U39" s="138"/>
      <c r="V39" s="138"/>
      <c r="W39" s="138"/>
    </row>
    <row r="40" ht="29" customHeight="1" outlineLevel="1" spans="1:23">
      <c r="A40" s="136" t="s">
        <v>46</v>
      </c>
      <c r="B40" s="136" t="s">
        <v>234</v>
      </c>
      <c r="C40" s="136" t="s">
        <v>235</v>
      </c>
      <c r="D40" s="136" t="s">
        <v>84</v>
      </c>
      <c r="E40" s="136" t="s">
        <v>79</v>
      </c>
      <c r="F40" s="136" t="s">
        <v>221</v>
      </c>
      <c r="G40" s="136" t="s">
        <v>222</v>
      </c>
      <c r="H40" s="138">
        <v>7200</v>
      </c>
      <c r="I40" s="138">
        <v>7200</v>
      </c>
      <c r="J40" s="138"/>
      <c r="K40" s="138"/>
      <c r="L40" s="138">
        <v>7200</v>
      </c>
      <c r="M40" s="136"/>
      <c r="N40" s="138"/>
      <c r="O40" s="138"/>
      <c r="P40" s="138"/>
      <c r="Q40" s="138"/>
      <c r="R40" s="138"/>
      <c r="S40" s="138"/>
      <c r="T40" s="138"/>
      <c r="U40" s="138"/>
      <c r="V40" s="138"/>
      <c r="W40" s="138"/>
    </row>
    <row r="41" ht="29" customHeight="1" outlineLevel="1" spans="1:23">
      <c r="A41" s="136" t="s">
        <v>46</v>
      </c>
      <c r="B41" s="136" t="s">
        <v>236</v>
      </c>
      <c r="C41" s="136" t="s">
        <v>237</v>
      </c>
      <c r="D41" s="136" t="s">
        <v>84</v>
      </c>
      <c r="E41" s="136" t="s">
        <v>79</v>
      </c>
      <c r="F41" s="136" t="s">
        <v>221</v>
      </c>
      <c r="G41" s="136" t="s">
        <v>222</v>
      </c>
      <c r="H41" s="138">
        <v>9600</v>
      </c>
      <c r="I41" s="138">
        <v>9600</v>
      </c>
      <c r="J41" s="138"/>
      <c r="K41" s="138"/>
      <c r="L41" s="138">
        <v>9600</v>
      </c>
      <c r="M41" s="136"/>
      <c r="N41" s="138"/>
      <c r="O41" s="138"/>
      <c r="P41" s="138"/>
      <c r="Q41" s="138"/>
      <c r="R41" s="138"/>
      <c r="S41" s="138"/>
      <c r="T41" s="138"/>
      <c r="U41" s="138"/>
      <c r="V41" s="138"/>
      <c r="W41" s="138"/>
    </row>
    <row r="42" ht="29" customHeight="1" outlineLevel="1" spans="1:23">
      <c r="A42" s="136" t="s">
        <v>46</v>
      </c>
      <c r="B42" s="136" t="s">
        <v>238</v>
      </c>
      <c r="C42" s="136" t="s">
        <v>239</v>
      </c>
      <c r="D42" s="136" t="s">
        <v>100</v>
      </c>
      <c r="E42" s="136" t="s">
        <v>101</v>
      </c>
      <c r="F42" s="136" t="s">
        <v>221</v>
      </c>
      <c r="G42" s="136" t="s">
        <v>222</v>
      </c>
      <c r="H42" s="138">
        <v>37428</v>
      </c>
      <c r="I42" s="138">
        <v>37428</v>
      </c>
      <c r="J42" s="138"/>
      <c r="K42" s="138"/>
      <c r="L42" s="138">
        <v>37428</v>
      </c>
      <c r="M42" s="136"/>
      <c r="N42" s="138"/>
      <c r="O42" s="138"/>
      <c r="P42" s="138"/>
      <c r="Q42" s="138"/>
      <c r="R42" s="138"/>
      <c r="S42" s="138"/>
      <c r="T42" s="138"/>
      <c r="U42" s="138"/>
      <c r="V42" s="138"/>
      <c r="W42" s="138"/>
    </row>
    <row r="43" ht="29" customHeight="1" outlineLevel="1" spans="1:23">
      <c r="A43" s="136" t="s">
        <v>46</v>
      </c>
      <c r="B43" s="136" t="s">
        <v>240</v>
      </c>
      <c r="C43" s="136" t="s">
        <v>241</v>
      </c>
      <c r="D43" s="136" t="s">
        <v>111</v>
      </c>
      <c r="E43" s="136" t="s">
        <v>112</v>
      </c>
      <c r="F43" s="136" t="s">
        <v>194</v>
      </c>
      <c r="G43" s="136" t="s">
        <v>195</v>
      </c>
      <c r="H43" s="138">
        <v>3000</v>
      </c>
      <c r="I43" s="138">
        <v>3000</v>
      </c>
      <c r="J43" s="138"/>
      <c r="K43" s="138"/>
      <c r="L43" s="138">
        <v>3000</v>
      </c>
      <c r="M43" s="136"/>
      <c r="N43" s="138"/>
      <c r="O43" s="138"/>
      <c r="P43" s="138"/>
      <c r="Q43" s="138"/>
      <c r="R43" s="138"/>
      <c r="S43" s="138"/>
      <c r="T43" s="138"/>
      <c r="U43" s="138"/>
      <c r="V43" s="138"/>
      <c r="W43" s="138"/>
    </row>
    <row r="44" ht="29" customHeight="1" outlineLevel="1" spans="1:23">
      <c r="A44" s="136" t="s">
        <v>46</v>
      </c>
      <c r="B44" s="136" t="s">
        <v>242</v>
      </c>
      <c r="C44" s="136" t="s">
        <v>243</v>
      </c>
      <c r="D44" s="136" t="s">
        <v>78</v>
      </c>
      <c r="E44" s="136" t="s">
        <v>79</v>
      </c>
      <c r="F44" s="136" t="s">
        <v>200</v>
      </c>
      <c r="G44" s="136" t="s">
        <v>201</v>
      </c>
      <c r="H44" s="138">
        <v>918000</v>
      </c>
      <c r="I44" s="138">
        <v>918000</v>
      </c>
      <c r="J44" s="138"/>
      <c r="K44" s="138"/>
      <c r="L44" s="138">
        <v>918000</v>
      </c>
      <c r="M44" s="136"/>
      <c r="N44" s="138"/>
      <c r="O44" s="138"/>
      <c r="P44" s="138"/>
      <c r="Q44" s="138"/>
      <c r="R44" s="138"/>
      <c r="S44" s="138"/>
      <c r="T44" s="138"/>
      <c r="U44" s="138"/>
      <c r="V44" s="138"/>
      <c r="W44" s="138"/>
    </row>
    <row r="45" ht="25" customHeight="1" spans="1:23">
      <c r="A45" s="142" t="s">
        <v>30</v>
      </c>
      <c r="B45" s="142"/>
      <c r="C45" s="142"/>
      <c r="D45" s="142"/>
      <c r="E45" s="142"/>
      <c r="F45" s="142"/>
      <c r="G45" s="142"/>
      <c r="H45" s="138">
        <v>7191567.12</v>
      </c>
      <c r="I45" s="138">
        <v>7191567.12</v>
      </c>
      <c r="J45" s="138"/>
      <c r="K45" s="138"/>
      <c r="L45" s="138">
        <v>7191567.12</v>
      </c>
      <c r="M45" s="138"/>
      <c r="N45" s="138"/>
      <c r="O45" s="138"/>
      <c r="P45" s="138"/>
      <c r="Q45" s="138"/>
      <c r="R45" s="138"/>
      <c r="S45" s="138"/>
      <c r="T45" s="138"/>
      <c r="U45" s="138"/>
      <c r="V45" s="138"/>
      <c r="W45" s="138"/>
    </row>
    <row r="48" customHeight="1" spans="8:8">
      <c r="H48" s="143"/>
    </row>
    <row r="49" customHeight="1" spans="8:11">
      <c r="H49" s="143"/>
      <c r="J49" s="143"/>
      <c r="K49" s="143"/>
    </row>
    <row r="51" customHeight="1" spans="8:8">
      <c r="H51" s="143"/>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432638888888889" top="0.747916666666667" bottom="0.550694444444444" header="0.5" footer="0.432638888888889"/>
  <pageSetup paperSize="9" scale="66"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1"/>
  <sheetViews>
    <sheetView showZeros="0" workbookViewId="0">
      <selection activeCell="A1" sqref="$A1:$XFD1048576"/>
    </sheetView>
  </sheetViews>
  <sheetFormatPr defaultColWidth="10.2857142857143" defaultRowHeight="15" customHeight="1"/>
  <cols>
    <col min="1" max="1" width="10.5714285714286" customWidth="1"/>
    <col min="2" max="2" width="10.1428571428571" customWidth="1"/>
    <col min="3" max="3" width="22" customWidth="1"/>
    <col min="4" max="4" width="12.4285714285714" customWidth="1"/>
    <col min="5" max="5" width="6" customWidth="1"/>
    <col min="6" max="6" width="11.4285714285714" customWidth="1"/>
    <col min="7" max="7" width="11" customWidth="1"/>
    <col min="8" max="8" width="10.8571428571429"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2" t="s">
        <v>244</v>
      </c>
      <c r="B1" s="132"/>
      <c r="C1" s="132"/>
      <c r="D1" s="132"/>
      <c r="E1" s="132"/>
      <c r="F1" s="132"/>
      <c r="G1" s="132"/>
      <c r="H1" s="132"/>
      <c r="I1" s="132"/>
      <c r="J1" s="132"/>
      <c r="K1" s="132"/>
      <c r="L1" s="132"/>
      <c r="M1" s="132"/>
      <c r="N1" s="132"/>
      <c r="O1" s="132"/>
      <c r="P1" s="132"/>
      <c r="Q1" s="132"/>
      <c r="R1" s="132"/>
      <c r="S1" s="132"/>
      <c r="T1" s="132"/>
      <c r="U1" s="132"/>
      <c r="V1" s="132"/>
      <c r="W1" s="132"/>
    </row>
    <row r="2" ht="26.25" customHeight="1" spans="1:23">
      <c r="A2" s="128" t="s">
        <v>245</v>
      </c>
      <c r="B2" s="128"/>
      <c r="C2" s="128" t="s">
        <v>59</v>
      </c>
      <c r="D2" s="128"/>
      <c r="E2" s="128"/>
      <c r="F2" s="128"/>
      <c r="G2" s="128"/>
      <c r="H2" s="128"/>
      <c r="I2" s="128"/>
      <c r="J2" s="128"/>
      <c r="K2" s="128"/>
      <c r="L2" s="128"/>
      <c r="M2" s="128"/>
      <c r="N2" s="128"/>
      <c r="O2" s="128"/>
      <c r="P2" s="128"/>
      <c r="Q2" s="128"/>
      <c r="R2" s="128"/>
      <c r="S2" s="128"/>
      <c r="T2" s="128"/>
      <c r="U2" s="128"/>
      <c r="V2" s="128"/>
      <c r="W2" s="128"/>
    </row>
    <row r="3" ht="18.75" customHeight="1" spans="1:23">
      <c r="A3" s="133" t="str">
        <f>"单位名称："&amp;"盈江县工业和商务科技局"</f>
        <v>单位名称：盈江县工业和商务科技局</v>
      </c>
      <c r="B3" s="133"/>
      <c r="C3" s="133"/>
      <c r="D3" s="133"/>
      <c r="E3" s="133"/>
      <c r="F3" s="133"/>
      <c r="G3" s="133"/>
      <c r="H3" s="134"/>
      <c r="I3" s="134"/>
      <c r="J3" s="134"/>
      <c r="K3" s="134"/>
      <c r="L3" s="134"/>
      <c r="M3" s="134"/>
      <c r="N3" s="134"/>
      <c r="O3" s="134"/>
      <c r="P3" s="134"/>
      <c r="Q3" s="134"/>
      <c r="R3" s="134"/>
      <c r="S3" s="134"/>
      <c r="T3" s="134"/>
      <c r="U3" s="134"/>
      <c r="V3" s="132" t="s">
        <v>27</v>
      </c>
      <c r="W3" s="132"/>
    </row>
    <row r="4" ht="26.25" customHeight="1" spans="1:23">
      <c r="A4" s="135" t="s">
        <v>246</v>
      </c>
      <c r="B4" s="135" t="s">
        <v>146</v>
      </c>
      <c r="C4" s="135" t="s">
        <v>147</v>
      </c>
      <c r="D4" s="135" t="s">
        <v>247</v>
      </c>
      <c r="E4" s="135" t="s">
        <v>148</v>
      </c>
      <c r="F4" s="135" t="s">
        <v>149</v>
      </c>
      <c r="G4" s="135" t="s">
        <v>248</v>
      </c>
      <c r="H4" s="135" t="s">
        <v>249</v>
      </c>
      <c r="I4" s="135" t="s">
        <v>30</v>
      </c>
      <c r="J4" s="135" t="s">
        <v>250</v>
      </c>
      <c r="K4" s="135"/>
      <c r="L4" s="135"/>
      <c r="M4" s="135"/>
      <c r="N4" s="135" t="s">
        <v>158</v>
      </c>
      <c r="O4" s="135"/>
      <c r="P4" s="135"/>
      <c r="Q4" s="135" t="s">
        <v>37</v>
      </c>
      <c r="R4" s="135" t="s">
        <v>51</v>
      </c>
      <c r="S4" s="135"/>
      <c r="T4" s="135"/>
      <c r="U4" s="135"/>
      <c r="V4" s="135"/>
      <c r="W4" s="135"/>
    </row>
    <row r="5" ht="26.25" customHeight="1" spans="1:23">
      <c r="A5" s="135"/>
      <c r="B5" s="135"/>
      <c r="C5" s="135"/>
      <c r="D5" s="135"/>
      <c r="E5" s="135"/>
      <c r="F5" s="135"/>
      <c r="G5" s="135"/>
      <c r="H5" s="135"/>
      <c r="I5" s="135"/>
      <c r="J5" s="135" t="s">
        <v>34</v>
      </c>
      <c r="K5" s="135"/>
      <c r="L5" s="135" t="s">
        <v>35</v>
      </c>
      <c r="M5" s="135" t="s">
        <v>36</v>
      </c>
      <c r="N5" s="135" t="s">
        <v>34</v>
      </c>
      <c r="O5" s="135" t="s">
        <v>35</v>
      </c>
      <c r="P5" s="135" t="s">
        <v>36</v>
      </c>
      <c r="Q5" s="135"/>
      <c r="R5" s="135" t="s">
        <v>33</v>
      </c>
      <c r="S5" s="135" t="s">
        <v>40</v>
      </c>
      <c r="T5" s="135" t="s">
        <v>41</v>
      </c>
      <c r="U5" s="135" t="s">
        <v>42</v>
      </c>
      <c r="V5" s="135" t="s">
        <v>43</v>
      </c>
      <c r="W5" s="135" t="s">
        <v>44</v>
      </c>
    </row>
    <row r="6" ht="26.25" customHeight="1" spans="1:23">
      <c r="A6" s="135"/>
      <c r="B6" s="135"/>
      <c r="C6" s="135"/>
      <c r="D6" s="135"/>
      <c r="E6" s="135"/>
      <c r="F6" s="135"/>
      <c r="G6" s="135"/>
      <c r="H6" s="135"/>
      <c r="I6" s="135"/>
      <c r="J6" s="135" t="s">
        <v>33</v>
      </c>
      <c r="K6" s="135" t="s">
        <v>251</v>
      </c>
      <c r="L6" s="135"/>
      <c r="M6" s="135"/>
      <c r="N6" s="135"/>
      <c r="O6" s="135"/>
      <c r="P6" s="135"/>
      <c r="Q6" s="135"/>
      <c r="R6" s="135"/>
      <c r="S6" s="135"/>
      <c r="T6" s="135"/>
      <c r="U6" s="135"/>
      <c r="V6" s="135"/>
      <c r="W6" s="135"/>
    </row>
    <row r="7" ht="18.75" customHeight="1" spans="1:23">
      <c r="A7" s="135" t="s">
        <v>59</v>
      </c>
      <c r="B7" s="135" t="s">
        <v>60</v>
      </c>
      <c r="C7" s="135" t="s">
        <v>61</v>
      </c>
      <c r="D7" s="135" t="s">
        <v>62</v>
      </c>
      <c r="E7" s="135" t="s">
        <v>63</v>
      </c>
      <c r="F7" s="135" t="s">
        <v>64</v>
      </c>
      <c r="G7" s="135" t="s">
        <v>65</v>
      </c>
      <c r="H7" s="135" t="s">
        <v>66</v>
      </c>
      <c r="I7" s="135" t="s">
        <v>67</v>
      </c>
      <c r="J7" s="135" t="s">
        <v>68</v>
      </c>
      <c r="K7" s="135" t="s">
        <v>69</v>
      </c>
      <c r="L7" s="135" t="s">
        <v>70</v>
      </c>
      <c r="M7" s="135" t="s">
        <v>71</v>
      </c>
      <c r="N7" s="135" t="s">
        <v>72</v>
      </c>
      <c r="O7" s="135" t="s">
        <v>73</v>
      </c>
      <c r="P7" s="135" t="s">
        <v>160</v>
      </c>
      <c r="Q7" s="135" t="s">
        <v>161</v>
      </c>
      <c r="R7" s="135" t="s">
        <v>162</v>
      </c>
      <c r="S7" s="135" t="s">
        <v>163</v>
      </c>
      <c r="T7" s="135" t="s">
        <v>164</v>
      </c>
      <c r="U7" s="135" t="s">
        <v>165</v>
      </c>
      <c r="V7" s="135" t="s">
        <v>166</v>
      </c>
      <c r="W7" s="135" t="s">
        <v>167</v>
      </c>
    </row>
    <row r="8" ht="36" customHeight="1" spans="1:23">
      <c r="A8" s="136"/>
      <c r="B8" s="136"/>
      <c r="C8" s="136" t="s">
        <v>252</v>
      </c>
      <c r="D8" s="136"/>
      <c r="E8" s="136"/>
      <c r="F8" s="136"/>
      <c r="G8" s="136"/>
      <c r="H8" s="136"/>
      <c r="I8" s="138">
        <v>340000</v>
      </c>
      <c r="J8" s="138">
        <v>340000</v>
      </c>
      <c r="K8" s="138">
        <v>340000</v>
      </c>
      <c r="L8" s="138"/>
      <c r="M8" s="138"/>
      <c r="N8" s="138"/>
      <c r="O8" s="138"/>
      <c r="P8" s="138"/>
      <c r="Q8" s="138"/>
      <c r="R8" s="138"/>
      <c r="S8" s="138"/>
      <c r="T8" s="138"/>
      <c r="U8" s="138"/>
      <c r="V8" s="138"/>
      <c r="W8" s="138"/>
    </row>
    <row r="9" ht="36" customHeight="1" outlineLevel="1" spans="1:23">
      <c r="A9" s="136" t="s">
        <v>253</v>
      </c>
      <c r="B9" s="136" t="s">
        <v>254</v>
      </c>
      <c r="C9" s="136" t="s">
        <v>252</v>
      </c>
      <c r="D9" s="136" t="s">
        <v>46</v>
      </c>
      <c r="E9" s="136" t="s">
        <v>80</v>
      </c>
      <c r="F9" s="136" t="s">
        <v>81</v>
      </c>
      <c r="G9" s="136" t="s">
        <v>255</v>
      </c>
      <c r="H9" s="136" t="s">
        <v>256</v>
      </c>
      <c r="I9" s="138">
        <v>340000</v>
      </c>
      <c r="J9" s="138">
        <v>340000</v>
      </c>
      <c r="K9" s="138">
        <v>340000</v>
      </c>
      <c r="L9" s="138"/>
      <c r="M9" s="138"/>
      <c r="N9" s="138"/>
      <c r="O9" s="138"/>
      <c r="P9" s="138"/>
      <c r="Q9" s="138"/>
      <c r="R9" s="138"/>
      <c r="S9" s="138"/>
      <c r="T9" s="138"/>
      <c r="U9" s="138"/>
      <c r="V9" s="138"/>
      <c r="W9" s="138"/>
    </row>
    <row r="10" ht="35" customHeight="1" spans="1:23">
      <c r="A10" s="136"/>
      <c r="B10" s="136"/>
      <c r="C10" s="136" t="s">
        <v>257</v>
      </c>
      <c r="D10" s="136"/>
      <c r="E10" s="136"/>
      <c r="F10" s="136"/>
      <c r="G10" s="136"/>
      <c r="H10" s="136"/>
      <c r="I10" s="138">
        <v>10600</v>
      </c>
      <c r="J10" s="138">
        <v>10600</v>
      </c>
      <c r="K10" s="138">
        <v>10600</v>
      </c>
      <c r="L10" s="138"/>
      <c r="M10" s="138"/>
      <c r="N10" s="136"/>
      <c r="O10" s="136"/>
      <c r="P10" s="136"/>
      <c r="Q10" s="138"/>
      <c r="R10" s="138"/>
      <c r="S10" s="138"/>
      <c r="T10" s="138"/>
      <c r="U10" s="138"/>
      <c r="V10" s="138"/>
      <c r="W10" s="138"/>
    </row>
    <row r="11" ht="36" customHeight="1" outlineLevel="1" spans="1:23">
      <c r="A11" s="136" t="s">
        <v>258</v>
      </c>
      <c r="B11" s="136" t="s">
        <v>259</v>
      </c>
      <c r="C11" s="136" t="s">
        <v>257</v>
      </c>
      <c r="D11" s="136" t="s">
        <v>46</v>
      </c>
      <c r="E11" s="136" t="s">
        <v>87</v>
      </c>
      <c r="F11" s="136" t="s">
        <v>86</v>
      </c>
      <c r="G11" s="136" t="s">
        <v>204</v>
      </c>
      <c r="H11" s="136" t="s">
        <v>205</v>
      </c>
      <c r="I11" s="138">
        <v>6000</v>
      </c>
      <c r="J11" s="138">
        <v>6000</v>
      </c>
      <c r="K11" s="138">
        <v>6000</v>
      </c>
      <c r="L11" s="138"/>
      <c r="M11" s="138"/>
      <c r="N11" s="136"/>
      <c r="O11" s="136"/>
      <c r="P11" s="136"/>
      <c r="Q11" s="138"/>
      <c r="R11" s="138"/>
      <c r="S11" s="138"/>
      <c r="T11" s="138"/>
      <c r="U11" s="138"/>
      <c r="V11" s="138"/>
      <c r="W11" s="138"/>
    </row>
    <row r="12" ht="36" customHeight="1" outlineLevel="1" spans="1:23">
      <c r="A12" s="136" t="s">
        <v>258</v>
      </c>
      <c r="B12" s="136" t="s">
        <v>259</v>
      </c>
      <c r="C12" s="136" t="s">
        <v>257</v>
      </c>
      <c r="D12" s="136" t="s">
        <v>46</v>
      </c>
      <c r="E12" s="136" t="s">
        <v>87</v>
      </c>
      <c r="F12" s="136" t="s">
        <v>86</v>
      </c>
      <c r="G12" s="136" t="s">
        <v>210</v>
      </c>
      <c r="H12" s="136" t="s">
        <v>211</v>
      </c>
      <c r="I12" s="138">
        <v>2000</v>
      </c>
      <c r="J12" s="138">
        <v>2000</v>
      </c>
      <c r="K12" s="138">
        <v>2000</v>
      </c>
      <c r="L12" s="138"/>
      <c r="M12" s="138"/>
      <c r="N12" s="136"/>
      <c r="O12" s="136"/>
      <c r="P12" s="136"/>
      <c r="Q12" s="138"/>
      <c r="R12" s="138"/>
      <c r="S12" s="138"/>
      <c r="T12" s="138"/>
      <c r="U12" s="138"/>
      <c r="V12" s="138"/>
      <c r="W12" s="138"/>
    </row>
    <row r="13" ht="36" customHeight="1" outlineLevel="1" spans="1:23">
      <c r="A13" s="136" t="s">
        <v>258</v>
      </c>
      <c r="B13" s="136" t="s">
        <v>259</v>
      </c>
      <c r="C13" s="136" t="s">
        <v>257</v>
      </c>
      <c r="D13" s="136" t="s">
        <v>46</v>
      </c>
      <c r="E13" s="136" t="s">
        <v>87</v>
      </c>
      <c r="F13" s="136" t="s">
        <v>86</v>
      </c>
      <c r="G13" s="136" t="s">
        <v>223</v>
      </c>
      <c r="H13" s="136" t="s">
        <v>224</v>
      </c>
      <c r="I13" s="138">
        <v>2600</v>
      </c>
      <c r="J13" s="138">
        <v>2600</v>
      </c>
      <c r="K13" s="138">
        <v>2600</v>
      </c>
      <c r="L13" s="138"/>
      <c r="M13" s="138"/>
      <c r="N13" s="136"/>
      <c r="O13" s="136"/>
      <c r="P13" s="136"/>
      <c r="Q13" s="138"/>
      <c r="R13" s="138"/>
      <c r="S13" s="138"/>
      <c r="T13" s="138"/>
      <c r="U13" s="138"/>
      <c r="V13" s="138"/>
      <c r="W13" s="138"/>
    </row>
    <row r="14" ht="36" customHeight="1" spans="1:23">
      <c r="A14" s="136"/>
      <c r="B14" s="136"/>
      <c r="C14" s="136" t="s">
        <v>260</v>
      </c>
      <c r="D14" s="136"/>
      <c r="E14" s="136"/>
      <c r="F14" s="136"/>
      <c r="G14" s="136"/>
      <c r="H14" s="136"/>
      <c r="I14" s="138">
        <v>6000</v>
      </c>
      <c r="J14" s="138">
        <v>6000</v>
      </c>
      <c r="K14" s="138">
        <v>6000</v>
      </c>
      <c r="L14" s="138"/>
      <c r="M14" s="138"/>
      <c r="N14" s="136"/>
      <c r="O14" s="136"/>
      <c r="P14" s="136"/>
      <c r="Q14" s="138"/>
      <c r="R14" s="138"/>
      <c r="S14" s="138"/>
      <c r="T14" s="138"/>
      <c r="U14" s="138"/>
      <c r="V14" s="138"/>
      <c r="W14" s="138"/>
    </row>
    <row r="15" ht="36" customHeight="1" outlineLevel="1" spans="1:23">
      <c r="A15" s="136" t="s">
        <v>258</v>
      </c>
      <c r="B15" s="136" t="s">
        <v>261</v>
      </c>
      <c r="C15" s="136" t="s">
        <v>260</v>
      </c>
      <c r="D15" s="136" t="s">
        <v>46</v>
      </c>
      <c r="E15" s="136" t="s">
        <v>92</v>
      </c>
      <c r="F15" s="136" t="s">
        <v>93</v>
      </c>
      <c r="G15" s="136" t="s">
        <v>204</v>
      </c>
      <c r="H15" s="136" t="s">
        <v>205</v>
      </c>
      <c r="I15" s="138">
        <v>4000</v>
      </c>
      <c r="J15" s="138">
        <v>4000</v>
      </c>
      <c r="K15" s="138">
        <v>4000</v>
      </c>
      <c r="L15" s="138"/>
      <c r="M15" s="138"/>
      <c r="N15" s="136"/>
      <c r="O15" s="136"/>
      <c r="P15" s="136"/>
      <c r="Q15" s="138"/>
      <c r="R15" s="138"/>
      <c r="S15" s="138"/>
      <c r="T15" s="138"/>
      <c r="U15" s="138"/>
      <c r="V15" s="138"/>
      <c r="W15" s="138"/>
    </row>
    <row r="16" ht="36" customHeight="1" outlineLevel="1" spans="1:23">
      <c r="A16" s="136" t="s">
        <v>258</v>
      </c>
      <c r="B16" s="136" t="s">
        <v>261</v>
      </c>
      <c r="C16" s="136" t="s">
        <v>260</v>
      </c>
      <c r="D16" s="136" t="s">
        <v>46</v>
      </c>
      <c r="E16" s="136" t="s">
        <v>92</v>
      </c>
      <c r="F16" s="136" t="s">
        <v>93</v>
      </c>
      <c r="G16" s="136" t="s">
        <v>223</v>
      </c>
      <c r="H16" s="136" t="s">
        <v>224</v>
      </c>
      <c r="I16" s="138">
        <v>2000</v>
      </c>
      <c r="J16" s="138">
        <v>2000</v>
      </c>
      <c r="K16" s="138">
        <v>2000</v>
      </c>
      <c r="L16" s="138"/>
      <c r="M16" s="138"/>
      <c r="N16" s="136"/>
      <c r="O16" s="136"/>
      <c r="P16" s="136"/>
      <c r="Q16" s="138"/>
      <c r="R16" s="138"/>
      <c r="S16" s="138"/>
      <c r="T16" s="138"/>
      <c r="U16" s="138"/>
      <c r="V16" s="138"/>
      <c r="W16" s="138"/>
    </row>
    <row r="17" ht="36" customHeight="1" spans="1:23">
      <c r="A17" s="136"/>
      <c r="B17" s="136"/>
      <c r="C17" s="136" t="s">
        <v>262</v>
      </c>
      <c r="D17" s="136"/>
      <c r="E17" s="136"/>
      <c r="F17" s="136"/>
      <c r="G17" s="136"/>
      <c r="H17" s="136"/>
      <c r="I17" s="138">
        <v>400000</v>
      </c>
      <c r="J17" s="138">
        <v>400000</v>
      </c>
      <c r="K17" s="138">
        <v>400000</v>
      </c>
      <c r="L17" s="138"/>
      <c r="M17" s="138"/>
      <c r="N17" s="136"/>
      <c r="O17" s="136"/>
      <c r="P17" s="136"/>
      <c r="Q17" s="138"/>
      <c r="R17" s="138"/>
      <c r="S17" s="138"/>
      <c r="T17" s="138"/>
      <c r="U17" s="138"/>
      <c r="V17" s="138"/>
      <c r="W17" s="138"/>
    </row>
    <row r="18" ht="36" customHeight="1" outlineLevel="1" spans="1:23">
      <c r="A18" s="136" t="s">
        <v>253</v>
      </c>
      <c r="B18" s="136" t="s">
        <v>263</v>
      </c>
      <c r="C18" s="136" t="s">
        <v>262</v>
      </c>
      <c r="D18" s="136" t="s">
        <v>46</v>
      </c>
      <c r="E18" s="136" t="s">
        <v>80</v>
      </c>
      <c r="F18" s="136" t="s">
        <v>81</v>
      </c>
      <c r="G18" s="136" t="s">
        <v>214</v>
      </c>
      <c r="H18" s="136" t="s">
        <v>140</v>
      </c>
      <c r="I18" s="138">
        <v>35636</v>
      </c>
      <c r="J18" s="138">
        <v>35636</v>
      </c>
      <c r="K18" s="138">
        <v>35636</v>
      </c>
      <c r="L18" s="138"/>
      <c r="M18" s="138"/>
      <c r="N18" s="136"/>
      <c r="O18" s="136"/>
      <c r="P18" s="136"/>
      <c r="Q18" s="138"/>
      <c r="R18" s="138"/>
      <c r="S18" s="138"/>
      <c r="T18" s="138"/>
      <c r="U18" s="138"/>
      <c r="V18" s="138"/>
      <c r="W18" s="138"/>
    </row>
    <row r="19" ht="36" customHeight="1" outlineLevel="1" spans="1:23">
      <c r="A19" s="136" t="s">
        <v>253</v>
      </c>
      <c r="B19" s="136" t="s">
        <v>263</v>
      </c>
      <c r="C19" s="136" t="s">
        <v>262</v>
      </c>
      <c r="D19" s="136" t="s">
        <v>46</v>
      </c>
      <c r="E19" s="136" t="s">
        <v>80</v>
      </c>
      <c r="F19" s="136" t="s">
        <v>81</v>
      </c>
      <c r="G19" s="136" t="s">
        <v>217</v>
      </c>
      <c r="H19" s="136" t="s">
        <v>218</v>
      </c>
      <c r="I19" s="138">
        <v>15254</v>
      </c>
      <c r="J19" s="138">
        <v>15254</v>
      </c>
      <c r="K19" s="138">
        <v>15254</v>
      </c>
      <c r="L19" s="138"/>
      <c r="M19" s="138"/>
      <c r="N19" s="136"/>
      <c r="O19" s="136"/>
      <c r="P19" s="136"/>
      <c r="Q19" s="138"/>
      <c r="R19" s="138"/>
      <c r="S19" s="138"/>
      <c r="T19" s="138"/>
      <c r="U19" s="138"/>
      <c r="V19" s="138"/>
      <c r="W19" s="138"/>
    </row>
    <row r="20" ht="36" customHeight="1" outlineLevel="1" spans="1:23">
      <c r="A20" s="136" t="s">
        <v>253</v>
      </c>
      <c r="B20" s="136" t="s">
        <v>263</v>
      </c>
      <c r="C20" s="136" t="s">
        <v>262</v>
      </c>
      <c r="D20" s="136" t="s">
        <v>46</v>
      </c>
      <c r="E20" s="136" t="s">
        <v>80</v>
      </c>
      <c r="F20" s="136" t="s">
        <v>81</v>
      </c>
      <c r="G20" s="136" t="s">
        <v>264</v>
      </c>
      <c r="H20" s="136" t="s">
        <v>265</v>
      </c>
      <c r="I20" s="138">
        <v>349110</v>
      </c>
      <c r="J20" s="138">
        <v>349110</v>
      </c>
      <c r="K20" s="138">
        <v>349110</v>
      </c>
      <c r="L20" s="138"/>
      <c r="M20" s="138"/>
      <c r="N20" s="136"/>
      <c r="O20" s="136"/>
      <c r="P20" s="136"/>
      <c r="Q20" s="138"/>
      <c r="R20" s="138"/>
      <c r="S20" s="138"/>
      <c r="T20" s="138"/>
      <c r="U20" s="138"/>
      <c r="V20" s="138"/>
      <c r="W20" s="138"/>
    </row>
    <row r="21" ht="30" customHeight="1" spans="1:23">
      <c r="A21" s="137" t="s">
        <v>30</v>
      </c>
      <c r="B21" s="137"/>
      <c r="C21" s="137"/>
      <c r="D21" s="137"/>
      <c r="E21" s="137"/>
      <c r="F21" s="137"/>
      <c r="G21" s="137"/>
      <c r="H21" s="137"/>
      <c r="I21" s="138">
        <v>756600</v>
      </c>
      <c r="J21" s="138">
        <v>756600</v>
      </c>
      <c r="K21" s="138">
        <v>756600</v>
      </c>
      <c r="L21" s="138"/>
      <c r="M21" s="138"/>
      <c r="N21" s="138"/>
      <c r="O21" s="138"/>
      <c r="P21" s="138"/>
      <c r="Q21" s="138"/>
      <c r="R21" s="138"/>
      <c r="S21" s="138"/>
      <c r="T21" s="138"/>
      <c r="U21" s="138"/>
      <c r="V21" s="138"/>
      <c r="W21" s="138"/>
    </row>
  </sheetData>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7"/>
  <sheetViews>
    <sheetView showZeros="0" tabSelected="1" topLeftCell="A14" workbookViewId="0">
      <selection activeCell="B16" sqref="B16:B22"/>
    </sheetView>
  </sheetViews>
  <sheetFormatPr defaultColWidth="10.2857142857143" defaultRowHeight="15" customHeight="1"/>
  <cols>
    <col min="1" max="1" width="11.2857142857143" customWidth="1"/>
    <col min="2" max="2" width="20.7142857142857" customWidth="1"/>
    <col min="3" max="4" width="14.2857142857143" customWidth="1"/>
    <col min="5" max="5" width="15.8285714285714" customWidth="1"/>
    <col min="6" max="6" width="9.52380952380952" customWidth="1"/>
    <col min="7" max="7" width="10.5714285714286" customWidth="1"/>
    <col min="8" max="9" width="14.2857142857143" customWidth="1"/>
    <col min="10" max="10" width="41.2" customWidth="1"/>
  </cols>
  <sheetData>
    <row r="1" ht="18.75" customHeight="1" spans="1:10">
      <c r="A1" s="127"/>
      <c r="B1" s="127"/>
      <c r="C1" s="127"/>
      <c r="D1" s="127"/>
      <c r="E1" s="127"/>
      <c r="F1" s="127"/>
      <c r="G1" s="127"/>
      <c r="H1" s="127"/>
      <c r="I1" s="127"/>
      <c r="J1" s="131" t="s">
        <v>266</v>
      </c>
    </row>
    <row r="2" ht="34.5" customHeight="1" spans="1:10">
      <c r="A2" s="128" t="str">
        <f>"2025"&amp;"年项目支出绩效目标表"</f>
        <v>2025年项目支出绩效目标表</v>
      </c>
      <c r="B2" s="128"/>
      <c r="C2" s="128"/>
      <c r="D2" s="128"/>
      <c r="E2" s="128"/>
      <c r="F2" s="128"/>
      <c r="G2" s="128"/>
      <c r="H2" s="128"/>
      <c r="I2" s="128"/>
      <c r="J2" s="128"/>
    </row>
    <row r="3" ht="18.75" customHeight="1" spans="1:10">
      <c r="A3" s="127" t="str">
        <f>"单位名称："&amp;"盈江县工业和商务科技局"</f>
        <v>单位名称：盈江县工业和商务科技局</v>
      </c>
      <c r="B3" s="127"/>
      <c r="C3" s="127"/>
      <c r="D3" s="127"/>
      <c r="E3" s="127"/>
      <c r="F3" s="127"/>
      <c r="G3" s="127"/>
      <c r="H3" s="127"/>
      <c r="I3" s="127"/>
      <c r="J3" s="127"/>
    </row>
    <row r="4" ht="26" customHeight="1" spans="1:10">
      <c r="A4" s="129" t="s">
        <v>267</v>
      </c>
      <c r="B4" s="129" t="s">
        <v>268</v>
      </c>
      <c r="C4" s="129" t="s">
        <v>269</v>
      </c>
      <c r="D4" s="129" t="s">
        <v>270</v>
      </c>
      <c r="E4" s="129" t="s">
        <v>271</v>
      </c>
      <c r="F4" s="129" t="s">
        <v>272</v>
      </c>
      <c r="G4" s="129" t="s">
        <v>273</v>
      </c>
      <c r="H4" s="129" t="s">
        <v>274</v>
      </c>
      <c r="I4" s="129" t="s">
        <v>275</v>
      </c>
      <c r="J4" s="129" t="s">
        <v>276</v>
      </c>
    </row>
    <row r="5" ht="22.5" customHeight="1" spans="1:10">
      <c r="A5" s="129" t="s">
        <v>59</v>
      </c>
      <c r="B5" s="129" t="s">
        <v>60</v>
      </c>
      <c r="C5" s="129" t="s">
        <v>61</v>
      </c>
      <c r="D5" s="129" t="s">
        <v>62</v>
      </c>
      <c r="E5" s="129" t="s">
        <v>63</v>
      </c>
      <c r="F5" s="129" t="s">
        <v>64</v>
      </c>
      <c r="G5" s="129" t="s">
        <v>65</v>
      </c>
      <c r="H5" s="129" t="s">
        <v>66</v>
      </c>
      <c r="I5" s="129" t="s">
        <v>67</v>
      </c>
      <c r="J5" s="129" t="s">
        <v>68</v>
      </c>
    </row>
    <row r="6" ht="32" customHeight="1" spans="1:10">
      <c r="A6" s="129" t="s">
        <v>46</v>
      </c>
      <c r="B6" s="129"/>
      <c r="C6" s="129"/>
      <c r="D6" s="129"/>
      <c r="E6" s="129"/>
      <c r="F6" s="129"/>
      <c r="G6" s="129"/>
      <c r="H6" s="129"/>
      <c r="I6" s="129"/>
      <c r="J6" s="129"/>
    </row>
    <row r="7" ht="27" customHeight="1" outlineLevel="1" spans="1:10">
      <c r="A7" s="130" t="s">
        <v>257</v>
      </c>
      <c r="B7" s="130" t="s">
        <v>277</v>
      </c>
      <c r="C7" s="130" t="s">
        <v>278</v>
      </c>
      <c r="D7" s="130" t="s">
        <v>279</v>
      </c>
      <c r="E7" s="130" t="s">
        <v>280</v>
      </c>
      <c r="F7" s="130" t="s">
        <v>281</v>
      </c>
      <c r="G7" s="129" t="s">
        <v>59</v>
      </c>
      <c r="H7" s="129" t="s">
        <v>282</v>
      </c>
      <c r="I7" s="130" t="s">
        <v>283</v>
      </c>
      <c r="J7" s="130" t="s">
        <v>284</v>
      </c>
    </row>
    <row r="8" ht="27" customHeight="1" outlineLevel="1" spans="1:10">
      <c r="A8" s="130" t="s">
        <v>257</v>
      </c>
      <c r="B8" s="130" t="s">
        <v>277</v>
      </c>
      <c r="C8" s="130" t="s">
        <v>278</v>
      </c>
      <c r="D8" s="130" t="s">
        <v>279</v>
      </c>
      <c r="E8" s="130" t="s">
        <v>285</v>
      </c>
      <c r="F8" s="130" t="s">
        <v>281</v>
      </c>
      <c r="G8" s="129" t="s">
        <v>64</v>
      </c>
      <c r="H8" s="129" t="s">
        <v>282</v>
      </c>
      <c r="I8" s="130" t="s">
        <v>283</v>
      </c>
      <c r="J8" s="130" t="s">
        <v>286</v>
      </c>
    </row>
    <row r="9" ht="27" customHeight="1" outlineLevel="1" spans="1:10">
      <c r="A9" s="130" t="s">
        <v>257</v>
      </c>
      <c r="B9" s="130" t="s">
        <v>277</v>
      </c>
      <c r="C9" s="130" t="s">
        <v>278</v>
      </c>
      <c r="D9" s="130" t="s">
        <v>279</v>
      </c>
      <c r="E9" s="130" t="s">
        <v>287</v>
      </c>
      <c r="F9" s="130" t="s">
        <v>281</v>
      </c>
      <c r="G9" s="129" t="s">
        <v>62</v>
      </c>
      <c r="H9" s="129" t="s">
        <v>282</v>
      </c>
      <c r="I9" s="130" t="s">
        <v>283</v>
      </c>
      <c r="J9" s="130" t="s">
        <v>288</v>
      </c>
    </row>
    <row r="10" ht="27" customHeight="1" outlineLevel="1" spans="1:10">
      <c r="A10" s="130" t="s">
        <v>257</v>
      </c>
      <c r="B10" s="130" t="s">
        <v>277</v>
      </c>
      <c r="C10" s="130" t="s">
        <v>278</v>
      </c>
      <c r="D10" s="130" t="s">
        <v>279</v>
      </c>
      <c r="E10" s="130" t="s">
        <v>289</v>
      </c>
      <c r="F10" s="130" t="s">
        <v>281</v>
      </c>
      <c r="G10" s="129" t="s">
        <v>70</v>
      </c>
      <c r="H10" s="129" t="s">
        <v>282</v>
      </c>
      <c r="I10" s="130" t="s">
        <v>283</v>
      </c>
      <c r="J10" s="130" t="s">
        <v>290</v>
      </c>
    </row>
    <row r="11" ht="27" customHeight="1" outlineLevel="1" spans="1:10">
      <c r="A11" s="130" t="s">
        <v>257</v>
      </c>
      <c r="B11" s="130" t="s">
        <v>277</v>
      </c>
      <c r="C11" s="130" t="s">
        <v>278</v>
      </c>
      <c r="D11" s="130" t="s">
        <v>279</v>
      </c>
      <c r="E11" s="130" t="s">
        <v>291</v>
      </c>
      <c r="F11" s="130" t="s">
        <v>281</v>
      </c>
      <c r="G11" s="129" t="s">
        <v>70</v>
      </c>
      <c r="H11" s="129" t="s">
        <v>282</v>
      </c>
      <c r="I11" s="130" t="s">
        <v>283</v>
      </c>
      <c r="J11" s="130" t="s">
        <v>292</v>
      </c>
    </row>
    <row r="12" ht="27" customHeight="1" outlineLevel="1" spans="1:10">
      <c r="A12" s="130" t="s">
        <v>257</v>
      </c>
      <c r="B12" s="130" t="s">
        <v>277</v>
      </c>
      <c r="C12" s="130" t="s">
        <v>278</v>
      </c>
      <c r="D12" s="130" t="s">
        <v>279</v>
      </c>
      <c r="E12" s="130" t="s">
        <v>293</v>
      </c>
      <c r="F12" s="130" t="s">
        <v>281</v>
      </c>
      <c r="G12" s="129" t="s">
        <v>59</v>
      </c>
      <c r="H12" s="129" t="s">
        <v>282</v>
      </c>
      <c r="I12" s="130" t="s">
        <v>283</v>
      </c>
      <c r="J12" s="130" t="s">
        <v>294</v>
      </c>
    </row>
    <row r="13" ht="27" customHeight="1" outlineLevel="1" spans="1:10">
      <c r="A13" s="130" t="s">
        <v>257</v>
      </c>
      <c r="B13" s="130" t="s">
        <v>277</v>
      </c>
      <c r="C13" s="130" t="s">
        <v>295</v>
      </c>
      <c r="D13" s="130" t="s">
        <v>296</v>
      </c>
      <c r="E13" s="130" t="s">
        <v>297</v>
      </c>
      <c r="F13" s="130" t="s">
        <v>298</v>
      </c>
      <c r="G13" s="129" t="s">
        <v>299</v>
      </c>
      <c r="H13" s="129" t="s">
        <v>300</v>
      </c>
      <c r="I13" s="130" t="s">
        <v>301</v>
      </c>
      <c r="J13" s="130" t="s">
        <v>302</v>
      </c>
    </row>
    <row r="14" ht="27" customHeight="1" outlineLevel="1" spans="1:10">
      <c r="A14" s="130" t="s">
        <v>257</v>
      </c>
      <c r="B14" s="130" t="s">
        <v>277</v>
      </c>
      <c r="C14" s="130" t="s">
        <v>295</v>
      </c>
      <c r="D14" s="130" t="s">
        <v>303</v>
      </c>
      <c r="E14" s="130" t="s">
        <v>304</v>
      </c>
      <c r="F14" s="130" t="s">
        <v>298</v>
      </c>
      <c r="G14" s="129" t="s">
        <v>305</v>
      </c>
      <c r="H14" s="129" t="s">
        <v>300</v>
      </c>
      <c r="I14" s="130" t="s">
        <v>301</v>
      </c>
      <c r="J14" s="130" t="s">
        <v>306</v>
      </c>
    </row>
    <row r="15" ht="27" customHeight="1" outlineLevel="1" spans="1:10">
      <c r="A15" s="130" t="s">
        <v>257</v>
      </c>
      <c r="B15" s="130" t="s">
        <v>277</v>
      </c>
      <c r="C15" s="130" t="s">
        <v>307</v>
      </c>
      <c r="D15" s="130" t="s">
        <v>308</v>
      </c>
      <c r="E15" s="130" t="s">
        <v>309</v>
      </c>
      <c r="F15" s="130" t="s">
        <v>281</v>
      </c>
      <c r="G15" s="129" t="s">
        <v>310</v>
      </c>
      <c r="H15" s="129" t="s">
        <v>311</v>
      </c>
      <c r="I15" s="130" t="s">
        <v>283</v>
      </c>
      <c r="J15" s="130" t="s">
        <v>312</v>
      </c>
    </row>
    <row r="16" ht="32" customHeight="1" outlineLevel="1" spans="1:10">
      <c r="A16" s="130" t="s">
        <v>260</v>
      </c>
      <c r="B16" s="130" t="s">
        <v>313</v>
      </c>
      <c r="C16" s="130" t="s">
        <v>278</v>
      </c>
      <c r="D16" s="130" t="s">
        <v>279</v>
      </c>
      <c r="E16" s="130" t="s">
        <v>314</v>
      </c>
      <c r="F16" s="130" t="s">
        <v>281</v>
      </c>
      <c r="G16" s="129" t="s">
        <v>62</v>
      </c>
      <c r="H16" s="129" t="s">
        <v>282</v>
      </c>
      <c r="I16" s="130" t="s">
        <v>283</v>
      </c>
      <c r="J16" s="130" t="s">
        <v>315</v>
      </c>
    </row>
    <row r="17" ht="32" customHeight="1" outlineLevel="1" spans="1:10">
      <c r="A17" s="130" t="s">
        <v>260</v>
      </c>
      <c r="B17" s="130" t="s">
        <v>316</v>
      </c>
      <c r="C17" s="130" t="s">
        <v>278</v>
      </c>
      <c r="D17" s="130" t="s">
        <v>279</v>
      </c>
      <c r="E17" s="130" t="s">
        <v>317</v>
      </c>
      <c r="F17" s="130" t="s">
        <v>281</v>
      </c>
      <c r="G17" s="129" t="s">
        <v>70</v>
      </c>
      <c r="H17" s="129" t="s">
        <v>282</v>
      </c>
      <c r="I17" s="130" t="s">
        <v>283</v>
      </c>
      <c r="J17" s="130" t="s">
        <v>318</v>
      </c>
    </row>
    <row r="18" ht="32" customHeight="1" outlineLevel="1" spans="1:10">
      <c r="A18" s="130" t="s">
        <v>260</v>
      </c>
      <c r="B18" s="130" t="s">
        <v>316</v>
      </c>
      <c r="C18" s="130" t="s">
        <v>278</v>
      </c>
      <c r="D18" s="130" t="s">
        <v>279</v>
      </c>
      <c r="E18" s="130" t="s">
        <v>319</v>
      </c>
      <c r="F18" s="130" t="s">
        <v>281</v>
      </c>
      <c r="G18" s="129" t="s">
        <v>70</v>
      </c>
      <c r="H18" s="129" t="s">
        <v>282</v>
      </c>
      <c r="I18" s="130" t="s">
        <v>283</v>
      </c>
      <c r="J18" s="130" t="s">
        <v>320</v>
      </c>
    </row>
    <row r="19" ht="32" customHeight="1" outlineLevel="1" spans="1:10">
      <c r="A19" s="130" t="s">
        <v>260</v>
      </c>
      <c r="B19" s="130" t="s">
        <v>316</v>
      </c>
      <c r="C19" s="130" t="s">
        <v>278</v>
      </c>
      <c r="D19" s="130" t="s">
        <v>279</v>
      </c>
      <c r="E19" s="130" t="s">
        <v>321</v>
      </c>
      <c r="F19" s="130" t="s">
        <v>281</v>
      </c>
      <c r="G19" s="129" t="s">
        <v>59</v>
      </c>
      <c r="H19" s="129" t="s">
        <v>282</v>
      </c>
      <c r="I19" s="130" t="s">
        <v>283</v>
      </c>
      <c r="J19" s="130" t="s">
        <v>322</v>
      </c>
    </row>
    <row r="20" ht="32" customHeight="1" outlineLevel="1" spans="1:10">
      <c r="A20" s="130" t="s">
        <v>260</v>
      </c>
      <c r="B20" s="130" t="s">
        <v>316</v>
      </c>
      <c r="C20" s="130" t="s">
        <v>278</v>
      </c>
      <c r="D20" s="130" t="s">
        <v>323</v>
      </c>
      <c r="E20" s="130" t="s">
        <v>324</v>
      </c>
      <c r="F20" s="130" t="s">
        <v>298</v>
      </c>
      <c r="G20" s="129" t="s">
        <v>325</v>
      </c>
      <c r="H20" s="129" t="s">
        <v>311</v>
      </c>
      <c r="I20" s="130" t="s">
        <v>283</v>
      </c>
      <c r="J20" s="130" t="s">
        <v>326</v>
      </c>
    </row>
    <row r="21" ht="36" customHeight="1" outlineLevel="1" spans="1:10">
      <c r="A21" s="130" t="s">
        <v>260</v>
      </c>
      <c r="B21" s="130" t="s">
        <v>316</v>
      </c>
      <c r="C21" s="130" t="s">
        <v>295</v>
      </c>
      <c r="D21" s="130" t="s">
        <v>296</v>
      </c>
      <c r="E21" s="130" t="s">
        <v>327</v>
      </c>
      <c r="F21" s="130" t="s">
        <v>298</v>
      </c>
      <c r="G21" s="129" t="s">
        <v>328</v>
      </c>
      <c r="H21" s="129" t="s">
        <v>300</v>
      </c>
      <c r="I21" s="130" t="s">
        <v>301</v>
      </c>
      <c r="J21" s="130" t="s">
        <v>329</v>
      </c>
    </row>
    <row r="22" ht="32" customHeight="1" outlineLevel="1" spans="1:10">
      <c r="A22" s="130" t="s">
        <v>260</v>
      </c>
      <c r="B22" s="130" t="s">
        <v>316</v>
      </c>
      <c r="C22" s="130" t="s">
        <v>307</v>
      </c>
      <c r="D22" s="130" t="s">
        <v>308</v>
      </c>
      <c r="E22" s="130" t="s">
        <v>330</v>
      </c>
      <c r="F22" s="130" t="s">
        <v>281</v>
      </c>
      <c r="G22" s="129" t="s">
        <v>310</v>
      </c>
      <c r="H22" s="129" t="s">
        <v>311</v>
      </c>
      <c r="I22" s="130" t="s">
        <v>283</v>
      </c>
      <c r="J22" s="130" t="s">
        <v>331</v>
      </c>
    </row>
    <row r="23" ht="35" customHeight="1" outlineLevel="1" spans="1:10">
      <c r="A23" s="130" t="s">
        <v>252</v>
      </c>
      <c r="B23" s="130" t="s">
        <v>332</v>
      </c>
      <c r="C23" s="130" t="s">
        <v>278</v>
      </c>
      <c r="D23" s="130" t="s">
        <v>279</v>
      </c>
      <c r="E23" s="130" t="s">
        <v>333</v>
      </c>
      <c r="F23" s="130" t="s">
        <v>281</v>
      </c>
      <c r="G23" s="129" t="s">
        <v>334</v>
      </c>
      <c r="H23" s="129" t="s">
        <v>335</v>
      </c>
      <c r="I23" s="130" t="s">
        <v>283</v>
      </c>
      <c r="J23" s="130" t="s">
        <v>336</v>
      </c>
    </row>
    <row r="24" ht="35" customHeight="1" outlineLevel="1" spans="1:10">
      <c r="A24" s="130" t="s">
        <v>252</v>
      </c>
      <c r="B24" s="130" t="s">
        <v>332</v>
      </c>
      <c r="C24" s="130" t="s">
        <v>278</v>
      </c>
      <c r="D24" s="130" t="s">
        <v>279</v>
      </c>
      <c r="E24" s="130" t="s">
        <v>337</v>
      </c>
      <c r="F24" s="130" t="s">
        <v>281</v>
      </c>
      <c r="G24" s="129" t="s">
        <v>338</v>
      </c>
      <c r="H24" s="129" t="s">
        <v>335</v>
      </c>
      <c r="I24" s="130" t="s">
        <v>283</v>
      </c>
      <c r="J24" s="130" t="s">
        <v>339</v>
      </c>
    </row>
    <row r="25" ht="35" customHeight="1" outlineLevel="1" spans="1:10">
      <c r="A25" s="130" t="s">
        <v>252</v>
      </c>
      <c r="B25" s="130" t="s">
        <v>332</v>
      </c>
      <c r="C25" s="130" t="s">
        <v>278</v>
      </c>
      <c r="D25" s="130" t="s">
        <v>340</v>
      </c>
      <c r="E25" s="130" t="s">
        <v>341</v>
      </c>
      <c r="F25" s="130" t="s">
        <v>298</v>
      </c>
      <c r="G25" s="129" t="s">
        <v>70</v>
      </c>
      <c r="H25" s="129" t="s">
        <v>342</v>
      </c>
      <c r="I25" s="130" t="s">
        <v>283</v>
      </c>
      <c r="J25" s="130" t="s">
        <v>343</v>
      </c>
    </row>
    <row r="26" ht="35" customHeight="1" outlineLevel="1" spans="1:10">
      <c r="A26" s="130" t="s">
        <v>252</v>
      </c>
      <c r="B26" s="130" t="s">
        <v>332</v>
      </c>
      <c r="C26" s="130" t="s">
        <v>295</v>
      </c>
      <c r="D26" s="130" t="s">
        <v>296</v>
      </c>
      <c r="E26" s="130" t="s">
        <v>344</v>
      </c>
      <c r="F26" s="130" t="s">
        <v>298</v>
      </c>
      <c r="G26" s="129" t="s">
        <v>345</v>
      </c>
      <c r="H26" s="129" t="s">
        <v>300</v>
      </c>
      <c r="I26" s="130" t="s">
        <v>301</v>
      </c>
      <c r="J26" s="130" t="s">
        <v>346</v>
      </c>
    </row>
    <row r="27" ht="35" customHeight="1" outlineLevel="1" spans="1:10">
      <c r="A27" s="130" t="s">
        <v>252</v>
      </c>
      <c r="B27" s="130" t="s">
        <v>332</v>
      </c>
      <c r="C27" s="130" t="s">
        <v>295</v>
      </c>
      <c r="D27" s="130" t="s">
        <v>303</v>
      </c>
      <c r="E27" s="130" t="s">
        <v>347</v>
      </c>
      <c r="F27" s="130" t="s">
        <v>298</v>
      </c>
      <c r="G27" s="129" t="s">
        <v>325</v>
      </c>
      <c r="H27" s="129" t="s">
        <v>311</v>
      </c>
      <c r="I27" s="130" t="s">
        <v>283</v>
      </c>
      <c r="J27" s="130" t="s">
        <v>348</v>
      </c>
    </row>
    <row r="28" ht="35" customHeight="1" outlineLevel="1" spans="1:10">
      <c r="A28" s="130" t="s">
        <v>252</v>
      </c>
      <c r="B28" s="130" t="s">
        <v>332</v>
      </c>
      <c r="C28" s="130" t="s">
        <v>307</v>
      </c>
      <c r="D28" s="130" t="s">
        <v>308</v>
      </c>
      <c r="E28" s="130" t="s">
        <v>349</v>
      </c>
      <c r="F28" s="130" t="s">
        <v>281</v>
      </c>
      <c r="G28" s="129" t="s">
        <v>310</v>
      </c>
      <c r="H28" s="129" t="s">
        <v>311</v>
      </c>
      <c r="I28" s="130" t="s">
        <v>283</v>
      </c>
      <c r="J28" s="130" t="s">
        <v>350</v>
      </c>
    </row>
    <row r="29" ht="32" customHeight="1" outlineLevel="1" spans="1:10">
      <c r="A29" s="130" t="s">
        <v>262</v>
      </c>
      <c r="B29" s="130" t="s">
        <v>351</v>
      </c>
      <c r="C29" s="130" t="s">
        <v>278</v>
      </c>
      <c r="D29" s="130" t="s">
        <v>279</v>
      </c>
      <c r="E29" s="130" t="s">
        <v>352</v>
      </c>
      <c r="F29" s="130" t="s">
        <v>281</v>
      </c>
      <c r="G29" s="129" t="s">
        <v>60</v>
      </c>
      <c r="H29" s="129" t="s">
        <v>353</v>
      </c>
      <c r="I29" s="130" t="s">
        <v>283</v>
      </c>
      <c r="J29" s="130" t="s">
        <v>354</v>
      </c>
    </row>
    <row r="30" ht="32" customHeight="1" outlineLevel="1" spans="1:10">
      <c r="A30" s="130" t="s">
        <v>262</v>
      </c>
      <c r="B30" s="130" t="s">
        <v>355</v>
      </c>
      <c r="C30" s="130" t="s">
        <v>278</v>
      </c>
      <c r="D30" s="130" t="s">
        <v>279</v>
      </c>
      <c r="E30" s="130" t="s">
        <v>356</v>
      </c>
      <c r="F30" s="130" t="s">
        <v>281</v>
      </c>
      <c r="G30" s="129" t="s">
        <v>60</v>
      </c>
      <c r="H30" s="129" t="s">
        <v>353</v>
      </c>
      <c r="I30" s="130" t="s">
        <v>283</v>
      </c>
      <c r="J30" s="130" t="s">
        <v>357</v>
      </c>
    </row>
    <row r="31" ht="32" customHeight="1" outlineLevel="1" spans="1:10">
      <c r="A31" s="130" t="s">
        <v>262</v>
      </c>
      <c r="B31" s="130" t="s">
        <v>355</v>
      </c>
      <c r="C31" s="130" t="s">
        <v>295</v>
      </c>
      <c r="D31" s="130" t="s">
        <v>358</v>
      </c>
      <c r="E31" s="130" t="s">
        <v>359</v>
      </c>
      <c r="F31" s="130" t="s">
        <v>281</v>
      </c>
      <c r="G31" s="129" t="s">
        <v>61</v>
      </c>
      <c r="H31" s="129" t="s">
        <v>311</v>
      </c>
      <c r="I31" s="130" t="s">
        <v>283</v>
      </c>
      <c r="J31" s="130" t="s">
        <v>360</v>
      </c>
    </row>
    <row r="32" ht="32" customHeight="1" outlineLevel="1" spans="1:10">
      <c r="A32" s="130" t="s">
        <v>262</v>
      </c>
      <c r="B32" s="130" t="s">
        <v>355</v>
      </c>
      <c r="C32" s="130" t="s">
        <v>295</v>
      </c>
      <c r="D32" s="130" t="s">
        <v>358</v>
      </c>
      <c r="E32" s="130" t="s">
        <v>361</v>
      </c>
      <c r="F32" s="130" t="s">
        <v>281</v>
      </c>
      <c r="G32" s="129" t="s">
        <v>60</v>
      </c>
      <c r="H32" s="129" t="s">
        <v>311</v>
      </c>
      <c r="I32" s="130" t="s">
        <v>283</v>
      </c>
      <c r="J32" s="130" t="s">
        <v>362</v>
      </c>
    </row>
    <row r="33" ht="32" customHeight="1" outlineLevel="1" spans="1:10">
      <c r="A33" s="130" t="s">
        <v>262</v>
      </c>
      <c r="B33" s="130" t="s">
        <v>355</v>
      </c>
      <c r="C33" s="130" t="s">
        <v>295</v>
      </c>
      <c r="D33" s="130" t="s">
        <v>358</v>
      </c>
      <c r="E33" s="130" t="s">
        <v>363</v>
      </c>
      <c r="F33" s="130" t="s">
        <v>281</v>
      </c>
      <c r="G33" s="129" t="s">
        <v>60</v>
      </c>
      <c r="H33" s="129" t="s">
        <v>311</v>
      </c>
      <c r="I33" s="130" t="s">
        <v>283</v>
      </c>
      <c r="J33" s="130" t="s">
        <v>364</v>
      </c>
    </row>
    <row r="34" ht="32" customHeight="1" outlineLevel="1" spans="1:10">
      <c r="A34" s="130" t="s">
        <v>262</v>
      </c>
      <c r="B34" s="130" t="s">
        <v>355</v>
      </c>
      <c r="C34" s="130" t="s">
        <v>295</v>
      </c>
      <c r="D34" s="130" t="s">
        <v>358</v>
      </c>
      <c r="E34" s="130" t="s">
        <v>365</v>
      </c>
      <c r="F34" s="130" t="s">
        <v>281</v>
      </c>
      <c r="G34" s="129" t="s">
        <v>61</v>
      </c>
      <c r="H34" s="129" t="s">
        <v>311</v>
      </c>
      <c r="I34" s="130" t="s">
        <v>283</v>
      </c>
      <c r="J34" s="130" t="s">
        <v>366</v>
      </c>
    </row>
    <row r="35" ht="32" customHeight="1" outlineLevel="1" spans="1:10">
      <c r="A35" s="130" t="s">
        <v>262</v>
      </c>
      <c r="B35" s="130" t="s">
        <v>355</v>
      </c>
      <c r="C35" s="130" t="s">
        <v>295</v>
      </c>
      <c r="D35" s="130" t="s">
        <v>358</v>
      </c>
      <c r="E35" s="130" t="s">
        <v>367</v>
      </c>
      <c r="F35" s="130" t="s">
        <v>281</v>
      </c>
      <c r="G35" s="129" t="s">
        <v>63</v>
      </c>
      <c r="H35" s="129" t="s">
        <v>368</v>
      </c>
      <c r="I35" s="130" t="s">
        <v>283</v>
      </c>
      <c r="J35" s="130" t="s">
        <v>369</v>
      </c>
    </row>
    <row r="36" ht="32" customHeight="1" outlineLevel="1" spans="1:10">
      <c r="A36" s="130" t="s">
        <v>262</v>
      </c>
      <c r="B36" s="130" t="s">
        <v>355</v>
      </c>
      <c r="C36" s="130" t="s">
        <v>295</v>
      </c>
      <c r="D36" s="130" t="s">
        <v>358</v>
      </c>
      <c r="E36" s="130" t="s">
        <v>370</v>
      </c>
      <c r="F36" s="130" t="s">
        <v>281</v>
      </c>
      <c r="G36" s="129" t="s">
        <v>60</v>
      </c>
      <c r="H36" s="129" t="s">
        <v>311</v>
      </c>
      <c r="I36" s="130" t="s">
        <v>283</v>
      </c>
      <c r="J36" s="130" t="s">
        <v>371</v>
      </c>
    </row>
    <row r="37" ht="32" customHeight="1" outlineLevel="1" spans="1:10">
      <c r="A37" s="130" t="s">
        <v>262</v>
      </c>
      <c r="B37" s="130" t="s">
        <v>355</v>
      </c>
      <c r="C37" s="130" t="s">
        <v>307</v>
      </c>
      <c r="D37" s="130" t="s">
        <v>308</v>
      </c>
      <c r="E37" s="130" t="s">
        <v>372</v>
      </c>
      <c r="F37" s="130" t="s">
        <v>281</v>
      </c>
      <c r="G37" s="129" t="s">
        <v>310</v>
      </c>
      <c r="H37" s="129" t="s">
        <v>311</v>
      </c>
      <c r="I37" s="130" t="s">
        <v>283</v>
      </c>
      <c r="J37" s="130" t="s">
        <v>373</v>
      </c>
    </row>
  </sheetData>
  <mergeCells count="10">
    <mergeCell ref="A2:J2"/>
    <mergeCell ref="A3:E3"/>
    <mergeCell ref="A7:A15"/>
    <mergeCell ref="A16:A22"/>
    <mergeCell ref="A23:A28"/>
    <mergeCell ref="A29:A37"/>
    <mergeCell ref="B7:B15"/>
    <mergeCell ref="B16:B22"/>
    <mergeCell ref="B23:B28"/>
    <mergeCell ref="B29:B37"/>
  </mergeCells>
  <pageMargins left="0.751388888888889" right="0.275" top="0.66875" bottom="0.472222222222222" header="0.5" footer="0.236111111111111"/>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杨云朋</cp:lastModifiedBy>
  <dcterms:created xsi:type="dcterms:W3CDTF">2025-04-01T02:47:00Z</dcterms:created>
  <dcterms:modified xsi:type="dcterms:W3CDTF">2026-02-27T08:39:51Z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1B6EA3E3564D4C3E9CDA6EEA7113A19D_13</vt:lpwstr>
  </property>
  <property fmtid="{D5CDD505-2E9C-101B-9397-08002B2CF9AE}" pid="3" name="KSOProductBuildVer">
    <vt:lpwstr>2052-12.1.0.17147</vt:lpwstr>
  </property>
  <property fmtid="{D5CDD505-2E9C-101B-9397-08002B2CF9AE}" pid="4" name="CalculationRule">
    <vt:i4>0</vt:i4>
  </property>
</Properties>
</file>