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680" firstSheet="10" activeTab="12"/>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 sheetId="11" r:id="rId10"/>
    <sheet name="部门政府采购预算表07" sheetId="12" r:id="rId11"/>
    <sheet name="部门政府购买服务预算表08" sheetId="13" r:id="rId12"/>
    <sheet name="县对下转移支付预算表09-1（盈江）" sheetId="14" r:id="rId13"/>
    <sheet name="县对下转移支付绩效目标表09-2（盈江）" sheetId="15" r:id="rId14"/>
    <sheet name="新增资产配置表10" sheetId="16" r:id="rId15"/>
    <sheet name="上级补助项目支出预算表11" sheetId="17" r:id="rId16"/>
    <sheet name="部门项目中期规划预算表12" sheetId="18" r:id="rId17"/>
  </sheets>
  <definedNames>
    <definedName name="_xlnm._FilterDatabase" localSheetId="7" hidden="1">'部门项目支出预算表05-1'!$A$7:$W$152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<sst xmlns="http://schemas.openxmlformats.org/spreadsheetml/2006/main" count="3536" uniqueCount="737">
  <si>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</si>
  <si>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</si>
  <si>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</si>
  <si>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</si>
  <si>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</si>
  <si>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</si>
  <si>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</si>
  <si>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</si>
  <si>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</si>
  <si>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</si>
  <si>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</si>
  <si>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</si>
  <si>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</si>
  <si>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</si>
  <si>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</si>
  <si>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</si>
  <si>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</si>
  <si>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</si>
  <si>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</si>
  <si>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</si>
  <si>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</si>
  <si>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</si>
  <si>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</si>
  <si>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</si>
  <si>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</si>
  <si>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</si>
  <si>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</si>
  <si>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</si>
  <si>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</si>
  <si>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</si>
  <si>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</si>
  <si>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</si>
  <si>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</si>
  <si>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</si>
  <si>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</si>
  <si>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</si>
  <si>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</si>
  <si>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</si>
  <si>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</si>
  <si>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</si>
  <si>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</si>
  <si>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</si>
  <si>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</si>
  <si>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</si>
  <si>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</si>
  <si>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105001</t>
  </si>
  <si>
    <t>盈江县教育体育局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</si>
  <si>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</si>
  <si>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</si>
  <si>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</si>
  <si>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</si>
  <si>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</si>
  <si>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</si>
  <si>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</si>
  <si>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</si>
  <si>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</si>
  <si>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</si>
  <si>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</si>
  <si>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</si>
  <si>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</si>
  <si>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</si>
  <si>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</si>
  <si>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</si>
  <si>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</si>
  <si>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</si>
  <si>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</si>
  <si>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</si>
  <si>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</si>
  <si>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</si>
  <si>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</si>
  <si>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</si>
  <si>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</si>
  <si>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</si>
  <si>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</si>
  <si>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</si>
  <si>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</si>
  <si>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</si>
  <si>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</si>
  <si>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2013201</t>
  </si>
  <si>
    <t>行政运行</t>
  </si>
  <si>
    <t>205</t>
  </si>
  <si>
    <t>教育支出</t>
  </si>
  <si>
    <t>20501</t>
  </si>
  <si>
    <t>教育管理事务</t>
  </si>
  <si>
    <t>2050101</t>
  </si>
  <si>
    <t>2050199</t>
  </si>
  <si>
    <t>其他教育管理事务支出</t>
  </si>
  <si>
    <t>20502</t>
  </si>
  <si>
    <t>普通教育</t>
  </si>
  <si>
    <t>2050202</t>
  </si>
  <si>
    <t>小学教育</t>
  </si>
  <si>
    <t>2050203</t>
  </si>
  <si>
    <t>初中教育</t>
  </si>
  <si>
    <t>2050205</t>
  </si>
  <si>
    <t>高等教育</t>
  </si>
  <si>
    <t>2050299</t>
  </si>
  <si>
    <t>其他普通教育支出</t>
  </si>
  <si>
    <t>20503</t>
  </si>
  <si>
    <t>职业教育</t>
  </si>
  <si>
    <t>2050302</t>
  </si>
  <si>
    <t>中等职业教育</t>
  </si>
  <si>
    <t>20504</t>
  </si>
  <si>
    <t>成人教育</t>
  </si>
  <si>
    <t>2050499</t>
  </si>
  <si>
    <t>其他成人教育支出</t>
  </si>
  <si>
    <t>20509</t>
  </si>
  <si>
    <t>教育费附加安排的支出</t>
  </si>
  <si>
    <t>2050999</t>
  </si>
  <si>
    <t>其他教育费附加安排的支出</t>
  </si>
  <si>
    <t>20599</t>
  </si>
  <si>
    <t>其他教育支出</t>
  </si>
  <si>
    <t>2059999</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</si>
  <si>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</si>
  <si>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</si>
  <si>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</si>
  <si>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</si>
  <si>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</si>
  <si>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</si>
  <si>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</si>
  <si>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</si>
  <si>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</si>
  <si>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</si>
  <si>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2080599</t>
  </si>
  <si>
    <t>其他行政事业单位养老支出</t>
  </si>
  <si>
    <t>20808</t>
  </si>
  <si>
    <t>抚恤</t>
  </si>
  <si>
    <t>2080801</t>
  </si>
  <si>
    <t>死亡抚恤</t>
  </si>
  <si>
    <t>20899</t>
  </si>
  <si>
    <t>其他社会保障和就业支出</t>
  </si>
  <si>
    <t>2089999</t>
  </si>
  <si>
    <t>210</t>
  </si>
  <si>
    <t>卫生健康支出</t>
  </si>
  <si>
    <t>21004</t>
  </si>
  <si>
    <t>公共卫生</t>
  </si>
  <si>
    <t>2100409</t>
  </si>
  <si>
    <t>重大公共卫生服务</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</si>
  <si>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</si>
  <si>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</si>
  <si>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</si>
  <si>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</si>
  <si>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</si>
  <si>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</si>
  <si>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</si>
  <si>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</si>
  <si>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</si>
  <si>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</si>
  <si>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</si>
  <si>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</si>
  <si>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</si>
  <si>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</si>
  <si>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</si>
  <si>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</si>
  <si>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</si>
  <si>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</si>
  <si>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</si>
  <si>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</si>
  <si>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</si>
  <si>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</si>
  <si>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</si>
  <si>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</si>
  <si>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</si>
  <si>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</si>
  <si>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</si>
  <si>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</si>
  <si>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</si>
  <si>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</si>
  <si>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</si>
  <si>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</si>
  <si>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</si>
  <si>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</si>
  <si>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</si>
  <si>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</si>
  <si>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</si>
  <si>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</si>
  <si>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2025年部门基本支出预算表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</si>
  <si>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</si>
  <si>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</si>
  <si>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</si>
  <si>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</si>
  <si>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</si>
  <si>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</si>
  <si>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</si>
  <si>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</si>
  <si>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</si>
  <si>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</si>
  <si>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</si>
  <si>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</si>
  <si>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</si>
  <si>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</si>
  <si>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</si>
  <si>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</si>
  <si>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</si>
  <si>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</si>
  <si>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</si>
  <si>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</si>
  <si>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</si>
  <si>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</si>
  <si>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</si>
  <si>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533123210000000003916</t>
  </si>
  <si>
    <t>行政人员支出工资</t>
  </si>
  <si>
    <t>30101</t>
  </si>
  <si>
    <t>基本工资</t>
  </si>
  <si>
    <t>30102</t>
  </si>
  <si>
    <t>津贴补贴</t>
  </si>
  <si>
    <t>30103</t>
  </si>
  <si>
    <t>奖金</t>
  </si>
  <si>
    <t>533123231100001405194</t>
  </si>
  <si>
    <t>行政绩效奖励</t>
  </si>
  <si>
    <t>533123210000000003917</t>
  </si>
  <si>
    <t>社会保障缴费</t>
  </si>
  <si>
    <t>30108</t>
  </si>
  <si>
    <t>机关事业单位基本养老保险缴费</t>
  </si>
  <si>
    <t>30109</t>
  </si>
  <si>
    <t>职业年金缴费</t>
  </si>
  <si>
    <t>30110</t>
  </si>
  <si>
    <t>职工基本医疗保险缴费</t>
  </si>
  <si>
    <t>30112</t>
  </si>
  <si>
    <t>其他社会保障缴费</t>
  </si>
  <si>
    <t>533123210000000003918</t>
  </si>
  <si>
    <t>30113</t>
  </si>
  <si>
    <t>533123231100001157732</t>
  </si>
  <si>
    <t>公用经费安排的其他社会保障缴费</t>
  </si>
  <si>
    <t>533123231100001157739</t>
  </si>
  <si>
    <t>公用经费安排的公车购置及运维费</t>
  </si>
  <si>
    <t>30231</t>
  </si>
  <si>
    <t>公务用车运行维护费</t>
  </si>
  <si>
    <t>533123210000000003923</t>
  </si>
  <si>
    <t>一般公用经费</t>
  </si>
  <si>
    <t>30211</t>
  </si>
  <si>
    <t>差旅费</t>
  </si>
  <si>
    <t>533123210000000003922</t>
  </si>
  <si>
    <t>退休公用经费</t>
  </si>
  <si>
    <t>30201</t>
  </si>
  <si>
    <t>办公费</t>
  </si>
  <si>
    <t>533123231100001157741</t>
  </si>
  <si>
    <t>工会经费</t>
  </si>
  <si>
    <t>30228</t>
  </si>
  <si>
    <t>533123210000000003921</t>
  </si>
  <si>
    <t>公务交通补贴</t>
  </si>
  <si>
    <t>30239</t>
  </si>
  <si>
    <t>其他交通费用</t>
  </si>
  <si>
    <t>533123231100001157749</t>
  </si>
  <si>
    <t>离退休干部党组织书记工作补贴</t>
  </si>
  <si>
    <t>30305</t>
  </si>
  <si>
    <t>生活补助</t>
  </si>
  <si>
    <t>533123231100001537249</t>
  </si>
  <si>
    <t>离退休干部党组织副书记、委员工作补贴</t>
  </si>
  <si>
    <t>533123210000000003919</t>
  </si>
  <si>
    <t>机关事业单位职工遗属生活补助</t>
  </si>
  <si>
    <t>533123241100002406308</t>
  </si>
  <si>
    <t>基础教育学校校长职级制差别化职级奖励资金</t>
  </si>
  <si>
    <t>30107</t>
  </si>
  <si>
    <t>绩效工资</t>
  </si>
  <si>
    <t>533123251100003748341</t>
  </si>
  <si>
    <t>教育局教师节专项人员经费</t>
  </si>
  <si>
    <t>533123251100003748424</t>
  </si>
  <si>
    <t>机关事业单位党组织工作经费</t>
  </si>
  <si>
    <t>533123251100003979559</t>
  </si>
  <si>
    <t>教师部门教职工体检经费</t>
  </si>
  <si>
    <t>30199</t>
  </si>
  <si>
    <t>其他工资福利支出</t>
  </si>
  <si>
    <t>533123251100003748425</t>
  </si>
  <si>
    <t>机关事业单位党组织活动经费</t>
  </si>
  <si>
    <t>预算05-1表</t>
  </si>
  <si>
    <t>2025年部门项目支出预算表</t>
  </si>
  <si>
    <t>项目分类</t>
  </si>
  <si>
    <t>项目单位</t>
  </si>
  <si>
    <t>经济科目编码</t>
  </si>
  <si>
    <t>经济科目名称</t>
  </si>
  <si>
    <t>本年拨款</t>
  </si>
  <si>
    <t>其中：本次下达</t>
  </si>
  <si>
    <t>2024年城乡义务教育补助经费（校舍维修长效机制）县级资金</t>
  </si>
  <si>
    <t>民生类</t>
  </si>
  <si>
    <t>533123251100003748327</t>
  </si>
  <si>
    <t>31001</t>
  </si>
  <si>
    <t>房屋建筑物购建</t>
  </si>
  <si>
    <t>2024年义务教育薄弱环节改善与能力提升项目县级专项资金</t>
  </si>
  <si>
    <t>事业发展类</t>
  </si>
  <si>
    <t>533123251100003748344</t>
  </si>
  <si>
    <t>31003</t>
  </si>
  <si>
    <t>专用设备购置</t>
  </si>
  <si>
    <t>2025年教育部门人才招聘工作经费</t>
  </si>
  <si>
    <t>533123251100003748384</t>
  </si>
  <si>
    <t>30226</t>
  </si>
  <si>
    <t>劳务费</t>
  </si>
  <si>
    <t>2025年教育体育局职称评审工作经费</t>
  </si>
  <si>
    <t>533123251100003748418</t>
  </si>
  <si>
    <t>2025年老年人体育事业经费</t>
  </si>
  <si>
    <t>533123251100003748350</t>
  </si>
  <si>
    <t>30213</t>
  </si>
  <si>
    <t>维修（护）费</t>
  </si>
  <si>
    <t>30214</t>
  </si>
  <si>
    <t>租赁费</t>
  </si>
  <si>
    <t>30215</t>
  </si>
  <si>
    <t>会议费</t>
  </si>
  <si>
    <t>30216</t>
  </si>
  <si>
    <t>培训费</t>
  </si>
  <si>
    <t>30217</t>
  </si>
  <si>
    <t>30218</t>
  </si>
  <si>
    <t>专用材料费</t>
  </si>
  <si>
    <t>2025年老年体协活动专项经费</t>
  </si>
  <si>
    <t>专项业务类</t>
  </si>
  <si>
    <t>533123251100003748328</t>
  </si>
  <si>
    <t>31002</t>
  </si>
  <si>
    <t>办公设备购置</t>
  </si>
  <si>
    <t>2025年省管校用对口帮扶跟岗研修人员工作经费</t>
  </si>
  <si>
    <t>533123251100003748434</t>
  </si>
  <si>
    <t>2025年义务教育教师跨校竞聘工作经费</t>
  </si>
  <si>
    <t>533123251100003748428</t>
  </si>
  <si>
    <t>30202</t>
  </si>
  <si>
    <t>印刷费</t>
  </si>
  <si>
    <t>成人技术学校专项经费</t>
  </si>
  <si>
    <t>533123210000000010469</t>
  </si>
  <si>
    <t>30206</t>
  </si>
  <si>
    <t>电费</t>
  </si>
  <si>
    <t>30209</t>
  </si>
  <si>
    <t>物业管理费</t>
  </si>
  <si>
    <t>单位资金安排国家开发银行助学贷款风险补偿金奖励补助资金</t>
  </si>
  <si>
    <t>533123251100003748426</t>
  </si>
  <si>
    <t>30207</t>
  </si>
  <si>
    <t>邮电费</t>
  </si>
  <si>
    <t>30308</t>
  </si>
  <si>
    <t>助学金</t>
  </si>
  <si>
    <t>单位资金安排青少年校外活动中心项目经费</t>
  </si>
  <si>
    <t>533123251100003748370</t>
  </si>
  <si>
    <t>30205</t>
  </si>
  <si>
    <t>水费</t>
  </si>
  <si>
    <t>单位资金安排生源地助学贷款代理费补助资金</t>
  </si>
  <si>
    <t>533123251100003748447</t>
  </si>
  <si>
    <t>单位资金安排招生委员会办公室考试考务工作经费</t>
  </si>
  <si>
    <t>533123251100003748366</t>
  </si>
  <si>
    <t>单位资金安排支持教育事业发展项目资金</t>
  </si>
  <si>
    <t>533123251100003748340</t>
  </si>
  <si>
    <t>单位资金安排州公益服务中心校园安全和疫情防控专项资金</t>
  </si>
  <si>
    <t>533123251100003748445</t>
  </si>
  <si>
    <t>东西协作县级专项资金</t>
  </si>
  <si>
    <t>533123210000000003116</t>
  </si>
  <si>
    <t>教育督导、内审工作经费</t>
  </si>
  <si>
    <t>533123200000000000160</t>
  </si>
  <si>
    <t>30204</t>
  </si>
  <si>
    <t>手续费</t>
  </si>
  <si>
    <t>30299</t>
  </si>
  <si>
    <t>其他商品和服务支出</t>
  </si>
  <si>
    <t>教育局关工委工作经费</t>
  </si>
  <si>
    <t>533123200000000000741</t>
  </si>
  <si>
    <t>教育局教师节专项经费</t>
  </si>
  <si>
    <t>533123200000000000105</t>
  </si>
  <si>
    <t>离退休干部党组织工作经费</t>
  </si>
  <si>
    <t>533123231100001153382</t>
  </si>
  <si>
    <t>生源地信用助学贷款风险补偿金县级专项资金</t>
  </si>
  <si>
    <t>533123200000000000702</t>
  </si>
  <si>
    <t>新时代盈江县学校思政课建工作经费</t>
  </si>
  <si>
    <t>533123251100003748476</t>
  </si>
  <si>
    <t>学生营养改善计划县级专项资金</t>
  </si>
  <si>
    <t>533123200000000000843</t>
  </si>
  <si>
    <t>30227</t>
  </si>
  <si>
    <t>委托业务费</t>
  </si>
  <si>
    <t>义务教育质量监测费及工作经费</t>
  </si>
  <si>
    <t>533123200000000000151</t>
  </si>
  <si>
    <t>盈江县教育体育局教育费附加专项资金</t>
  </si>
  <si>
    <t>533123200000000000700</t>
  </si>
  <si>
    <t>预算05-2表</t>
  </si>
  <si>
    <t>单位名称、项目名称</t>
  </si>
  <si>
    <t>项目年度绩效目标</t>
  </si>
  <si>
    <t>一级指标</t>
  </si>
  <si>
    <t>二级指标</t>
  </si>
  <si>
    <t>三级指标</t>
  </si>
  <si>
    <t>指标性质</t>
  </si>
  <si>
    <t>指标值</t>
  </si>
  <si>
    <t>度量单位</t>
  </si>
  <si>
    <t>指标属性</t>
  </si>
  <si>
    <t>指标内容</t>
  </si>
  <si>
    <t>根据《云南省教育厅国家开发银行股份有限公司云南省分行关于印发&lt;云南省生源地信用助学贷款代理费使用管理暂行办法&gt;的通知》（云贷教〔2012〕32号），按照奖优扶弱、突出重点、统筹兼顾、专款专用的使用原则安排使用，必须坚持“公开、透明、量入为出、专款专用”，确保代理费全部用于生源地信用助学贷款工作。</t>
  </si>
  <si>
    <t>产出指标</t>
  </si>
  <si>
    <t>数量指标</t>
  </si>
  <si>
    <t>政策宣传覆盖率</t>
  </si>
  <si>
    <t>&gt;=</t>
  </si>
  <si>
    <t>90</t>
  </si>
  <si>
    <t>%</t>
  </si>
  <si>
    <t>定量指标</t>
  </si>
  <si>
    <t>反映补助政策的宣传力度情况。即通过门户网站、报刊、通信、电视、户外广告等对补助政策进行宣传的次数。</t>
  </si>
  <si>
    <t>质量指标</t>
  </si>
  <si>
    <t>获补对象准确率</t>
  </si>
  <si>
    <t>=</t>
  </si>
  <si>
    <t>100</t>
  </si>
  <si>
    <t>反映获补助对象认定的准确性情况。
获补对象准确率=抽检符合标准的补助对象数/抽检实际补助对象数*100%</t>
  </si>
  <si>
    <t>兑现准确率</t>
  </si>
  <si>
    <t>反映补助准确发放的情况。
补助兑现准确率=补助兑付额/应付额*100%</t>
  </si>
  <si>
    <t>获补覆盖率</t>
  </si>
  <si>
    <t>获补覆盖率=实际获得补助人数（企业数）/申请符合标准人数（企业数）*100%</t>
  </si>
  <si>
    <t>补助事项公示度</t>
  </si>
  <si>
    <t>反映补助事项在特定办事大厅、官网、媒体或其他渠道按规定进行公示的情况。
补助事项公示度=按规定公布事项/按规定应公布事项*100%</t>
  </si>
  <si>
    <t>效益指标</t>
  </si>
  <si>
    <t>社会效益</t>
  </si>
  <si>
    <t>政策知晓率</t>
  </si>
  <si>
    <t>反映补助政策的宣传效果情况。
政策知晓率=调查中补助政策知晓人数/调查总人数*100%</t>
  </si>
  <si>
    <t>满意度指标</t>
  </si>
  <si>
    <t>服务对象满意度</t>
  </si>
  <si>
    <t>受益对象满意度</t>
  </si>
  <si>
    <t>反映获补助受益对象的满意程度。</t>
  </si>
  <si>
    <t>根据《德宏州财政局？德宏州教育体育局关于下达2024年义务教育薄弱环节改善与能力提升中央补助资金的通知》（德财教〔2024〕33号），2021-2025年能力提升项目规划中的所有安防设施设备（含围墙、大门）、厕所、浴室项目，县级应配套74万元。</t>
  </si>
  <si>
    <t>购置计划完成率</t>
  </si>
  <si>
    <t>80</t>
  </si>
  <si>
    <t>反映部门购置计划执行情况购置计划执行情况。
购置计划完成率=（实际购置交付装备数量/计划购置交付装备数量）*100%。</t>
  </si>
  <si>
    <t>购置设备数量</t>
  </si>
  <si>
    <t>35</t>
  </si>
  <si>
    <t>台（套）</t>
  </si>
  <si>
    <t>反映购置数量完成情况。</t>
  </si>
  <si>
    <t>验收通过率</t>
  </si>
  <si>
    <t>反映设备购置的产品质量情况。
验收通过率=（通过验收的购置数量/购置总数量）*100%。</t>
  </si>
  <si>
    <t>购置设备利用率</t>
  </si>
  <si>
    <t>反映设备利用情况。
设备利用率=（投入使用设备数/购置设备总数）*100%。</t>
  </si>
  <si>
    <t>时效指标</t>
  </si>
  <si>
    <t>设备部署及时率</t>
  </si>
  <si>
    <t>反映新购设备按时部署情况。
设备部署及时率=（及时部署设备数量/新购设备总数）*100%。</t>
  </si>
  <si>
    <t>可持续影响</t>
  </si>
  <si>
    <t>设备使用年限</t>
  </si>
  <si>
    <t>年</t>
  </si>
  <si>
    <t>反映新投入设备使用年限情况。</t>
  </si>
  <si>
    <t>改善办学条件</t>
  </si>
  <si>
    <t>明显提升</t>
  </si>
  <si>
    <t>反应改善办学条件情况</t>
  </si>
  <si>
    <t>使用人员满意度</t>
  </si>
  <si>
    <t>反映服务对象对购置设备的整体满意情况。
使用人员满意度=（对购置设备满意的人数/问卷调查人数）*100%。</t>
  </si>
  <si>
    <t>根据《云南省人民政府关于建立督学责任区制度的意见》（云政教督〔2012〕19号）、《盈江县人民政府关于聘请第三届县级督学和第二届教育系统内审专家的通知》（盈政发〔2015〕118号），为了稳步推进素质教育，提高各级各类学校办学水平和教学质量，促进学生全面发展，确保我县教育事业健康发展。规范学校办学行为、规范教育经费管理使用。</t>
  </si>
  <si>
    <t>教育督察次数</t>
  </si>
  <si>
    <t>次</t>
  </si>
  <si>
    <t>反映督查组对全县中小学、幼儿园开展督查工作的次数。</t>
  </si>
  <si>
    <t>内审报告出具数量</t>
  </si>
  <si>
    <t>反映督查组对全县中小学、幼儿园开展财务内审工作出具的内审报告数量。</t>
  </si>
  <si>
    <t>教育督察学校覆盖率</t>
  </si>
  <si>
    <t>指标反映督查组开展督学的情况。教育督察覆盖率=督察学校数/实有学校数*100%。</t>
  </si>
  <si>
    <t>内审学校覆盖率</t>
  </si>
  <si>
    <t>25</t>
  </si>
  <si>
    <t>指标反映督查组开展财务内审工作的情况。内审学校覆盖率=内审学校数/实有学校数*100%。</t>
  </si>
  <si>
    <t>被审计单位采纳审计建议采纳率</t>
  </si>
  <si>
    <t>反映被审计单位采纳审计建议采纳率。被审计单位采纳审计建议采纳率=被审计单位采纳审计建议数/审计建议总条数*100%。</t>
  </si>
  <si>
    <t>内审问题整改率</t>
  </si>
  <si>
    <t>反映审计内审问题整改情况。审计整改率=年度已整改问题/审计查出总问题*100%。</t>
  </si>
  <si>
    <t>被检查单位满意度</t>
  </si>
  <si>
    <t>反映被检查单位满意度。满意度=满意人员数量/调查总人数*100%。</t>
  </si>
  <si>
    <t>根据《云南省教育厅等六部门关于印发建立教师“省管校用”对口帮扶机制实施方案的通知》（云教发〔2022〕17号），受帮扶学校派出的跟岗研修人员，参照省委组织部人才对口培养5万元/人/年的经费标准，由受帮扶学校同级财政予以保障，用于跟岗研修人员的工作生活补贴，差旅费、指导教师费用、帮扶学校必要的工作支出</t>
  </si>
  <si>
    <t>获补对象数</t>
  </si>
  <si>
    <t>人(人次、家)</t>
  </si>
  <si>
    <t>反映获补助人员、企业的数量情况，也适用补贴、资助等形式的补助。</t>
  </si>
  <si>
    <t>发放及时率</t>
  </si>
  <si>
    <t>反映发放单位及时发放补助资金的情况。
发放及时率=在时限内发放资金/应发放资金*100%</t>
  </si>
  <si>
    <t>被帮扶学校教学质量有所提高</t>
  </si>
  <si>
    <t>教学质量有所提高</t>
  </si>
  <si>
    <t>定性指标</t>
  </si>
  <si>
    <t>根据《云南省人民政府关于教育费附加征收管理使用有关规定的通知》（云政发〔2010〕170号），积极协助教育部门研究落实教育费附加的使用方案，并在年初下达本级教育部门预算，根据工作进度定期、及时、足额拨付资金，用于改善中小学教学设施和办学条件。</t>
  </si>
  <si>
    <t>项目年内开工率</t>
  </si>
  <si>
    <t>项目年内竣工率</t>
  </si>
  <si>
    <t>资金年内拨付率</t>
  </si>
  <si>
    <t>项目完工验收合格率</t>
  </si>
  <si>
    <t>85</t>
  </si>
  <si>
    <t>常年开展兴趣特长班素质教育培训及研学旅行实践教育活动，确保青少年学生素质教育培训及研学实践教育活动工作顺利开展，稳步提升培训、活动质量和培训、活动管理水平，充分发挥场所各功能室建设效益,促进我县校外教育健康、和谐发展。</t>
  </si>
  <si>
    <t>开设项目数</t>
  </si>
  <si>
    <t>30</t>
  </si>
  <si>
    <t>项</t>
  </si>
  <si>
    <t>反映组织开展素质教育培训、活动项目的数量。</t>
  </si>
  <si>
    <t>开展培训期数</t>
  </si>
  <si>
    <t>期</t>
  </si>
  <si>
    <t>反映组织开展素质教育培训、活动的期数。</t>
  </si>
  <si>
    <t>培训、活动参加人次</t>
  </si>
  <si>
    <t>3000</t>
  </si>
  <si>
    <t>人次</t>
  </si>
  <si>
    <t>反映组织开展培训、活动的人次。</t>
  </si>
  <si>
    <t>培训人员合格率</t>
  </si>
  <si>
    <t>反映组织开展各类培训质量。
培训人员合格率=（合格的学员数量/培训总学员数量）*100%。</t>
  </si>
  <si>
    <t>培训、活动出勤率</t>
  </si>
  <si>
    <t>99</t>
  </si>
  <si>
    <t>反映组织开展培训中参训人员的出勤情况。
培训出勤率=（实际出勤学员数量/参加培训学员数量）*100%。</t>
  </si>
  <si>
    <t>社会满意度</t>
  </si>
  <si>
    <t>反映社会对活动培训的满意度</t>
  </si>
  <si>
    <t>学员、家长满意度</t>
  </si>
  <si>
    <t>95</t>
  </si>
  <si>
    <t>反映参加人员对培训内容、课程设置和培训效果等的满意度。
参训人员满意度=（对培训整体满意的参训人数/参训总人数）*100%</t>
  </si>
  <si>
    <t>根据《德宏州教育公益服务中心关于下拨各县市安全和疫情工作补助经费的通知》（德教中心发【2021】1号），下达学校安全宣传和疫情工作补助资金用于学校安全宣传和疫情防控工作经费。</t>
  </si>
  <si>
    <t>资金支付达标率</t>
  </si>
  <si>
    <t>指标资金支付达标情况。资金支付达标率=实际支付金额/应支付金额*100%。</t>
  </si>
  <si>
    <t>资金使用规范率</t>
  </si>
  <si>
    <t>反映受资金使用规范率情况。</t>
  </si>
  <si>
    <t>物资发放使用及时率</t>
  </si>
  <si>
    <t>反映物资使用发放及时情况。物资发放使用及时率=及时发放使用/应发放使用*100%。</t>
  </si>
  <si>
    <t>疫情防控工作明显提升</t>
  </si>
  <si>
    <t>效果显著</t>
  </si>
  <si>
    <t>反映疫情防控工作提升情况。</t>
  </si>
  <si>
    <t>反映受益学校对项目实施的满意度。满意度=满意人员数量/调查总人数*100%。</t>
  </si>
  <si>
    <t>根据《中共盈江县委教育工作领导小组秘书组关于印发《新时代盈江县学校思政课建设任务清单》的通知》（盈委教秘〔2024〕2号），县财政局每年要把思政课教师的外出研修访学经费列入财政预算，保障思政课教师每年开展一次校外实践活动。</t>
  </si>
  <si>
    <t>88</t>
  </si>
  <si>
    <t>反映对活动培训的满意度</t>
  </si>
  <si>
    <t>学校满意度</t>
  </si>
  <si>
    <t>根据《生源地信用助学贷款风险补偿金管理办法》（财教〔2014〕16号）文件精神，主要用于生源地信用助学贷款管理工作相关的日常业务支出，弥补学生因死亡、失踪和丧失劳动能力确实无力归还生源地信用助学贷款所形成的风险。</t>
  </si>
  <si>
    <t>生活状况改善</t>
  </si>
  <si>
    <t>明显改善</t>
  </si>
  <si>
    <t>反映补助促进受助对象生活状况改善的情况。</t>
  </si>
  <si>
    <t>充分发挥职业教育在脱贫攻坚中的重要作用，加快落实滇西扶贫工作，切实做好职业教育东西协作计划滇西兜底招生工作，切实落实职业教育东西协作学生的生活补助和交通补助按时发放，保障职业教育东西协作学生能够安心学习，尽力达到零辍学率。</t>
  </si>
  <si>
    <t>181</t>
  </si>
  <si>
    <t>人</t>
  </si>
  <si>
    <t>反映获补助人员的数量情况。</t>
  </si>
  <si>
    <t>反映获补助对象认定的准确性情况。
获补对象准确率=抽检符合标准的补助对象数/抽检实际补助对象数*100%。</t>
  </si>
  <si>
    <t>补助社会化发放率</t>
  </si>
  <si>
    <t>反映补助资金社会化发放的比例情况。
资金社会化发放率=采用社会化发放的补助资金数/发放补助资金总额*100%。</t>
  </si>
  <si>
    <t>反映获补覆盖情况。
获补覆盖率=实际获得补助人数/申请符合标准人数*100%。</t>
  </si>
  <si>
    <t>反映补助事项在官网、媒体或其他渠道按规定进行公示的情况。
补助事项公示度=按规定公布事项/按规定应公布事项*100%。</t>
  </si>
  <si>
    <t>资金发放及时率</t>
  </si>
  <si>
    <t>反映资金发放及时情况。资金发放及时率=及时发放的资金额/应发放的资金总额*100%。</t>
  </si>
  <si>
    <t>补助对象对政策的知晓度</t>
  </si>
  <si>
    <t>反映补助对象对政策的知晓度。补助对象对政策的知晓度=抽查政策知晓人数/抽查总人数*100%。</t>
  </si>
  <si>
    <t>提高建档立卡学生的技能水平</t>
  </si>
  <si>
    <t>有效提高</t>
  </si>
  <si>
    <t>反映建档立卡学生的技能水平提高情况。</t>
  </si>
  <si>
    <t>改善建档立卡家庭生活状况</t>
  </si>
  <si>
    <t>有效改善</t>
  </si>
  <si>
    <t>反映建档立卡家庭生活状况改善情况。</t>
  </si>
  <si>
    <t>反映受益对象满意度。满意度=满意人员数量/调查总人数*100%。</t>
  </si>
  <si>
    <t>根据云南省教育厅、云南省人力资源和社会保障厅、云南省财政厅《关于印发云南省教育考试劳务费支出管理暂行办法的通知》（云人社通〔2019〕162号），要按照云南省人事考试考务费支出管理暂行办法有关规定向工作人员支付相关费用，专家、工作人员发生的餐费、住宿费、场地租用等相关费用，参照我省培训费综合定额标准确定。</t>
  </si>
  <si>
    <t>职称评审参与度</t>
  </si>
  <si>
    <t>反映有权参与职称评定权利和义务的参与度。</t>
  </si>
  <si>
    <t>职称评定标准公正性</t>
  </si>
  <si>
    <t>反映职称评定标准客观性，体现公平、公开、公正。</t>
  </si>
  <si>
    <t>评审结果通过率</t>
  </si>
  <si>
    <t>反映评审结果通过率。通过率=实际通过人数/参加职称评审人员*100%。</t>
  </si>
  <si>
    <t>调动教师工作积极主动性</t>
  </si>
  <si>
    <t>有效调动</t>
  </si>
  <si>
    <t>反映在职称评审的激励下，教师工作主动性情况。</t>
  </si>
  <si>
    <t>教师满意度</t>
  </si>
  <si>
    <t>反映教师满意度。满意度=满意人员数量/调查总人数*100%。</t>
  </si>
  <si>
    <t>根据《云南省财政厅云南省人力资源和社会保障厅关于印发《云南省人事考试考务费支出管理暂行办法》的通知》（云人社通〔2019〕162号），要按照有关规定向国家教育考试工作人员支付相关费用，对于承担24小时入闱命题、审题、印试卷、评卷等工作，因保密原因合法权益受到影响和限制的涉密人员，要计发劳务费。</t>
  </si>
  <si>
    <t>年度开展跨校竞聘次数</t>
  </si>
  <si>
    <t>次/年</t>
  </si>
  <si>
    <t>反映年度开展跨校竞聘次数</t>
  </si>
  <si>
    <t>教师调配公平合理性</t>
  </si>
  <si>
    <t>反应跨校竞聘考试原则，体现公平、合理、符合程序的原则。</t>
  </si>
  <si>
    <t>保障考试安全和组织实施完成度</t>
  </si>
  <si>
    <t>反映招聘考试中的考试安全和组织实施情况</t>
  </si>
  <si>
    <t>试题保密度</t>
  </si>
  <si>
    <t>反映试题保密程度。</t>
  </si>
  <si>
    <t>反映宣传力度和正面引导程度。</t>
  </si>
  <si>
    <t>教师资源配置均衡度</t>
  </si>
  <si>
    <t>反映教师资源配置均衡程度。</t>
  </si>
  <si>
    <t>根据《云南省财政厅云南省人力资源和社会保障厅关于印发《云南省人事考试考务费支出管理暂行办法》的通知》（云人社通〔2019〕162号），要按照云南省人事考试考务费支出管理暂行办法有关规定向国家教育考试工作人员支付相关费用，人事考试机构组织实施人事考试工作发生的费用按同级财政相关规定执行。</t>
  </si>
  <si>
    <t>人才招聘次数</t>
  </si>
  <si>
    <t>反应教育系统当年人才招聘次数。</t>
  </si>
  <si>
    <t>招聘原则公正性</t>
  </si>
  <si>
    <t>反应人才招聘原则，体现公开、公平、公正、德才兼备、择优录取的原则。</t>
  </si>
  <si>
    <t>反映招聘考试中的考试安全和组织实施情况。</t>
  </si>
  <si>
    <t>费用发放及时率</t>
  </si>
  <si>
    <t>反映费用发放及时性</t>
  </si>
  <si>
    <t>师资队伍建设完成度</t>
  </si>
  <si>
    <t>反映师资队伍建设完成度。师资队伍建设完成度=（此次招聘人数+实有人数）/应核教师编制数*100%。</t>
  </si>
  <si>
    <t>离退休干部党委工作经费每年不少于5000元，离退休干部党总支工作经费每年不少于4000元，离退休干部党支部工作经费每年不少于3000元。离退休干部党组织书记工作补贴由原来的每人每月发放50-100元，调整提高到每人每月不少于300元；担任离退休干部党组织副书记、委员的离退休干部党员工作补贴，由各单位</t>
  </si>
  <si>
    <t>项目资金总额</t>
  </si>
  <si>
    <t>6000</t>
  </si>
  <si>
    <t>元</t>
  </si>
  <si>
    <t>反映项目资金总额</t>
  </si>
  <si>
    <t>经济效益</t>
  </si>
  <si>
    <t>项目资金按时下大率</t>
  </si>
  <si>
    <t>反映项目资金按时下大率</t>
  </si>
  <si>
    <t>反映社会满意度</t>
  </si>
  <si>
    <t>根据《盈江县财政局关于做好2022年单位自有资金收支预算申报的通知》（盈财发〔2022〕1号 ），专项用于招生委员会办公室考试考务工作经费。</t>
  </si>
  <si>
    <t>保障考试考务工作正常开展</t>
  </si>
  <si>
    <t>正常开展</t>
  </si>
  <si>
    <t>考试考务工作错误率</t>
  </si>
  <si>
    <t>&lt;=</t>
  </si>
  <si>
    <t>考试考务工作质量提升</t>
  </si>
  <si>
    <t>根据《中共盈江县委文盈江县人民政府关于印发《贯彻国家和云南省中长期教育改革和发展规划纲要的实施意见》的通知》（盈发〔2012〕21号）文件要求， 安排部署教育工作任务，进一步明确工作思路，深入推进义务教育均衡发展，促进全县教育工作整体提升。进一步弘扬人民教师的高尚师德，激励广大教师爱岗敬业，营造尊师重教的良好氛围。</t>
  </si>
  <si>
    <t>表彰比例</t>
  </si>
  <si>
    <t>反映教师节表彰优秀教师比例，表彰人数比例=表彰教师人数/在职教师人数*100%。</t>
  </si>
  <si>
    <t>慰问教职工覆盖率</t>
  </si>
  <si>
    <t>反映教育系统慰问教职工人数。慰问教职工人数=在职教职工+退休教职工+临时聘用人员+民办幼儿园教师。</t>
  </si>
  <si>
    <t>表彰大会参会率</t>
  </si>
  <si>
    <t>反映表彰大会参会率。参会率=实际参会人员/应参会人员*100%。</t>
  </si>
  <si>
    <t>慰问费发放及时率</t>
  </si>
  <si>
    <t>反映慰问费发放及时情况。慰问费发放及时率=及时发放的资金额/应发放的资金总额*100%。</t>
  </si>
  <si>
    <t>全县教师温暖感受度</t>
  </si>
  <si>
    <t>反映全县教师温暖感受情况。全县教师温暖感受度=调查中感受较好的受慰问人员数量/调查总人数*100%。</t>
  </si>
  <si>
    <t>根据《中共盈江县委盈江县人民政府关于印发&lt;贯彻国家和云南省中长期教育改革和发展规划纲要的实施意见&gt;的通知》（盈发〔2012〕21号）要求，县财政每年需安排成人教育专项经费用于大力发展非学历教育和职业技术培训。</t>
  </si>
  <si>
    <t>组织培训期数</t>
  </si>
  <si>
    <t>反映预算部门（单位）组织开展各类培训的期数。</t>
  </si>
  <si>
    <t>培训参加人次</t>
  </si>
  <si>
    <t>反映预算部门（单位）组织开展各类培训的人次。</t>
  </si>
  <si>
    <t>反映预算部门（单位）组织开展各类培训的质量。
培训人员合格率=（合格的学员数量/培训总学员数量）*100%。</t>
  </si>
  <si>
    <t>培训出勤率</t>
  </si>
  <si>
    <t>反映预算部门（单位）组织开展各类培训中参训人员的出勤情况。
培训出勤率=（实际出勤学员数量/参加培训学员数量）*100%。</t>
  </si>
  <si>
    <t>参训率</t>
  </si>
  <si>
    <t>反映预算部门（单位）组织开展各类培训中预计参训情况。
参训率=（年参训人数/应参训人数）*100%。</t>
  </si>
  <si>
    <t>成人劳动技术明显提升</t>
  </si>
  <si>
    <t>参训人员满意度</t>
  </si>
  <si>
    <t>反映参训人员对培训内容、讲师授课、课程设置和培训效果等的满意度。
参训人员满意度=（对培训整体满意的参训人数/参训总人数）*100%</t>
  </si>
  <si>
    <t>根据《云南省人民政府教育督导委员会办公室关于参加国家义务教育质量监测的通知》（云政教督办函〔2019〕42 号）,参加国家义务教育质量监测购买服务,费用为每县每年15万元,从2020年起，将参加国家义务教育质量监测购买服务费和本县组织实施所需工作经费，纳入县级财政年度预算，以确保义务教育质量监测工作的顺利开展。</t>
  </si>
  <si>
    <t>质量检测工作培训覆盖率</t>
  </si>
  <si>
    <t>质量检测年度目标完成率</t>
  </si>
  <si>
    <t>根据《中共盈江县委办公室 盈江县人民政府办公室关于印发&lt;盈江县关于进一步加强新时代关心下一代工作的实施意见》的通知&gt;》（盈办发〔2023〕50号），将关工委履职必要经费纳入财政预算给予保障。教体局关工委工作经费按每年5万元分别列入县级财政预算保障，对基层驻会的老同志适当发放工作经费补助。</t>
  </si>
  <si>
    <t>关工委活动开展率</t>
  </si>
  <si>
    <t>关工委活动学校覆盖率</t>
  </si>
  <si>
    <t>根据《盈江县人民政府办公室关于印发2018年盈江县农村义务教育学生营养改善计划实施方案的通知》（盈政办发〔2017〕247号）文件要求，县财政将义务教育阶段非国家试点学校学生营养改善计划资金和10万元的工作经费纳入每年的年初预算，工作经费主要用于宣传资料的印发、市场调研、业务及安全工作的培训、抽样检测、工作指导、监督检查等经费的支出。</t>
  </si>
  <si>
    <t>学生覆盖率</t>
  </si>
  <si>
    <t>反映补助对象的范围。
学生覆盖率=实际补助人数/应补助人数*100%。</t>
  </si>
  <si>
    <t>补助标准执行达标率</t>
  </si>
  <si>
    <t>反映补助按标准发放情况。补助标准执行达标率=（营养改善计划补助标准执行达标的受益学生人数/营养改善计划受益学生总人数）×100%。</t>
  </si>
  <si>
    <t>营养改善补助
及时率</t>
  </si>
  <si>
    <t>用以反映补助完成的及时情况，营养改善补助及时率=在规定时间内实际享受补助的学生人数/应享受补助学生总人数×100%。</t>
  </si>
  <si>
    <t>保障饮食安全</t>
  </si>
  <si>
    <t>有效保障</t>
  </si>
  <si>
    <t>考核采购加工是否规范，是否有饮食安全事件发生。</t>
  </si>
  <si>
    <t>提高学生健康状况</t>
  </si>
  <si>
    <t>有所提高</t>
  </si>
  <si>
    <t>反映加强学生身体营养，提高学生整体素质情况。</t>
  </si>
  <si>
    <t>加快教育发展促进作用</t>
  </si>
  <si>
    <t>明显促进</t>
  </si>
  <si>
    <t>反映减轻家庭经济负担，减少因家庭贫困发生辍学现象及推动教育发展，促进教育公平情况。</t>
  </si>
  <si>
    <t>根据《云南省教育厅云南省财政厅中国银行业监督管理委员会云南监管局关于印发云南省生源地信用助学贷款实施暂行办法的通知》（云教贷(2009J 9号）规定，考入地方高校在本省就读的学生，其生源地信用助学贷款风险补偿金由中夹与地方各负担50%。地方负担部分， 由省财政、 州（市）财政、 县（市、 区）财政、 高校按4: 2: 2: 2比例分担。</t>
  </si>
  <si>
    <t>受益学生覆盖率</t>
  </si>
  <si>
    <t>反映受益学生覆盖情况。
受益学生覆盖率=实际受益人数/应受益人数*100%。</t>
  </si>
  <si>
    <t>受益对象准确率</t>
  </si>
  <si>
    <t>反映受益对象认定的准确性情况。
受益对象准确率=抽检符合标准的受益对象数/抽检实际补助对象数*100%。</t>
  </si>
  <si>
    <t>贷款手续办结率</t>
  </si>
  <si>
    <t>反映成功办理生源地信用助学贷款的情况。贷款手续办结率=办结人数/办理人数*100%。</t>
  </si>
  <si>
    <t>贷款发放及时率</t>
  </si>
  <si>
    <t>反映贷款发放及时情况。贷款发放及时率=及时发放贷款金额/应发放贷款金额*100%。</t>
  </si>
  <si>
    <t>减轻困难学生家庭经济负担</t>
  </si>
  <si>
    <t>反映困难学生家庭经济负担减轻情况。</t>
  </si>
  <si>
    <t>反映受益学生对项目实施的满意度。满意度=满意人员数量/调查总人数*100%。</t>
  </si>
  <si>
    <t>根据《盈江县财政局关于做好2022年单位自有资金收支预算申报的通知》（盈财发〔2022〕1号），德宏凯瑞大盈江水电开发有限公司捐赠50万元，盈江县闽安南矿业有限责任公司捐赠50万元，盈江县红十字会转入上海中睿房地产有限公司捐赠20万元，专项用于支持教育事业发展，改善办学条件，提升教学质量。</t>
  </si>
  <si>
    <t>办学条件明显改善</t>
  </si>
  <si>
    <t>反映办学条件改善情况</t>
  </si>
  <si>
    <t>教学质量明显提高</t>
  </si>
  <si>
    <t>明显提高</t>
  </si>
  <si>
    <t>反映教学质量提升情况</t>
  </si>
  <si>
    <t>根据《中共盈江县委盈江县人民政府关于印发《盈江县关于进一步加强老年人体育工作的实施意见》的通知》（盈发〔2014〕19号），加强老年人体育工作，不断健全老年组织网络，广泛开展健身活动，引导更多老年人参加体育健身活动，让老年人健康、幸福地安享晚年，积极应对人口老龄化挑战，实现“健康老龄化”、“积极老龄化”。</t>
  </si>
  <si>
    <t>开展老年人活动次数</t>
  </si>
  <si>
    <t>反映老年人文体活动的活跃度。</t>
  </si>
  <si>
    <t>开展老年人培训次数</t>
  </si>
  <si>
    <t>反映老年人文体骨干培养情况。</t>
  </si>
  <si>
    <t>活动开展及时性</t>
  </si>
  <si>
    <t>及时</t>
  </si>
  <si>
    <t>反映老年人活动的及时性。</t>
  </si>
  <si>
    <t>推进老年人参与全民运动，老有所乐</t>
  </si>
  <si>
    <t>明细推进</t>
  </si>
  <si>
    <t>反映推进老年人参与全民运动，老有所乐的积极情况。</t>
  </si>
  <si>
    <t>根据《中共盈江县委盈江县人民政府关于印发《盈江县关于进一步加强老年人体育工作的实施意见》的通知》（盈发〔2014〕19号），开展有益于城乡老年人身心健康的文体活动，组织举办形式多样的文艺展演和体育交流赛事，加强老年人文体骨干的培训，推广简单易学、适合老年人锻炼的体育健身项目，加强各地老年人体育项目的交流学习，推广和普及科学文明的健身方法，促进全县老年体育事业不断发展。</t>
  </si>
  <si>
    <t>明显推进</t>
  </si>
  <si>
    <t xml:space="preserve">根据《德宏州财政局宏教育体育局关于下达2024年城乡义务教育(校舍维修)》（德财教〔2024〕59），巩固完善义务教育学校校舍安全，支持公办义务教育学校维修改造，抗震加固、改扩建校舍及附属设施，不得用于购置设施设备，优先用于寄宿制学校学生宿舍、食堂、浴室等项目建设，解决寄宿制学校办学条件缺口问题。 </t>
  </si>
  <si>
    <t>工程数量</t>
  </si>
  <si>
    <t>1.0</t>
  </si>
  <si>
    <t>个/标段</t>
  </si>
  <si>
    <t>反映工程设计实现的功能数量或工程的相对独立单元的数量。</t>
  </si>
  <si>
    <t>安全事故发生率</t>
  </si>
  <si>
    <t>反映工程实施期间的安全目标。</t>
  </si>
  <si>
    <t>竣工验收合格率</t>
  </si>
  <si>
    <t>98</t>
  </si>
  <si>
    <t>反映项目验收情况。
竣工验收合格率=（验收合格单元工程数量/完工单元工程总数）×100%。</t>
  </si>
  <si>
    <t>设计变更率</t>
  </si>
  <si>
    <t>反映项目设计变更情况。
设计变更率=（项目变更金额/项目总预算金额）*00%。</t>
  </si>
  <si>
    <t>计划开工率</t>
  </si>
  <si>
    <t>反映工程按计划开工情况。
项目按计划开工率=实际开工项目个数/按计划应开工项目个数×100%。</t>
  </si>
  <si>
    <t>综合使用率</t>
  </si>
  <si>
    <t>反映设施建成后的利用、使用的情况。
综合使用率=（投入使用的基础建设工程建设内容/完成建设内容）*100%</t>
  </si>
  <si>
    <t>设计功能实现率</t>
  </si>
  <si>
    <t>反映建设项目设施设计功能的实现情况。
设计功能实现率=（实际实现设计功能数/计划实现设计功能数）*100%</t>
  </si>
  <si>
    <t>受益人群满意度</t>
  </si>
  <si>
    <t>调查人群中对设施建设或设施运行的满意度。
受益人群覆盖率=（调查人群中对设施建设或设施运行的人数/问卷调查人数）*100%</t>
  </si>
  <si>
    <t>预算06表</t>
  </si>
  <si>
    <t>政府性基金预算支出预算表</t>
  </si>
  <si>
    <t>单位名称：德宏傣族景颇族自治州残疾人联合会</t>
  </si>
  <si>
    <t>本年政府性基金预算支出</t>
  </si>
  <si>
    <t>合  计</t>
  </si>
  <si>
    <r>
      <rPr>
        <sz val="11"/>
        <color rgb="FF000000"/>
        <rFont val="宋体"/>
        <charset val="134"/>
      </rPr>
      <t>备注：盈江县教育体育局（本级）</t>
    </r>
    <r>
      <rPr>
        <sz val="11"/>
        <color rgb="FF000000"/>
        <rFont val="Calibri"/>
        <charset val="134"/>
      </rPr>
      <t>2025</t>
    </r>
    <r>
      <rPr>
        <sz val="11"/>
        <color rgb="FF000000"/>
        <rFont val="宋体"/>
        <charset val="134"/>
      </rPr>
      <t>年无政府性基金预算，故公开空表。</t>
    </r>
  </si>
  <si>
    <t>预算07表</t>
  </si>
  <si>
    <t>预算项目</t>
  </si>
  <si>
    <t>采购项目</t>
  </si>
  <si>
    <t>采购目录</t>
  </si>
  <si>
    <t>计量
单位</t>
  </si>
  <si>
    <t>数量</t>
  </si>
  <si>
    <t>面向中小企业预留资金</t>
  </si>
  <si>
    <t>政府性
基金</t>
  </si>
  <si>
    <t>国有资本经营收益</t>
  </si>
  <si>
    <t>财政专户管理的收入</t>
  </si>
  <si>
    <t>单位自筹</t>
  </si>
  <si>
    <t>事业单位
经营收入</t>
  </si>
  <si>
    <t>公务用车保险费</t>
  </si>
  <si>
    <t>机动车保险服务</t>
  </si>
  <si>
    <t>辆</t>
  </si>
  <si>
    <t>预算08表</t>
  </si>
  <si>
    <t>政府购买服务项目</t>
  </si>
  <si>
    <t>政府购买服务目录</t>
  </si>
  <si>
    <r>
      <rPr>
        <sz val="11"/>
        <color rgb="FF000000"/>
        <rFont val="宋体"/>
        <charset val="134"/>
      </rPr>
      <t>备注：盈江县教育体育局（本级）</t>
    </r>
    <r>
      <rPr>
        <sz val="11"/>
        <color rgb="FF000000"/>
        <rFont val="Calibri"/>
        <charset val="134"/>
      </rPr>
      <t>2025</t>
    </r>
    <r>
      <rPr>
        <sz val="11"/>
        <color rgb="FF000000"/>
        <rFont val="宋体"/>
        <charset val="134"/>
      </rPr>
      <t>年无政府购买服务预算，故公开空表。</t>
    </r>
  </si>
  <si>
    <t>预算09-1表</t>
  </si>
  <si>
    <t>单位名称（项目）</t>
  </si>
  <si>
    <t>地区</t>
  </si>
  <si>
    <t>政府性基金</t>
  </si>
  <si>
    <t>平原镇政府</t>
  </si>
  <si>
    <t>旧城镇政府</t>
  </si>
  <si>
    <t>油松岭乡政府</t>
  </si>
  <si>
    <t>新城乡政府</t>
  </si>
  <si>
    <t>弄璋镇政府</t>
  </si>
  <si>
    <t>太平镇政府</t>
  </si>
  <si>
    <t>盏西镇政府</t>
  </si>
  <si>
    <t>芒章乡政府</t>
  </si>
  <si>
    <t>支那乡政府</t>
  </si>
  <si>
    <t>卡场镇政府</t>
  </si>
  <si>
    <t>苏典乡政府</t>
  </si>
  <si>
    <t>勐弄乡政府</t>
  </si>
  <si>
    <t>那邦镇政府</t>
  </si>
  <si>
    <t>铜壁关乡政府</t>
  </si>
  <si>
    <t>昔马镇政府</t>
  </si>
  <si>
    <t>农场管理委员会</t>
  </si>
  <si>
    <t/>
  </si>
  <si>
    <r>
      <rPr>
        <sz val="11"/>
        <color rgb="FF000000"/>
        <rFont val="宋体"/>
        <charset val="134"/>
      </rPr>
      <t>备注：盈江县教育体育局（本级）</t>
    </r>
    <r>
      <rPr>
        <sz val="11"/>
        <color rgb="FF000000"/>
        <rFont val="Calibri"/>
        <charset val="134"/>
      </rPr>
      <t>2025</t>
    </r>
    <r>
      <rPr>
        <sz val="11"/>
        <color rgb="FF000000"/>
        <rFont val="宋体"/>
        <charset val="134"/>
      </rPr>
      <t>年无县对下转移支付预算，故公开空表。</t>
    </r>
  </si>
  <si>
    <t>预算09-2表</t>
  </si>
  <si>
    <t>预算10表</t>
  </si>
  <si>
    <t>资产类别</t>
  </si>
  <si>
    <t>资产分类代码.名称</t>
  </si>
  <si>
    <t>资产名称</t>
  </si>
  <si>
    <t>计量单位</t>
  </si>
  <si>
    <t>财政部门批复数（元）</t>
  </si>
  <si>
    <t>单价</t>
  </si>
  <si>
    <t>金额</t>
  </si>
  <si>
    <r>
      <rPr>
        <sz val="11"/>
        <color rgb="FF000000"/>
        <rFont val="宋体"/>
        <charset val="134"/>
      </rPr>
      <t>备注：盈江县教育体育局（本级）</t>
    </r>
    <r>
      <rPr>
        <sz val="11"/>
        <color rgb="FF000000"/>
        <rFont val="Calibri"/>
        <charset val="134"/>
      </rPr>
      <t>2025</t>
    </r>
    <r>
      <rPr>
        <sz val="11"/>
        <color rgb="FF000000"/>
        <rFont val="宋体"/>
        <charset val="134"/>
      </rPr>
      <t>年无新增资产，故公开空表。</t>
    </r>
  </si>
  <si>
    <t>预算11表</t>
  </si>
  <si>
    <t>上级补助</t>
  </si>
  <si>
    <t>2025年国有企业办中小学及职教幼教退休教师待遇差补助资金</t>
  </si>
  <si>
    <t>30302</t>
  </si>
  <si>
    <t>退休费</t>
  </si>
  <si>
    <t>预算12表</t>
  </si>
  <si>
    <t>项目级次</t>
  </si>
  <si>
    <t>1112 事业人员支出工资</t>
  </si>
  <si>
    <t>本级</t>
  </si>
  <si>
    <t>115 其他工资福利支出</t>
  </si>
  <si>
    <t>116 其他人员支出</t>
  </si>
  <si>
    <t>216 其他公用支出</t>
  </si>
  <si>
    <t>311 专项业务类</t>
  </si>
  <si>
    <t>312 民生类</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</si>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</sst>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4"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5" applyNumberFormat="0" applyFill="0" applyAlignment="0" applyProtection="0">
      <alignment vertical="center"/>
    </xf>
    <xf numFmtId="0" fontId="27" fillId="0" borderId="15" applyNumberFormat="0" applyFill="0" applyAlignment="0" applyProtection="0">
      <alignment vertical="center"/>
    </xf>
    <xf numFmtId="0" fontId="28" fillId="0" borderId="16" applyNumberFormat="0" applyFill="0" applyAlignment="0" applyProtection="0">
      <alignment vertical="center"/>
    </xf>
    <xf numFmtId="0" fontId="28" fillId="0" borderId="0" applyNumberFormat="0" applyFill="0" applyBorder="0" applyAlignment="0" applyProtection="0">
      <alignment vertical="center"/>
    </xf>
    <xf numFmtId="0" fontId="29" fillId="3" borderId="17" applyNumberFormat="0" applyAlignment="0" applyProtection="0">
      <alignment vertical="center"/>
    </xf>
    <xf numFmtId="0" fontId="30" fillId="4" borderId="18" applyNumberFormat="0" applyAlignment="0" applyProtection="0">
      <alignment vertical="center"/>
    </xf>
    <xf numFmtId="0" fontId="31" fillId="4" borderId="17" applyNumberFormat="0" applyAlignment="0" applyProtection="0">
      <alignment vertical="center"/>
    </xf>
    <xf numFmtId="0" fontId="32" fillId="5" borderId="19" applyNumberFormat="0" applyAlignment="0" applyProtection="0">
      <alignment vertical="center"/>
    </xf>
    <xf numFmtId="0" fontId="33" fillId="0" borderId="20" applyNumberFormat="0" applyFill="0" applyAlignment="0" applyProtection="0">
      <alignment vertical="center"/>
    </xf>
    <xf numFmtId="0" fontId="34" fillId="0" borderId="21"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7">
      <alignment horizontal="right" vertical="center"/>
    </xf>
    <xf numFmtId="49" fontId="1" fillId="0" borderId="7">
      <alignment horizontal="left" vertical="center" wrapText="1"/>
    </xf>
    <xf numFmtId="176" fontId="1" fillId="0" borderId="7">
      <alignment horizontal="right" vertical="center"/>
    </xf>
    <xf numFmtId="177" fontId="1" fillId="0" borderId="7">
      <alignment horizontal="right" vertical="center"/>
    </xf>
    <xf numFmtId="178" fontId="1" fillId="0" borderId="7">
      <alignment horizontal="right" vertical="center"/>
    </xf>
    <xf numFmtId="179" fontId="1" fillId="0" borderId="7">
      <alignment horizontal="right" vertical="center"/>
    </xf>
    <xf numFmtId="10" fontId="1" fillId="0" borderId="7">
      <alignment horizontal="right" vertical="center"/>
    </xf>
    <xf numFmtId="180" fontId="1" fillId="0" borderId="7">
      <alignment horizontal="right" vertical="center"/>
    </xf>
  </cellStyleXfs>
  <cellXfs count="176">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2" fillId="0" borderId="0" xfId="0" applyFont="1" applyBorder="1" applyAlignment="1"/>
    <xf numFmtId="0" fontId="2" fillId="0" borderId="0" xfId="0" applyFont="1" applyBorder="1" applyAlignment="1" applyProtection="1">
      <alignment horizontal="right" vertical="center"/>
      <protection locked="0"/>
    </xf>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0" xfId="0" applyAlignment="1"/>
    <xf numFmtId="0" fontId="2" fillId="0" borderId="0" xfId="0" applyFont="1" applyAlignment="1" applyProtection="1">
      <alignment horizontal="right"/>
      <protection locked="0"/>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lignment horizontal="center" vertical="center"/>
    </xf>
    <xf numFmtId="0" fontId="5" fillId="0" borderId="3" xfId="0" applyBorder="1" applyAlignment="1">
      <alignment horizontal="center" vertical="center"/>
    </xf>
    <xf numFmtId="0" fontId="5" fillId="0" borderId="4" xfId="0" applyBorder="1" applyAlignment="1">
      <alignment horizontal="center" vertical="center"/>
    </xf>
    <xf numFmtId="0" fontId="5" fillId="0" borderId="5" xfId="0" applyBorder="1" applyAlignment="1" applyProtection="1">
      <alignment horizontal="center" vertical="center" wrapText="1"/>
      <protection locked="0"/>
    </xf>
    <xf numFmtId="0" fontId="5" fillId="0" borderId="5" xfId="0" applyBorder="1" applyAlignment="1">
      <alignment horizontal="center" vertical="center" wrapText="1"/>
    </xf>
    <xf numFmtId="0" fontId="5" fillId="0" borderId="6" xfId="0" applyBorder="1" applyAlignment="1" applyProtection="1">
      <alignment horizontal="center" vertical="center" wrapText="1"/>
      <protection locked="0"/>
    </xf>
    <xf numFmtId="0" fontId="5" fillId="0" borderId="6" xfId="0" applyBorder="1" applyAlignment="1">
      <alignment horizontal="center" vertical="center" wrapText="1"/>
    </xf>
    <xf numFmtId="0" fontId="2" fillId="0" borderId="7" xfId="0" applyFont="1" applyBorder="1" applyAlignment="1">
      <alignment horizontal="center" vertical="center"/>
    </xf>
    <xf numFmtId="0" fontId="2" fillId="0" borderId="7" xfId="0" applyFont="1" applyBorder="1" applyAlignment="1" applyProtection="1">
      <alignment horizontal="center" vertical="center"/>
      <protection locked="0"/>
    </xf>
    <xf numFmtId="0" fontId="2" fillId="0" borderId="7" xfId="0" applyFont="1" applyBorder="1" applyAlignment="1">
      <alignment vertical="center" wrapText="1"/>
    </xf>
    <xf numFmtId="0" fontId="4" fillId="0" borderId="7" xfId="0" applyFont="1" applyBorder="1" applyAlignment="1" applyProtection="1">
      <alignment horizontal="left" vertical="center" wrapText="1"/>
      <protection locked="0"/>
    </xf>
    <xf numFmtId="176" fontId="1" fillId="0" borderId="7" xfId="51" applyProtection="1">
      <alignment horizontal="right" vertical="center"/>
      <protection locked="0"/>
    </xf>
    <xf numFmtId="0" fontId="2" fillId="0" borderId="7" xfId="0" applyFont="1" applyBorder="1" applyAlignment="1"/>
    <xf numFmtId="49" fontId="1" fillId="0" borderId="7" xfId="50" applyProtection="1">
      <alignment horizontal="left" vertical="center" wrapText="1"/>
      <protection locked="0"/>
    </xf>
    <xf numFmtId="0" fontId="4" fillId="0" borderId="2" xfId="0" applyFont="1" applyBorder="1" applyAlignment="1" applyProtection="1">
      <alignment horizontal="center" vertical="center" wrapText="1"/>
      <protection locked="0"/>
    </xf>
    <xf numFmtId="0" fontId="4" fillId="0" borderId="3" xfId="0" applyFont="1" applyBorder="1" applyAlignment="1" applyProtection="1">
      <alignment horizontal="left" vertical="center" wrapText="1"/>
      <protection locked="0"/>
    </xf>
    <xf numFmtId="0" fontId="4" fillId="0" borderId="4" xfId="0" applyFont="1" applyBorder="1" applyAlignment="1" applyProtection="1">
      <alignment horizontal="left" vertical="center" wrapText="1"/>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0" xfId="0" applyBorder="1" applyAlignment="1"/>
    <xf numFmtId="0" fontId="5" fillId="0" borderId="7" xfId="0" applyBorder="1" applyAlignment="1" applyProtection="1">
      <alignment horizontal="center" vertical="center" wrapText="1"/>
      <protection locked="0"/>
    </xf>
    <xf numFmtId="0" fontId="5" fillId="0" borderId="7" xfId="0" applyBorder="1" applyAlignment="1">
      <alignment horizontal="center" vertical="center" wrapText="1"/>
    </xf>
    <xf numFmtId="0" fontId="5" fillId="0" borderId="7" xfId="0" applyBorder="1" applyAlignment="1">
      <alignment horizontal="center" vertical="center"/>
    </xf>
    <xf numFmtId="0" fontId="4" fillId="0" borderId="7" xfId="0" applyFont="1" applyBorder="1" applyAlignment="1">
      <alignment horizontal="left" vertical="center" wrapText="1"/>
    </xf>
    <xf numFmtId="0" fontId="2" fillId="0" borderId="7" xfId="0" applyFont="1" applyBorder="1" applyAlignment="1" applyProtection="1">
      <alignment horizontal="center" vertical="center" wrapText="1"/>
      <protection locked="0"/>
    </xf>
    <xf numFmtId="0" fontId="4" fillId="0" borderId="7" xfId="0" applyFont="1" applyBorder="1" applyAlignment="1">
      <alignment horizontal="left" vertical="center"/>
    </xf>
    <xf numFmtId="0" fontId="2" fillId="0" borderId="0" xfId="0" applyFont="1" applyBorder="1" applyAlignment="1" applyProtection="1">
      <alignment horizontal="right"/>
      <protection locked="0"/>
    </xf>
    <xf numFmtId="0" fontId="4" fillId="0" borderId="7" xfId="0" applyFont="1" applyBorder="1" applyAlignment="1">
      <alignment horizontal="right" vertical="center" wrapText="1"/>
    </xf>
    <xf numFmtId="0" fontId="4" fillId="0" borderId="7" xfId="0" applyFont="1" applyBorder="1" applyAlignment="1" applyProtection="1">
      <alignment horizontal="right" vertical="center" wrapText="1"/>
      <protection locked="0"/>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2" fillId="0" borderId="0" xfId="0" applyFont="1" applyBorder="1" applyAlignment="1">
      <alignment vertical="center"/>
    </xf>
    <xf numFmtId="0" fontId="5" fillId="0" borderId="2" xfId="0" applyBorder="1" applyAlignment="1">
      <alignment horizontal="center" vertical="center" wrapText="1"/>
    </xf>
    <xf numFmtId="0" fontId="5" fillId="0" borderId="3" xfId="0" applyBorder="1" applyAlignment="1">
      <alignment horizontal="center" vertical="center" wrapText="1"/>
    </xf>
    <xf numFmtId="0" fontId="5" fillId="0" borderId="4" xfId="0" applyBorder="1" applyAlignment="1">
      <alignment horizontal="center" vertical="center" wrapText="1"/>
    </xf>
    <xf numFmtId="0" fontId="4" fillId="0" borderId="7" xfId="0" applyFont="1" applyBorder="1" applyAlignment="1">
      <alignment vertical="center" wrapText="1"/>
    </xf>
    <xf numFmtId="0" fontId="4" fillId="0" borderId="7" xfId="0" applyFont="1" applyBorder="1" applyAlignment="1">
      <alignment horizontal="right" vertical="center"/>
    </xf>
    <xf numFmtId="0" fontId="4" fillId="0" borderId="7" xfId="0" applyFont="1" applyBorder="1" applyAlignment="1" applyProtection="1">
      <alignment horizontal="center" vertical="center" wrapText="1"/>
      <protection locked="0"/>
    </xf>
    <xf numFmtId="0" fontId="4" fillId="0" borderId="4" xfId="0" applyFont="1" applyBorder="1" applyAlignment="1" applyProtection="1">
      <alignment vertical="center" wrapText="1"/>
      <protection locked="0"/>
    </xf>
    <xf numFmtId="0" fontId="4" fillId="0" borderId="7" xfId="0" applyFont="1" applyBorder="1" applyAlignment="1" applyProtection="1">
      <alignment horizontal="right" vertical="center"/>
      <protection locked="0"/>
    </xf>
    <xf numFmtId="0" fontId="5" fillId="0" borderId="0" xfId="0" applyFont="1" applyBorder="1">
      <alignment vertical="top"/>
    </xf>
    <xf numFmtId="0" fontId="6" fillId="0" borderId="0" xfId="0" applyFont="1" applyAlignment="1">
      <alignment horizontal="center" vertical="center"/>
    </xf>
    <xf numFmtId="0" fontId="3" fillId="0" borderId="0" xfId="0" applyFont="1" applyAlignment="1" applyProtection="1">
      <alignment horizontal="center" vertical="center"/>
      <protection locked="0"/>
    </xf>
    <xf numFmtId="0" fontId="2" fillId="0" borderId="0" xfId="0" applyFont="1" applyAlignment="1">
      <alignment vertical="center"/>
    </xf>
    <xf numFmtId="0" fontId="4" fillId="0" borderId="0" xfId="0" applyFont="1" applyProtection="1">
      <alignment vertical="top"/>
      <protection locked="0"/>
    </xf>
    <xf numFmtId="0" fontId="5" fillId="0" borderId="7" xfId="0" applyBorder="1" applyAlignment="1" applyProtection="1">
      <alignment horizontal="center" vertical="center"/>
      <protection locked="0"/>
    </xf>
    <xf numFmtId="0" fontId="4" fillId="0" borderId="7" xfId="0" applyFont="1" applyBorder="1" applyAlignment="1">
      <alignment horizontal="center" vertical="center" wrapText="1"/>
    </xf>
    <xf numFmtId="0" fontId="4" fillId="0" borderId="7"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6" fillId="0" borderId="0" xfId="0" applyFont="1" applyAlignment="1">
      <alignment horizontal="center" vertical="center" wrapText="1"/>
    </xf>
    <xf numFmtId="0" fontId="4" fillId="0" borderId="0" xfId="0" applyFont="1" applyAlignment="1">
      <alignment horizontal="right" vertical="center"/>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3" xfId="0" applyBorder="1" applyAlignment="1" applyProtection="1">
      <alignment horizontal="center" vertical="center"/>
      <protection locked="0"/>
    </xf>
    <xf numFmtId="0" fontId="5" fillId="0" borderId="6" xfId="0" applyBorder="1" applyAlignment="1">
      <alignment horizontal="center" vertical="center"/>
    </xf>
    <xf numFmtId="0" fontId="5" fillId="0" borderId="5" xfId="0" applyBorder="1" applyAlignment="1">
      <alignment horizontal="center" vertical="center"/>
    </xf>
    <xf numFmtId="0" fontId="5" fillId="0" borderId="8" xfId="0" applyBorder="1" applyAlignment="1" applyProtection="1">
      <alignment horizontal="center" vertical="center" wrapText="1"/>
      <protection locked="0"/>
    </xf>
    <xf numFmtId="3" fontId="5" fillId="0" borderId="7" xfId="0" applyNumberFormat="1" applyBorder="1" applyAlignment="1">
      <alignment horizontal="center" vertical="center"/>
    </xf>
    <xf numFmtId="3" fontId="5" fillId="0" borderId="2" xfId="0" applyNumberFormat="1" applyBorder="1" applyAlignment="1" applyProtection="1">
      <alignment horizontal="center" vertical="center"/>
      <protection locked="0"/>
    </xf>
    <xf numFmtId="3"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protection locked="0"/>
    </xf>
    <xf numFmtId="4" fontId="4" fillId="0" borderId="2" xfId="0" applyNumberFormat="1" applyFont="1" applyBorder="1" applyAlignment="1" applyProtection="1">
      <alignment horizontal="right" vertical="center"/>
      <protection locked="0"/>
    </xf>
    <xf numFmtId="0" fontId="4" fillId="0" borderId="7"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2" fillId="0" borderId="0" xfId="0" applyFont="1" applyBorder="1">
      <alignment vertical="top"/>
    </xf>
    <xf numFmtId="0" fontId="5" fillId="0" borderId="7" xfId="0" applyBorder="1" applyAlignment="1">
      <alignment vertical="center"/>
    </xf>
    <xf numFmtId="0" fontId="5" fillId="0" borderId="7" xfId="0" applyBorder="1" applyAlignment="1">
      <alignment vertical="center" wrapText="1"/>
    </xf>
    <xf numFmtId="0" fontId="5" fillId="0" borderId="3" xfId="0" applyBorder="1" applyAlignment="1">
      <alignment vertical="center"/>
    </xf>
    <xf numFmtId="0" fontId="2" fillId="0" borderId="0" xfId="0" applyFont="1" applyBorder="1" applyAlignment="1">
      <alignment horizontal="right" vertical="center"/>
    </xf>
    <xf numFmtId="0" fontId="2" fillId="0" borderId="0" xfId="0" applyFont="1" applyBorder="1" applyAlignment="1">
      <alignment horizontal="right"/>
    </xf>
    <xf numFmtId="0" fontId="5" fillId="0" borderId="9" xfId="0" applyBorder="1" applyAlignment="1">
      <alignment horizontal="center" vertical="center" wrapText="1"/>
    </xf>
    <xf numFmtId="0" fontId="5" fillId="0" borderId="10"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5" fillId="0" borderId="11" xfId="0" applyBorder="1" applyAlignment="1" applyProtection="1">
      <alignment horizontal="center" vertical="center"/>
      <protection locked="0"/>
    </xf>
    <xf numFmtId="0" fontId="4" fillId="0" borderId="6"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11" xfId="0" applyFont="1" applyBorder="1" applyAlignment="1">
      <alignment horizontal="right" vertical="center"/>
    </xf>
    <xf numFmtId="0" fontId="4" fillId="0" borderId="12" xfId="0" applyFont="1" applyBorder="1" applyAlignment="1">
      <alignment horizontal="center" vertical="center"/>
    </xf>
    <xf numFmtId="0" fontId="4" fillId="0" borderId="13" xfId="0" applyFont="1" applyBorder="1" applyAlignment="1">
      <alignment horizontal="left" vertical="center"/>
    </xf>
    <xf numFmtId="0" fontId="4" fillId="0" borderId="0" xfId="0" applyFont="1" applyBorder="1" applyAlignment="1" applyProtection="1">
      <alignment horizontal="right" vertical="center"/>
      <protection locked="0"/>
    </xf>
    <xf numFmtId="0" fontId="3" fillId="0" borderId="0" xfId="0" applyFont="1" applyBorder="1" applyAlignment="1" applyProtection="1">
      <alignment horizontal="center" vertical="center"/>
      <protection locked="0"/>
    </xf>
    <xf numFmtId="0" fontId="4" fillId="0" borderId="0" xfId="0" applyFont="1" applyBorder="1" applyAlignment="1" applyProtection="1">
      <alignment horizontal="right"/>
      <protection locked="0"/>
    </xf>
    <xf numFmtId="0" fontId="5" fillId="0" borderId="3" xfId="0" applyBorder="1" applyAlignment="1" applyProtection="1">
      <alignment horizontal="center" vertical="center" wrapText="1"/>
      <protection locked="0"/>
    </xf>
    <xf numFmtId="0" fontId="5" fillId="0" borderId="10" xfId="0" applyBorder="1" applyAlignment="1" applyProtection="1">
      <alignment horizontal="center" vertical="center" wrapText="1"/>
      <protection locked="0"/>
    </xf>
    <xf numFmtId="0" fontId="5" fillId="0" borderId="13" xfId="0" applyBorder="1" applyAlignment="1">
      <alignment horizontal="center" vertical="center" wrapText="1"/>
    </xf>
    <xf numFmtId="0" fontId="5" fillId="0" borderId="13" xfId="0" applyBorder="1" applyAlignment="1" applyProtection="1">
      <alignment horizontal="center" vertical="center"/>
      <protection locked="0"/>
    </xf>
    <xf numFmtId="0" fontId="5" fillId="0" borderId="13" xfId="0" applyBorder="1" applyAlignment="1" applyProtection="1">
      <alignment horizontal="center" vertical="center" wrapText="1"/>
      <protection locked="0"/>
    </xf>
    <xf numFmtId="0" fontId="5" fillId="0" borderId="11"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Border="1" applyAlignment="1" applyProtection="1">
      <alignment horizontal="right"/>
      <protection locked="0"/>
    </xf>
    <xf numFmtId="49" fontId="7" fillId="0" borderId="0" xfId="0" applyNumberFormat="1" applyFont="1" applyBorder="1" applyAlignment="1" applyProtection="1">
      <protection locked="0"/>
    </xf>
    <xf numFmtId="0" fontId="8" fillId="0" borderId="0" xfId="0" applyFont="1" applyBorder="1" applyAlignment="1" applyProtection="1">
      <alignment horizontal="center" vertical="center" wrapText="1"/>
      <protection locked="0"/>
    </xf>
    <xf numFmtId="0" fontId="8" fillId="0" borderId="0" xfId="0" applyFont="1" applyBorder="1" applyAlignment="1" applyProtection="1">
      <alignment horizontal="center" vertical="center"/>
      <protection locked="0"/>
    </xf>
    <xf numFmtId="0" fontId="8" fillId="0" borderId="0" xfId="0" applyFont="1" applyBorder="1" applyAlignment="1">
      <alignment horizontal="center" vertical="center"/>
    </xf>
    <xf numFmtId="0" fontId="9" fillId="0" borderId="0" xfId="0" applyFont="1" applyBorder="1" applyAlignment="1" applyProtection="1">
      <alignment horizontal="left" vertical="center"/>
      <protection locked="0"/>
    </xf>
    <xf numFmtId="0" fontId="10" fillId="0" borderId="0" xfId="0" applyFont="1" applyBorder="1" applyAlignment="1" applyProtection="1">
      <alignment horizontal="right"/>
      <protection locked="0"/>
    </xf>
    <xf numFmtId="49" fontId="5" fillId="0" borderId="7" xfId="0" applyNumberFormat="1" applyBorder="1" applyAlignment="1" applyProtection="1">
      <alignment horizontal="center" vertical="center" wrapText="1"/>
      <protection locked="0"/>
    </xf>
    <xf numFmtId="49" fontId="5" fillId="0" borderId="7" xfId="0" applyNumberFormat="1" applyBorder="1" applyAlignment="1" applyProtection="1">
      <alignment horizontal="center" vertical="center"/>
      <protection locked="0"/>
    </xf>
    <xf numFmtId="4" fontId="4" fillId="0" borderId="7" xfId="0" applyNumberFormat="1" applyFont="1" applyBorder="1" applyAlignment="1" applyProtection="1">
      <alignment horizontal="right" vertical="center" wrapText="1"/>
      <protection locked="0"/>
    </xf>
    <xf numFmtId="49" fontId="11" fillId="0" borderId="0" xfId="50" applyFont="1" applyBorder="1">
      <alignment horizontal="left" vertical="center" wrapText="1"/>
    </xf>
    <xf numFmtId="49" fontId="12" fillId="0" borderId="0" xfId="50" applyFont="1" applyBorder="1" applyAlignment="1">
      <alignment horizontal="center" vertical="center" wrapText="1"/>
    </xf>
    <xf numFmtId="49" fontId="11" fillId="0" borderId="7" xfId="50" applyFont="1" applyAlignment="1">
      <alignment horizontal="center" vertical="center" wrapText="1"/>
    </xf>
    <xf numFmtId="49" fontId="11" fillId="0" borderId="7" xfId="50" applyFont="1">
      <alignment horizontal="left" vertical="center" wrapText="1"/>
    </xf>
    <xf numFmtId="49" fontId="11" fillId="0" borderId="0" xfId="50" applyFont="1" applyBorder="1" applyAlignment="1">
      <alignment horizontal="righ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0"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49" fontId="4" fillId="0" borderId="7" xfId="50" applyFont="1">
      <alignment horizontal="left" vertical="center" wrapText="1"/>
    </xf>
    <xf numFmtId="176" fontId="4" fillId="0" borderId="7" xfId="51" applyFont="1">
      <alignment horizontal="right" vertical="center"/>
    </xf>
    <xf numFmtId="49" fontId="4" fillId="0" borderId="7" xfId="50" applyFont="1" applyAlignment="1">
      <alignment horizontal="center" vertical="center" wrapText="1"/>
    </xf>
    <xf numFmtId="0" fontId="13" fillId="0" borderId="0" xfId="0" applyBorder="1">
      <alignment vertical="top"/>
    </xf>
    <xf numFmtId="0" fontId="12" fillId="0" borderId="0" xfId="0" applyFont="1" applyBorder="1" applyAlignment="1">
      <alignment horizontal="center" vertical="center"/>
    </xf>
    <xf numFmtId="0" fontId="13" fillId="0" borderId="7" xfId="0" applyBorder="1" applyAlignment="1">
      <alignment horizontal="center" vertical="center" wrapText="1"/>
    </xf>
    <xf numFmtId="0" fontId="13" fillId="0" borderId="7"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2" fillId="0" borderId="0" xfId="0" applyFont="1" applyBorder="1" applyAlignment="1">
      <alignment horizontal="righ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7" xfId="0" applyFont="1" applyBorder="1" applyAlignment="1">
      <alignment horizontal="center" vertical="center" wrapText="1"/>
    </xf>
    <xf numFmtId="0" fontId="15" fillId="0" borderId="2" xfId="0" applyFont="1" applyBorder="1" applyAlignment="1">
      <alignment horizontal="center" vertical="center" wrapText="1"/>
    </xf>
    <xf numFmtId="4" fontId="15" fillId="0" borderId="7" xfId="0" applyNumberFormat="1" applyFont="1" applyBorder="1" applyAlignment="1">
      <alignment vertical="center"/>
    </xf>
    <xf numFmtId="4" fontId="15" fillId="0" borderId="2" xfId="0" applyNumberFormat="1" applyFont="1" applyBorder="1" applyAlignment="1">
      <alignment vertical="center"/>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7" xfId="50" applyFont="1" applyAlignment="1">
      <alignment horizontal="center" vertical="center" wrapText="1"/>
    </xf>
    <xf numFmtId="49" fontId="16" fillId="0" borderId="7" xfId="50" applyFont="1">
      <alignment horizontal="left" vertical="center" wrapText="1"/>
    </xf>
    <xf numFmtId="176" fontId="16" fillId="0" borderId="7" xfId="51" applyFont="1">
      <alignment horizontal="right" vertical="center"/>
    </xf>
    <xf numFmtId="49" fontId="16" fillId="0" borderId="7" xfId="50" applyFont="1" applyAlignment="1">
      <alignment horizontal="left" vertical="center" wrapText="1" indent="1"/>
    </xf>
    <xf numFmtId="49" fontId="16" fillId="0" borderId="7" xfId="50" applyFont="1" applyAlignment="1">
      <alignment horizontal="left" vertical="center" wrapText="1" indent="2"/>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7" xfId="0" applyBorder="1" applyAlignment="1">
      <alignment horizontal="left" vertical="center"/>
    </xf>
    <xf numFmtId="0" fontId="5" fillId="0" borderId="7" xfId="0" applyBorder="1" applyAlignment="1" applyProtection="1">
      <alignment vertical="center"/>
      <protection locked="0"/>
    </xf>
    <xf numFmtId="0" fontId="2" fillId="0" borderId="6" xfId="0" applyFont="1" applyBorder="1" applyAlignment="1">
      <alignment vertical="center"/>
    </xf>
    <xf numFmtId="176" fontId="1" fillId="0" borderId="7" xfId="0" applyNumberFormat="1" applyFont="1" applyBorder="1" applyAlignment="1" applyProtection="1">
      <alignment horizontal="right" vertical="center"/>
      <protection locked="0"/>
    </xf>
    <xf numFmtId="0" fontId="19" fillId="0" borderId="7"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7" xfId="50" applyNumberFormat="1" applyFont="1" applyAlignment="1">
      <alignment horizontal="center" vertical="center" wrapText="1"/>
    </xf>
    <xf numFmtId="0" fontId="4" fillId="0" borderId="7" xfId="0" applyFont="1" applyBorder="1" applyAlignment="1">
      <alignment horizontal="center" vertical="center"/>
    </xf>
    <xf numFmtId="0" fontId="4" fillId="0" borderId="7" xfId="50" applyNumberFormat="1" applyFont="1">
      <alignment horizontal="left" vertical="center" wrapText="1"/>
    </xf>
    <xf numFmtId="0" fontId="4" fillId="0" borderId="7" xfId="50" applyNumberFormat="1" applyFont="1" applyAlignment="1">
      <alignment horizontal="left" vertical="center" wrapText="1" indent="1"/>
    </xf>
    <xf numFmtId="0" fontId="4" fillId="0" borderId="7" xfId="50" applyNumberFormat="1" applyFont="1" applyAlignment="1">
      <alignment horizontal="left" vertical="center" wrapText="1" indent="2"/>
    </xf>
    <xf numFmtId="0" fontId="5" fillId="0" borderId="0" xfId="0" applyBorder="1" applyAlignment="1">
      <alignment vertical="center"/>
    </xf>
    <xf numFmtId="0" fontId="1" fillId="0" borderId="7" xfId="0" applyFont="1" applyBorder="1" applyAlignment="1">
      <alignment vertical="center" wrapText="1"/>
    </xf>
    <xf numFmtId="0" fontId="5" fillId="0" borderId="4" xfId="0" applyBorder="1" applyAlignment="1">
      <alignment vertical="center"/>
    </xf>
    <xf numFmtId="0" fontId="2" fillId="0" borderId="0" xfId="0" applyFont="1" applyAlignment="1">
      <alignment horizontal="center" vertical="center"/>
    </xf>
    <xf numFmtId="49" fontId="4" fillId="0" borderId="0" xfId="50" applyFont="1" applyBorder="1">
      <alignment horizontal="left" vertical="center" wrapText="1"/>
    </xf>
    <xf numFmtId="49" fontId="4" fillId="0" borderId="0" xfId="50"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7" xfId="50" applyFont="1" applyAlignment="1">
      <alignment horizontal="right"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F15" sqref="F15"/>
    </sheetView>
  </sheetViews>
  <sheetFormatPr defaultColWidth="10.2818181818182" defaultRowHeight="15" customHeight="1" outlineLevelCol="3"/>
  <cols>
    <col min="1" max="4" width="33.2818181818182" customWidth="1"/>
  </cols>
  <sheetData>
    <row r="1" ht="18.75" customHeight="1" spans="1:4">
      <c r="A1" s="172"/>
      <c r="B1" s="172"/>
      <c r="C1" s="172"/>
      <c r="D1" s="173" t="s">
        <v>0</v>
      </c>
    </row>
    <row r="2" ht="42" customHeight="1" spans="1:4">
      <c r="A2" s="174" t="str">
        <f>"2025"&amp;"年部门财务收支预算总表"</f>
        <v>2025年部门财务收支预算总表</v>
      </c>
      <c r="B2" s="174"/>
      <c r="C2" s="174"/>
      <c r="D2" s="174"/>
    </row>
    <row r="3" ht="18.75" customHeight="1" spans="1:4">
      <c r="A3" s="130" t="str">
        <f>"单位名称："&amp;"盈江县教育体育局（本级）"</f>
        <v>单位名称：盈江县教育体育局（本级）</v>
      </c>
      <c r="B3" s="130"/>
      <c r="C3" s="132"/>
      <c r="D3" s="175" t="s">
        <v>1</v>
      </c>
    </row>
    <row r="4" ht="18.75" customHeight="1" spans="1:4">
      <c r="A4" s="132" t="s">
        <v>2</v>
      </c>
      <c r="B4" s="132"/>
      <c r="C4" s="132" t="s">
        <v>3</v>
      </c>
      <c r="D4" s="132"/>
    </row>
    <row r="5" ht="18.75" customHeight="1" spans="1:4">
      <c r="A5" s="132" t="s">
        <v>4</v>
      </c>
      <c r="B5" s="132" t="s">
        <v>5</v>
      </c>
      <c r="C5" s="132" t="s">
        <v>6</v>
      </c>
      <c r="D5" s="132" t="s">
        <v>5</v>
      </c>
    </row>
    <row r="6" ht="18.75" customHeight="1" spans="1:4">
      <c r="A6" s="130" t="s">
        <v>7</v>
      </c>
      <c r="B6" s="131">
        <v>21923652.99</v>
      </c>
      <c r="C6" s="130" t="str">
        <f>"一"&amp;"、"&amp;"一般公共服务支出"</f>
        <v>一、一般公共服务支出</v>
      </c>
      <c r="D6" s="131">
        <v>16800</v>
      </c>
    </row>
    <row r="7" ht="18.75" customHeight="1" spans="1:4">
      <c r="A7" s="130" t="s">
        <v>8</v>
      </c>
      <c r="B7" s="131"/>
      <c r="C7" s="130" t="str">
        <f>"二"&amp;"、"&amp;"教育支出"</f>
        <v>二、教育支出</v>
      </c>
      <c r="D7" s="131">
        <v>27990383</v>
      </c>
    </row>
    <row r="8" ht="18.75" customHeight="1" spans="1:4">
      <c r="A8" s="130" t="s">
        <v>9</v>
      </c>
      <c r="B8" s="131"/>
      <c r="C8" s="130" t="str">
        <f>"三"&amp;"、"&amp;"社会保障和就业支出"</f>
        <v>三、社会保障和就业支出</v>
      </c>
      <c r="D8" s="131">
        <v>1327186.82</v>
      </c>
    </row>
    <row r="9" ht="18.75" customHeight="1" spans="1:4">
      <c r="A9" s="130" t="s">
        <v>10</v>
      </c>
      <c r="B9" s="131"/>
      <c r="C9" s="130" t="str">
        <f>"四"&amp;"、"&amp;"卫生健康支出"</f>
        <v>四、卫生健康支出</v>
      </c>
      <c r="D9" s="131">
        <v>256457.87</v>
      </c>
    </row>
    <row r="10" ht="18.75" customHeight="1" spans="1:4">
      <c r="A10" s="130" t="s">
        <v>11</v>
      </c>
      <c r="B10" s="131">
        <v>7823295.7</v>
      </c>
      <c r="C10" s="130" t="str">
        <f>"五"&amp;"、"&amp;"住房保障支出"</f>
        <v>五、住房保障支出</v>
      </c>
      <c r="D10" s="131">
        <v>156121</v>
      </c>
    </row>
    <row r="11" ht="18.75" customHeight="1" spans="1:4">
      <c r="A11" s="130" t="s">
        <v>12</v>
      </c>
      <c r="B11" s="131"/>
      <c r="C11" s="130"/>
      <c r="D11" s="131"/>
    </row>
    <row r="12" ht="18.75" customHeight="1" spans="1:4">
      <c r="A12" s="130" t="s">
        <v>13</v>
      </c>
      <c r="B12" s="131"/>
      <c r="C12" s="130"/>
      <c r="D12" s="131"/>
    </row>
    <row r="13" ht="18.75" customHeight="1" spans="1:4">
      <c r="A13" s="130" t="s">
        <v>14</v>
      </c>
      <c r="B13" s="131"/>
      <c r="C13" s="130"/>
      <c r="D13" s="131"/>
    </row>
    <row r="14" ht="18.75" customHeight="1" spans="1:4">
      <c r="A14" s="130" t="s">
        <v>15</v>
      </c>
      <c r="B14" s="131"/>
      <c r="C14" s="130"/>
      <c r="D14" s="131"/>
    </row>
    <row r="15" ht="18.75" customHeight="1" spans="1:4">
      <c r="A15" s="130" t="s">
        <v>16</v>
      </c>
      <c r="B15" s="131">
        <v>7823295.7</v>
      </c>
      <c r="C15" s="130"/>
      <c r="D15" s="131"/>
    </row>
    <row r="16" ht="18.75" customHeight="1" spans="1:4">
      <c r="A16" s="130"/>
      <c r="B16" s="131"/>
      <c r="C16" s="130"/>
      <c r="D16" s="131"/>
    </row>
    <row r="17" ht="18.75" customHeight="1" spans="1:4">
      <c r="A17" s="130"/>
      <c r="B17" s="131"/>
      <c r="C17" s="130"/>
      <c r="D17" s="131"/>
    </row>
    <row r="18" ht="18.75" customHeight="1" spans="1:4">
      <c r="A18" s="130"/>
      <c r="B18" s="131"/>
      <c r="C18" s="130"/>
      <c r="D18" s="131"/>
    </row>
    <row r="19" ht="18.75" customHeight="1" spans="1:4">
      <c r="A19" s="130"/>
      <c r="B19" s="131"/>
      <c r="C19" s="130"/>
      <c r="D19" s="131"/>
    </row>
    <row r="20" ht="18.75" customHeight="1" spans="1:4">
      <c r="A20" s="130"/>
      <c r="B20" s="131"/>
      <c r="C20" s="130"/>
      <c r="D20" s="131"/>
    </row>
    <row r="21" ht="18.75" customHeight="1" spans="1:4">
      <c r="A21" s="130"/>
      <c r="B21" s="131"/>
      <c r="C21" s="130"/>
      <c r="D21" s="131"/>
    </row>
    <row r="22" ht="18.75" customHeight="1" spans="1:4">
      <c r="A22" s="130"/>
      <c r="B22" s="131"/>
      <c r="C22" s="130"/>
      <c r="D22" s="131"/>
    </row>
    <row r="23" ht="18.75" customHeight="1" spans="1:4">
      <c r="A23" s="130"/>
      <c r="B23" s="131"/>
      <c r="C23" s="130"/>
      <c r="D23" s="131"/>
    </row>
    <row r="24" ht="18.75" customHeight="1" spans="1:4">
      <c r="A24" s="130"/>
      <c r="B24" s="131"/>
      <c r="C24" s="130"/>
      <c r="D24" s="131"/>
    </row>
    <row r="25" ht="18.75" customHeight="1" spans="1:4">
      <c r="A25" s="130"/>
      <c r="B25" s="131"/>
      <c r="C25" s="130"/>
      <c r="D25" s="131"/>
    </row>
    <row r="26" ht="18.75" customHeight="1" spans="1:4">
      <c r="A26" s="130"/>
      <c r="B26" s="131"/>
      <c r="C26" s="130"/>
      <c r="D26" s="131"/>
    </row>
    <row r="27" ht="18.75" customHeight="1" spans="1:4">
      <c r="A27" s="130"/>
      <c r="B27" s="131"/>
      <c r="C27" s="130"/>
      <c r="D27" s="131"/>
    </row>
    <row r="28" ht="18.75" customHeight="1" spans="1:4">
      <c r="A28" s="130"/>
      <c r="B28" s="131"/>
      <c r="C28" s="130"/>
      <c r="D28" s="131"/>
    </row>
    <row r="29" ht="18.75" customHeight="1" spans="1:4">
      <c r="A29" s="130"/>
      <c r="B29" s="131"/>
      <c r="C29" s="130"/>
      <c r="D29" s="131"/>
    </row>
    <row r="30" ht="18.75" customHeight="1" spans="1:4">
      <c r="A30" s="130"/>
      <c r="B30" s="131"/>
      <c r="C30" s="130"/>
      <c r="D30" s="131"/>
    </row>
    <row r="31" ht="18.75" customHeight="1" spans="1:4">
      <c r="A31" s="130"/>
      <c r="B31" s="131"/>
      <c r="C31" s="130"/>
      <c r="D31" s="131"/>
    </row>
    <row r="32" ht="18.75" customHeight="1" spans="1:4">
      <c r="A32" s="130" t="s">
        <v>17</v>
      </c>
      <c r="B32" s="131">
        <v>29746948.69</v>
      </c>
      <c r="C32" s="130" t="s">
        <v>18</v>
      </c>
      <c r="D32" s="131">
        <v>29746948.69</v>
      </c>
    </row>
    <row r="33" ht="18.75" customHeight="1" spans="1:4">
      <c r="A33" s="130" t="s">
        <v>19</v>
      </c>
      <c r="B33" s="131"/>
      <c r="C33" s="130" t="s">
        <v>20</v>
      </c>
      <c r="D33" s="131"/>
    </row>
    <row r="34" ht="18.75" customHeight="1" spans="1:4">
      <c r="A34" s="130" t="s">
        <v>21</v>
      </c>
      <c r="B34" s="131"/>
      <c r="C34" s="130" t="s">
        <v>21</v>
      </c>
      <c r="D34" s="131"/>
    </row>
    <row r="35" ht="18.75" customHeight="1" spans="1:4">
      <c r="A35" s="130" t="s">
        <v>22</v>
      </c>
      <c r="B35" s="131"/>
      <c r="C35" s="130" t="s">
        <v>23</v>
      </c>
      <c r="D35" s="131"/>
    </row>
    <row r="36" ht="18.75" customHeight="1" spans="1:4">
      <c r="A36" s="130" t="s">
        <v>24</v>
      </c>
      <c r="B36" s="131">
        <v>29746948.69</v>
      </c>
      <c r="C36" s="130" t="s">
        <v>25</v>
      </c>
      <c r="D36" s="131">
        <v>29746948.69</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E42" sqref="E42"/>
    </sheetView>
  </sheetViews>
  <sheetFormatPr defaultColWidth="9.13636363636364" defaultRowHeight="14.25" customHeight="1" outlineLevelCol="5"/>
  <cols>
    <col min="1" max="6" width="24.3454545454545" customWidth="1"/>
  </cols>
  <sheetData>
    <row r="1" ht="12" customHeight="1" spans="1:6">
      <c r="A1" s="111">
        <v>1</v>
      </c>
      <c r="B1" s="112">
        <v>0</v>
      </c>
      <c r="C1" s="111">
        <v>1</v>
      </c>
      <c r="D1" s="89"/>
      <c r="E1" s="89"/>
      <c r="F1" s="110" t="s">
        <v>665</v>
      </c>
    </row>
    <row r="2" ht="26.25" customHeight="1" spans="1:6">
      <c r="A2" s="113" t="str">
        <f>"2025"&amp;"年部门政府性基金预算支出预算表"</f>
        <v>2025年部门政府性基金预算支出预算表</v>
      </c>
      <c r="B2" s="113" t="s">
        <v>666</v>
      </c>
      <c r="C2" s="114"/>
      <c r="D2" s="115"/>
      <c r="E2" s="115"/>
      <c r="F2" s="115"/>
    </row>
    <row r="3" ht="13.5" customHeight="1" spans="1:6">
      <c r="A3" s="116" t="str">
        <f>"单位名称："&amp;"盈江县教育体育局（本级）"</f>
        <v>单位名称：盈江县教育体育局（本级）</v>
      </c>
      <c r="B3" s="116" t="s">
        <v>667</v>
      </c>
      <c r="C3" s="117"/>
      <c r="D3" s="89"/>
      <c r="E3" s="89"/>
      <c r="F3" s="110" t="s">
        <v>1</v>
      </c>
    </row>
    <row r="4" ht="19.5" customHeight="1" spans="1:6">
      <c r="A4" s="59" t="s">
        <v>176</v>
      </c>
      <c r="B4" s="118" t="s">
        <v>48</v>
      </c>
      <c r="C4" s="59" t="s">
        <v>49</v>
      </c>
      <c r="D4" s="35" t="s">
        <v>668</v>
      </c>
      <c r="E4" s="35"/>
      <c r="F4" s="35"/>
    </row>
    <row r="5" ht="18.55" customHeight="1" spans="1:6">
      <c r="A5" s="59"/>
      <c r="B5" s="118"/>
      <c r="C5" s="59"/>
      <c r="D5" s="35" t="s">
        <v>30</v>
      </c>
      <c r="E5" s="35" t="s">
        <v>52</v>
      </c>
      <c r="F5" s="35" t="s">
        <v>53</v>
      </c>
    </row>
    <row r="6" ht="20.25" customHeight="1" spans="1:6">
      <c r="A6" s="59">
        <v>1</v>
      </c>
      <c r="B6" s="119" t="s">
        <v>60</v>
      </c>
      <c r="C6" s="119" t="s">
        <v>61</v>
      </c>
      <c r="D6" s="119" t="s">
        <v>62</v>
      </c>
      <c r="E6" s="119" t="s">
        <v>63</v>
      </c>
      <c r="F6" s="119" t="s">
        <v>64</v>
      </c>
    </row>
    <row r="7" ht="30" customHeight="1" spans="1:6">
      <c r="A7" s="33"/>
      <c r="B7" s="118"/>
      <c r="C7" s="33"/>
      <c r="D7" s="78"/>
      <c r="E7" s="120"/>
      <c r="F7" s="120"/>
    </row>
    <row r="8" ht="30" customHeight="1" spans="1:6">
      <c r="A8" s="22"/>
      <c r="B8" s="22"/>
      <c r="C8" s="22"/>
      <c r="D8" s="78"/>
      <c r="E8" s="120"/>
      <c r="F8" s="120"/>
    </row>
    <row r="9" ht="30" customHeight="1" spans="1:6">
      <c r="A9" s="20" t="s">
        <v>669</v>
      </c>
      <c r="B9" s="20" t="s">
        <v>669</v>
      </c>
      <c r="C9" s="20" t="s">
        <v>669</v>
      </c>
      <c r="D9" s="78"/>
      <c r="E9" s="120"/>
      <c r="F9" s="120"/>
    </row>
    <row r="10" customHeight="1" spans="1:1">
      <c r="A10" s="54" t="s">
        <v>670</v>
      </c>
    </row>
  </sheetData>
  <mergeCells count="7">
    <mergeCell ref="A2:F2"/>
    <mergeCell ref="A3:C3"/>
    <mergeCell ref="D4:F4"/>
    <mergeCell ref="A9:C9"/>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1"/>
  <sheetViews>
    <sheetView showZeros="0" workbookViewId="0">
      <selection activeCell="F15" sqref="F15"/>
    </sheetView>
  </sheetViews>
  <sheetFormatPr defaultColWidth="9.13636363636364" defaultRowHeight="14.25" customHeight="1"/>
  <cols>
    <col min="1" max="1" width="16.3454545454545" customWidth="1"/>
    <col min="2" max="3" width="9.63636363636364" customWidth="1"/>
    <col min="4" max="5" width="3.63636363636364" customWidth="1"/>
    <col min="6" max="6" width="11.2818181818182" customWidth="1"/>
    <col min="7" max="8" width="11.8545454545455" customWidth="1"/>
    <col min="9" max="9" width="10.2" customWidth="1"/>
    <col min="10" max="10" width="6.05454545454545" customWidth="1"/>
    <col min="11" max="11" width="9.77272727272727" customWidth="1"/>
    <col min="12" max="12" width="10.7727272727273" customWidth="1"/>
    <col min="13" max="15" width="10.7090909090909" customWidth="1"/>
    <col min="16" max="16" width="6.63636363636364" customWidth="1"/>
    <col min="17" max="17" width="11.4181818181818" customWidth="1"/>
  </cols>
  <sheetData>
    <row r="1" ht="13.5" customHeight="1" spans="1:17">
      <c r="A1" s="3"/>
      <c r="B1" s="3"/>
      <c r="C1" s="3"/>
      <c r="D1" s="3"/>
      <c r="E1" s="3"/>
      <c r="F1" s="3"/>
      <c r="G1" s="3"/>
      <c r="H1" s="3"/>
      <c r="I1" s="3"/>
      <c r="J1" s="3"/>
      <c r="K1" s="1"/>
      <c r="L1" s="1"/>
      <c r="M1" s="1"/>
      <c r="N1" s="1"/>
      <c r="O1" s="101"/>
      <c r="P1" s="101"/>
      <c r="Q1" s="42" t="s">
        <v>671</v>
      </c>
    </row>
    <row r="2" ht="27.75" customHeight="1" spans="1:17">
      <c r="A2" s="43" t="str">
        <f>"2025"&amp;"年部门政府采购预算表"</f>
        <v>2025年部门政府采购预算表</v>
      </c>
      <c r="B2" s="29"/>
      <c r="C2" s="29"/>
      <c r="D2" s="29"/>
      <c r="E2" s="29"/>
      <c r="F2" s="29"/>
      <c r="G2" s="29"/>
      <c r="H2" s="29"/>
      <c r="I2" s="29"/>
      <c r="J2" s="29"/>
      <c r="K2" s="102"/>
      <c r="L2" s="29"/>
      <c r="M2" s="29"/>
      <c r="N2" s="29"/>
      <c r="O2" s="102"/>
      <c r="P2" s="102"/>
      <c r="Q2" s="29"/>
    </row>
    <row r="3" ht="18.75" customHeight="1" spans="1:17">
      <c r="A3" s="44" t="str">
        <f>"单位名称："&amp;"盈江县教育体育局（本级）"</f>
        <v>单位名称：盈江县教育体育局（本级）</v>
      </c>
      <c r="B3" s="32"/>
      <c r="C3" s="32"/>
      <c r="D3" s="32"/>
      <c r="E3" s="32"/>
      <c r="F3" s="32"/>
      <c r="G3" s="32"/>
      <c r="H3" s="32"/>
      <c r="I3" s="32"/>
      <c r="J3" s="32"/>
      <c r="K3" s="1"/>
      <c r="L3" s="1"/>
      <c r="M3" s="1"/>
      <c r="N3" s="1"/>
      <c r="O3" s="103"/>
      <c r="P3" s="103"/>
      <c r="Q3" s="110" t="s">
        <v>27</v>
      </c>
    </row>
    <row r="4" ht="15.75" customHeight="1" spans="1:17">
      <c r="A4" s="11" t="s">
        <v>672</v>
      </c>
      <c r="B4" s="90" t="s">
        <v>673</v>
      </c>
      <c r="C4" s="90" t="s">
        <v>674</v>
      </c>
      <c r="D4" s="90" t="s">
        <v>675</v>
      </c>
      <c r="E4" s="90" t="s">
        <v>676</v>
      </c>
      <c r="F4" s="90" t="s">
        <v>677</v>
      </c>
      <c r="G4" s="47" t="s">
        <v>183</v>
      </c>
      <c r="H4" s="47"/>
      <c r="I4" s="47"/>
      <c r="J4" s="47"/>
      <c r="K4" s="104"/>
      <c r="L4" s="47"/>
      <c r="M4" s="47"/>
      <c r="N4" s="47"/>
      <c r="O4" s="71"/>
      <c r="P4" s="104"/>
      <c r="Q4" s="48"/>
    </row>
    <row r="5" ht="17.25" customHeight="1" spans="1:17">
      <c r="A5" s="16"/>
      <c r="B5" s="91"/>
      <c r="C5" s="91"/>
      <c r="D5" s="91"/>
      <c r="E5" s="91"/>
      <c r="F5" s="91"/>
      <c r="G5" s="91" t="s">
        <v>30</v>
      </c>
      <c r="H5" s="91" t="s">
        <v>34</v>
      </c>
      <c r="I5" s="91" t="s">
        <v>678</v>
      </c>
      <c r="J5" s="91" t="s">
        <v>679</v>
      </c>
      <c r="K5" s="105" t="s">
        <v>680</v>
      </c>
      <c r="L5" s="106" t="s">
        <v>681</v>
      </c>
      <c r="M5" s="106"/>
      <c r="N5" s="106"/>
      <c r="O5" s="107"/>
      <c r="P5" s="108"/>
      <c r="Q5" s="92"/>
    </row>
    <row r="6" ht="54" customHeight="1" spans="1:17">
      <c r="A6" s="18"/>
      <c r="B6" s="92"/>
      <c r="C6" s="92"/>
      <c r="D6" s="92"/>
      <c r="E6" s="92"/>
      <c r="F6" s="92"/>
      <c r="G6" s="92"/>
      <c r="H6" s="92" t="s">
        <v>33</v>
      </c>
      <c r="I6" s="92"/>
      <c r="J6" s="92"/>
      <c r="K6" s="109"/>
      <c r="L6" s="92" t="s">
        <v>33</v>
      </c>
      <c r="M6" s="92" t="s">
        <v>40</v>
      </c>
      <c r="N6" s="92" t="s">
        <v>682</v>
      </c>
      <c r="O6" s="33" t="s">
        <v>42</v>
      </c>
      <c r="P6" s="109" t="s">
        <v>43</v>
      </c>
      <c r="Q6" s="92" t="s">
        <v>44</v>
      </c>
    </row>
    <row r="7" ht="15" customHeight="1" spans="1:17">
      <c r="A7" s="72">
        <v>1</v>
      </c>
      <c r="B7" s="93">
        <v>2</v>
      </c>
      <c r="C7" s="93">
        <v>3</v>
      </c>
      <c r="D7" s="93">
        <v>4</v>
      </c>
      <c r="E7" s="93">
        <v>5</v>
      </c>
      <c r="F7" s="93">
        <v>6</v>
      </c>
      <c r="G7" s="94">
        <v>7</v>
      </c>
      <c r="H7" s="94">
        <v>8</v>
      </c>
      <c r="I7" s="94">
        <v>9</v>
      </c>
      <c r="J7" s="94">
        <v>10</v>
      </c>
      <c r="K7" s="94">
        <v>11</v>
      </c>
      <c r="L7" s="94">
        <v>12</v>
      </c>
      <c r="M7" s="94">
        <v>13</v>
      </c>
      <c r="N7" s="94">
        <v>14</v>
      </c>
      <c r="O7" s="94">
        <v>15</v>
      </c>
      <c r="P7" s="94">
        <v>16</v>
      </c>
      <c r="Q7" s="94">
        <v>17</v>
      </c>
    </row>
    <row r="8" ht="52.5" customHeight="1" spans="1:17">
      <c r="A8" s="95" t="s">
        <v>46</v>
      </c>
      <c r="B8" s="96"/>
      <c r="C8" s="96"/>
      <c r="D8" s="97"/>
      <c r="E8" s="98"/>
      <c r="F8" s="23">
        <v>3440</v>
      </c>
      <c r="G8" s="23">
        <v>3440</v>
      </c>
      <c r="H8" s="23">
        <v>3440</v>
      </c>
      <c r="I8" s="23"/>
      <c r="J8" s="23"/>
      <c r="K8" s="23"/>
      <c r="L8" s="23"/>
      <c r="M8" s="23"/>
      <c r="N8" s="23"/>
      <c r="O8" s="23"/>
      <c r="P8" s="23"/>
      <c r="Q8" s="23"/>
    </row>
    <row r="9" ht="52.5" customHeight="1" spans="1:17">
      <c r="A9" s="95" t="str">
        <f t="shared" ref="A9:A10" si="0">"     "&amp;"公用经费安排的公车购置及运维费"</f>
        <v>     公用经费安排的公车购置及运维费</v>
      </c>
      <c r="B9" s="96" t="s">
        <v>683</v>
      </c>
      <c r="C9" s="96" t="s">
        <v>684</v>
      </c>
      <c r="D9" s="97" t="s">
        <v>685</v>
      </c>
      <c r="E9" s="98">
        <v>1</v>
      </c>
      <c r="F9" s="23">
        <v>1650</v>
      </c>
      <c r="G9" s="23">
        <v>1650</v>
      </c>
      <c r="H9" s="23">
        <v>1650</v>
      </c>
      <c r="I9" s="23"/>
      <c r="J9" s="23"/>
      <c r="K9" s="23"/>
      <c r="L9" s="23"/>
      <c r="M9" s="23"/>
      <c r="N9" s="23"/>
      <c r="O9" s="23"/>
      <c r="P9" s="23"/>
      <c r="Q9" s="23"/>
    </row>
    <row r="10" ht="52.5" customHeight="1" spans="1:17">
      <c r="A10" s="95" t="str">
        <f t="shared" si="0"/>
        <v>     公用经费安排的公车购置及运维费</v>
      </c>
      <c r="B10" s="96" t="s">
        <v>683</v>
      </c>
      <c r="C10" s="96" t="s">
        <v>684</v>
      </c>
      <c r="D10" s="97" t="s">
        <v>685</v>
      </c>
      <c r="E10" s="98">
        <v>1</v>
      </c>
      <c r="F10" s="23">
        <v>1790</v>
      </c>
      <c r="G10" s="23">
        <v>1790</v>
      </c>
      <c r="H10" s="23">
        <v>1790</v>
      </c>
      <c r="I10" s="23"/>
      <c r="J10" s="23"/>
      <c r="K10" s="23"/>
      <c r="L10" s="23"/>
      <c r="M10" s="23"/>
      <c r="N10" s="23"/>
      <c r="O10" s="23"/>
      <c r="P10" s="23"/>
      <c r="Q10" s="23"/>
    </row>
    <row r="11" ht="30" customHeight="1" spans="1:17">
      <c r="A11" s="99" t="s">
        <v>669</v>
      </c>
      <c r="B11" s="100"/>
      <c r="C11" s="100"/>
      <c r="D11" s="100"/>
      <c r="E11" s="98"/>
      <c r="F11" s="23">
        <v>3440</v>
      </c>
      <c r="G11" s="23">
        <v>3440</v>
      </c>
      <c r="H11" s="23">
        <v>3440</v>
      </c>
      <c r="I11" s="23"/>
      <c r="J11" s="23"/>
      <c r="K11" s="23"/>
      <c r="L11" s="23"/>
      <c r="M11" s="23"/>
      <c r="N11" s="23"/>
      <c r="O11" s="23"/>
      <c r="P11" s="23"/>
      <c r="Q11" s="23"/>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1"/>
  <sheetViews>
    <sheetView showZeros="0" workbookViewId="0">
      <selection activeCell="J25" sqref="J25"/>
    </sheetView>
  </sheetViews>
  <sheetFormatPr defaultColWidth="9.13636363636364" defaultRowHeight="14.25" customHeight="1"/>
  <cols>
    <col min="1" max="1" width="21.4818181818182" customWidth="1"/>
    <col min="2" max="2" width="9.77272727272727" customWidth="1"/>
    <col min="3" max="3" width="19.2" customWidth="1"/>
    <col min="4" max="5" width="12.0545454545455" customWidth="1"/>
    <col min="6" max="6" width="5.77272727272727" customWidth="1"/>
    <col min="7" max="7" width="6.48181818181818" customWidth="1"/>
    <col min="8" max="8" width="9.91818181818182" customWidth="1"/>
    <col min="9" max="14" width="11.3454545454545" customWidth="1"/>
  </cols>
  <sheetData>
    <row r="1" ht="17.25" customHeight="1" spans="1:14">
      <c r="A1" s="3"/>
      <c r="B1" s="3"/>
      <c r="C1" s="3"/>
      <c r="D1" s="3"/>
      <c r="E1" s="3"/>
      <c r="F1" s="3"/>
      <c r="G1" s="3"/>
      <c r="H1" s="84"/>
      <c r="I1" s="1"/>
      <c r="J1" s="1"/>
      <c r="K1" s="84"/>
      <c r="L1" s="1"/>
      <c r="M1" s="88"/>
      <c r="N1" s="88" t="s">
        <v>686</v>
      </c>
    </row>
    <row r="2" ht="36" customHeight="1" spans="1:14">
      <c r="A2" s="29" t="str">
        <f>"2025"&amp;"年部门政府购买服务预算表"</f>
        <v>2025年部门政府购买服务预算表</v>
      </c>
      <c r="B2" s="29"/>
      <c r="C2" s="29"/>
      <c r="D2" s="29"/>
      <c r="E2" s="29"/>
      <c r="F2" s="29"/>
      <c r="G2" s="29"/>
      <c r="H2" s="29"/>
      <c r="I2" s="29"/>
      <c r="J2" s="29"/>
      <c r="K2" s="29"/>
      <c r="L2" s="29"/>
      <c r="M2" s="29"/>
      <c r="N2" s="29"/>
    </row>
    <row r="3" ht="21.75" customHeight="1" spans="1:14">
      <c r="A3" s="31" t="str">
        <f>"单位名称："&amp;"盈江县教育体育局（本级）"</f>
        <v>单位名称：盈江县教育体育局（本级）</v>
      </c>
      <c r="B3" s="32"/>
      <c r="C3" s="32"/>
      <c r="D3" s="32"/>
      <c r="E3" s="32"/>
      <c r="F3" s="32"/>
      <c r="G3" s="32"/>
      <c r="H3" s="84"/>
      <c r="I3" s="1"/>
      <c r="J3" s="1"/>
      <c r="K3" s="84"/>
      <c r="L3" s="1"/>
      <c r="M3" s="89"/>
      <c r="N3" s="42" t="s">
        <v>27</v>
      </c>
    </row>
    <row r="4" ht="15.75" customHeight="1" spans="1:14">
      <c r="A4" s="11" t="s">
        <v>672</v>
      </c>
      <c r="B4" s="11" t="s">
        <v>687</v>
      </c>
      <c r="C4" s="11" t="s">
        <v>688</v>
      </c>
      <c r="D4" s="12" t="s">
        <v>183</v>
      </c>
      <c r="E4" s="13"/>
      <c r="F4" s="13"/>
      <c r="G4" s="13"/>
      <c r="H4" s="13"/>
      <c r="I4" s="13"/>
      <c r="J4" s="13"/>
      <c r="K4" s="13"/>
      <c r="L4" s="13"/>
      <c r="M4" s="13"/>
      <c r="N4" s="14"/>
    </row>
    <row r="5" ht="17.25" customHeight="1" spans="1:14">
      <c r="A5" s="16"/>
      <c r="B5" s="16"/>
      <c r="C5" s="16"/>
      <c r="D5" s="73" t="s">
        <v>30</v>
      </c>
      <c r="E5" s="11" t="s">
        <v>34</v>
      </c>
      <c r="F5" s="11" t="s">
        <v>678</v>
      </c>
      <c r="G5" s="11" t="s">
        <v>679</v>
      </c>
      <c r="H5" s="11" t="s">
        <v>680</v>
      </c>
      <c r="I5" s="12" t="s">
        <v>681</v>
      </c>
      <c r="J5" s="13"/>
      <c r="K5" s="13"/>
      <c r="L5" s="13"/>
      <c r="M5" s="13"/>
      <c r="N5" s="14"/>
    </row>
    <row r="6" ht="40.5" customHeight="1" spans="1:14">
      <c r="A6" s="18"/>
      <c r="B6" s="18"/>
      <c r="C6" s="18"/>
      <c r="D6" s="72"/>
      <c r="E6" s="16" t="s">
        <v>33</v>
      </c>
      <c r="F6" s="18"/>
      <c r="G6" s="18"/>
      <c r="H6" s="72"/>
      <c r="I6" s="16" t="s">
        <v>33</v>
      </c>
      <c r="J6" s="16" t="s">
        <v>40</v>
      </c>
      <c r="K6" s="16" t="s">
        <v>41</v>
      </c>
      <c r="L6" s="16" t="s">
        <v>42</v>
      </c>
      <c r="M6" s="16" t="s">
        <v>43</v>
      </c>
      <c r="N6" s="16" t="s">
        <v>44</v>
      </c>
    </row>
    <row r="7" ht="15" customHeight="1" spans="1:14">
      <c r="A7" s="35">
        <v>1</v>
      </c>
      <c r="B7" s="35">
        <v>2</v>
      </c>
      <c r="C7" s="35">
        <v>3</v>
      </c>
      <c r="D7" s="35">
        <v>7</v>
      </c>
      <c r="E7" s="35">
        <v>8</v>
      </c>
      <c r="F7" s="35">
        <v>9</v>
      </c>
      <c r="G7" s="35">
        <v>10</v>
      </c>
      <c r="H7" s="35">
        <v>11</v>
      </c>
      <c r="I7" s="35">
        <v>12</v>
      </c>
      <c r="J7" s="35">
        <v>13</v>
      </c>
      <c r="K7" s="35">
        <v>14</v>
      </c>
      <c r="L7" s="35">
        <v>15</v>
      </c>
      <c r="M7" s="35">
        <v>16</v>
      </c>
      <c r="N7" s="35">
        <v>17</v>
      </c>
    </row>
    <row r="8" ht="52.5" customHeight="1" spans="1:14">
      <c r="A8" s="85"/>
      <c r="B8" s="85"/>
      <c r="C8" s="85"/>
      <c r="D8" s="23"/>
      <c r="E8" s="23"/>
      <c r="F8" s="23"/>
      <c r="G8" s="23"/>
      <c r="H8" s="23"/>
      <c r="I8" s="23"/>
      <c r="J8" s="23"/>
      <c r="K8" s="23"/>
      <c r="L8" s="23"/>
      <c r="M8" s="23"/>
      <c r="N8" s="23"/>
    </row>
    <row r="9" ht="52.5" customHeight="1" spans="1:14">
      <c r="A9" s="86"/>
      <c r="B9" s="86"/>
      <c r="C9" s="86"/>
      <c r="D9" s="23"/>
      <c r="E9" s="23"/>
      <c r="F9" s="23"/>
      <c r="G9" s="23"/>
      <c r="H9" s="23"/>
      <c r="I9" s="23"/>
      <c r="J9" s="23"/>
      <c r="K9" s="23"/>
      <c r="L9" s="23"/>
      <c r="M9" s="23"/>
      <c r="N9" s="23"/>
    </row>
    <row r="10" ht="30" customHeight="1" spans="1:14">
      <c r="A10" s="12" t="s">
        <v>30</v>
      </c>
      <c r="B10" s="87"/>
      <c r="C10" s="87"/>
      <c r="D10" s="23"/>
      <c r="E10" s="23"/>
      <c r="F10" s="23"/>
      <c r="G10" s="23"/>
      <c r="H10" s="23"/>
      <c r="I10" s="23"/>
      <c r="J10" s="23"/>
      <c r="K10" s="23"/>
      <c r="L10" s="23"/>
      <c r="M10" s="23"/>
      <c r="N10" s="23"/>
    </row>
    <row r="11" customHeight="1" spans="1:1">
      <c r="A11" s="54" t="s">
        <v>689</v>
      </c>
    </row>
  </sheetData>
  <mergeCells count="13">
    <mergeCell ref="A2:N2"/>
    <mergeCell ref="A3:H3"/>
    <mergeCell ref="D4:N4"/>
    <mergeCell ref="I5:N5"/>
    <mergeCell ref="A10:C10"/>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T11"/>
  <sheetViews>
    <sheetView showZeros="0" tabSelected="1" workbookViewId="0">
      <selection activeCell="Y6" sqref="Y6"/>
    </sheetView>
  </sheetViews>
  <sheetFormatPr defaultColWidth="9.13636363636364" defaultRowHeight="14.25" customHeight="1"/>
  <cols>
    <col min="1" max="1" width="24.4818181818182" customWidth="1"/>
    <col min="2" max="20" width="5.77272727272727" customWidth="1"/>
  </cols>
  <sheetData>
    <row r="1" ht="13.5" customHeight="1" spans="1:20">
      <c r="A1" s="63"/>
      <c r="B1" s="63"/>
      <c r="C1" s="63"/>
      <c r="D1" s="64"/>
      <c r="E1" s="64"/>
      <c r="F1" s="64"/>
      <c r="G1" s="64"/>
      <c r="H1" s="64"/>
      <c r="I1" s="64"/>
      <c r="J1" s="64"/>
      <c r="K1" s="64"/>
      <c r="L1" s="64"/>
      <c r="M1" s="64"/>
      <c r="N1" s="64"/>
      <c r="O1" s="64"/>
      <c r="P1" s="64"/>
      <c r="Q1" s="64"/>
      <c r="R1" s="64"/>
      <c r="S1" s="64"/>
      <c r="T1" s="81" t="s">
        <v>690</v>
      </c>
    </row>
    <row r="2" ht="27.75" customHeight="1" spans="1:20">
      <c r="A2" s="65" t="str">
        <f>"2025"&amp;"年县对下转移支付预算表"</f>
        <v>2025年县对下转移支付预算表</v>
      </c>
      <c r="B2" s="5"/>
      <c r="C2" s="5"/>
      <c r="D2" s="56"/>
      <c r="E2" s="56"/>
      <c r="F2" s="56"/>
      <c r="G2" s="56"/>
      <c r="H2" s="56"/>
      <c r="I2" s="56"/>
      <c r="J2" s="56"/>
      <c r="K2" s="56"/>
      <c r="L2" s="56"/>
      <c r="M2" s="56"/>
      <c r="N2" s="56"/>
      <c r="O2" s="56"/>
      <c r="P2" s="56"/>
      <c r="Q2" s="56"/>
      <c r="R2" s="56"/>
      <c r="S2" s="56"/>
      <c r="T2" s="5"/>
    </row>
    <row r="3" customHeight="1" spans="1:20">
      <c r="A3" s="66" t="s">
        <v>1</v>
      </c>
      <c r="B3" s="67"/>
      <c r="C3" s="67"/>
      <c r="D3" s="9"/>
      <c r="E3" s="9"/>
      <c r="F3" s="9"/>
      <c r="G3" s="9"/>
      <c r="H3" s="9"/>
      <c r="I3" s="9"/>
      <c r="J3" s="9"/>
      <c r="K3" s="9"/>
      <c r="L3" s="9"/>
      <c r="M3" s="9"/>
      <c r="N3" s="9"/>
      <c r="O3" s="9"/>
      <c r="P3" s="9"/>
      <c r="Q3" s="9"/>
      <c r="R3" s="9"/>
      <c r="S3" s="9"/>
      <c r="T3" s="82"/>
    </row>
    <row r="4" ht="18" customHeight="1" spans="1:20">
      <c r="A4" s="68" t="str">
        <f>"单位名称："&amp;"盈江县教育体育局"</f>
        <v>单位名称：盈江县教育体育局</v>
      </c>
      <c r="B4" s="69"/>
      <c r="C4" s="69"/>
      <c r="D4" s="9"/>
      <c r="E4" s="9"/>
      <c r="F4" s="9"/>
      <c r="G4" s="9"/>
      <c r="H4" s="9"/>
      <c r="I4" s="9"/>
      <c r="J4" s="9"/>
      <c r="K4" s="9"/>
      <c r="L4" s="9"/>
      <c r="M4" s="9"/>
      <c r="N4" s="9"/>
      <c r="O4" s="9"/>
      <c r="P4" s="9"/>
      <c r="Q4" s="9"/>
      <c r="R4" s="9"/>
      <c r="S4" s="9"/>
      <c r="T4" s="83"/>
    </row>
    <row r="5" ht="19.5" customHeight="1" spans="1:20">
      <c r="A5" s="70" t="s">
        <v>691</v>
      </c>
      <c r="B5" s="12" t="s">
        <v>183</v>
      </c>
      <c r="C5" s="13"/>
      <c r="D5" s="71"/>
      <c r="E5" s="59" t="s">
        <v>692</v>
      </c>
      <c r="F5" s="59"/>
      <c r="G5" s="59"/>
      <c r="H5" s="59"/>
      <c r="I5" s="59"/>
      <c r="J5" s="59"/>
      <c r="K5" s="59"/>
      <c r="L5" s="59"/>
      <c r="M5" s="59"/>
      <c r="N5" s="59"/>
      <c r="O5" s="59"/>
      <c r="P5" s="59"/>
      <c r="Q5" s="59"/>
      <c r="R5" s="59"/>
      <c r="S5" s="59"/>
      <c r="T5" s="35"/>
    </row>
    <row r="6" ht="61.3" customHeight="1" spans="1:20">
      <c r="A6" s="72"/>
      <c r="B6" s="73" t="s">
        <v>30</v>
      </c>
      <c r="C6" s="11" t="s">
        <v>34</v>
      </c>
      <c r="D6" s="74" t="s">
        <v>693</v>
      </c>
      <c r="E6" s="33" t="s">
        <v>694</v>
      </c>
      <c r="F6" s="33" t="s">
        <v>695</v>
      </c>
      <c r="G6" s="33" t="s">
        <v>696</v>
      </c>
      <c r="H6" s="33" t="s">
        <v>697</v>
      </c>
      <c r="I6" s="33" t="s">
        <v>698</v>
      </c>
      <c r="J6" s="33" t="s">
        <v>699</v>
      </c>
      <c r="K6" s="33" t="s">
        <v>700</v>
      </c>
      <c r="L6" s="33" t="s">
        <v>701</v>
      </c>
      <c r="M6" s="33" t="s">
        <v>702</v>
      </c>
      <c r="N6" s="33" t="s">
        <v>703</v>
      </c>
      <c r="O6" s="33" t="s">
        <v>704</v>
      </c>
      <c r="P6" s="33" t="s">
        <v>705</v>
      </c>
      <c r="Q6" s="33" t="s">
        <v>706</v>
      </c>
      <c r="R6" s="33" t="s">
        <v>707</v>
      </c>
      <c r="S6" s="33" t="s">
        <v>708</v>
      </c>
      <c r="T6" s="34" t="s">
        <v>709</v>
      </c>
    </row>
    <row r="7" ht="19.5" customHeight="1" spans="1:20">
      <c r="A7" s="35">
        <v>1</v>
      </c>
      <c r="B7" s="35">
        <v>2</v>
      </c>
      <c r="C7" s="75">
        <v>3</v>
      </c>
      <c r="D7" s="76">
        <v>4</v>
      </c>
      <c r="E7" s="75">
        <v>5</v>
      </c>
      <c r="F7" s="77">
        <v>6</v>
      </c>
      <c r="G7" s="75">
        <v>7</v>
      </c>
      <c r="H7" s="77">
        <v>8</v>
      </c>
      <c r="I7" s="75">
        <v>9</v>
      </c>
      <c r="J7" s="77">
        <v>10</v>
      </c>
      <c r="K7" s="75">
        <v>11</v>
      </c>
      <c r="L7" s="77">
        <v>12</v>
      </c>
      <c r="M7" s="75">
        <v>13</v>
      </c>
      <c r="N7" s="77">
        <v>14</v>
      </c>
      <c r="O7" s="75">
        <v>15</v>
      </c>
      <c r="P7" s="77">
        <v>16</v>
      </c>
      <c r="Q7" s="75">
        <v>17</v>
      </c>
      <c r="R7" s="77">
        <v>18</v>
      </c>
      <c r="S7" s="75">
        <v>19</v>
      </c>
      <c r="T7" s="75">
        <v>20</v>
      </c>
    </row>
    <row r="8" ht="19.5" customHeight="1" spans="1:20">
      <c r="A8" s="36" t="s">
        <v>710</v>
      </c>
      <c r="B8" s="78"/>
      <c r="C8" s="78"/>
      <c r="D8" s="79"/>
      <c r="E8" s="53"/>
      <c r="F8" s="53"/>
      <c r="G8" s="53"/>
      <c r="H8" s="53"/>
      <c r="I8" s="53"/>
      <c r="J8" s="53"/>
      <c r="K8" s="53"/>
      <c r="L8" s="53"/>
      <c r="M8" s="53"/>
      <c r="N8" s="53"/>
      <c r="O8" s="53"/>
      <c r="P8" s="53"/>
      <c r="Q8" s="53"/>
      <c r="R8" s="53"/>
      <c r="S8" s="53"/>
      <c r="T8" s="53"/>
    </row>
    <row r="9" ht="19.5" customHeight="1" spans="1:20">
      <c r="A9" s="24"/>
      <c r="B9" s="78"/>
      <c r="C9" s="78"/>
      <c r="D9" s="79"/>
      <c r="E9" s="80"/>
      <c r="F9" s="80"/>
      <c r="G9" s="80"/>
      <c r="H9" s="80"/>
      <c r="I9" s="80"/>
      <c r="J9" s="80"/>
      <c r="K9" s="80"/>
      <c r="L9" s="80"/>
      <c r="M9" s="80"/>
      <c r="N9" s="80"/>
      <c r="O9" s="80"/>
      <c r="P9" s="80"/>
      <c r="Q9" s="80"/>
      <c r="R9" s="80"/>
      <c r="S9" s="80"/>
      <c r="T9" s="24"/>
    </row>
    <row r="10" ht="19.5" customHeight="1" spans="1:20">
      <c r="A10" s="51" t="s">
        <v>30</v>
      </c>
      <c r="B10" s="78"/>
      <c r="C10" s="78"/>
      <c r="D10" s="79"/>
      <c r="E10" s="53"/>
      <c r="F10" s="53"/>
      <c r="G10" s="53"/>
      <c r="H10" s="53"/>
      <c r="I10" s="53"/>
      <c r="J10" s="53"/>
      <c r="K10" s="53"/>
      <c r="L10" s="53"/>
      <c r="M10" s="53"/>
      <c r="N10" s="53"/>
      <c r="O10" s="53"/>
      <c r="P10" s="53"/>
      <c r="Q10" s="53"/>
      <c r="R10" s="53"/>
      <c r="S10" s="53"/>
      <c r="T10" s="53"/>
    </row>
    <row r="11" customHeight="1" spans="1:1">
      <c r="A11" s="54" t="s">
        <v>711</v>
      </c>
    </row>
  </sheetData>
  <mergeCells count="6">
    <mergeCell ref="A2:T2"/>
    <mergeCell ref="A3:T3"/>
    <mergeCell ref="A4:T4"/>
    <mergeCell ref="B5:D5"/>
    <mergeCell ref="E5:T5"/>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E20" sqref="E20"/>
    </sheetView>
  </sheetViews>
  <sheetFormatPr defaultColWidth="9.13636363636364" defaultRowHeight="12" customHeight="1" outlineLevelRow="7"/>
  <cols>
    <col min="1" max="10" width="13.2" customWidth="1"/>
  </cols>
  <sheetData>
    <row r="1" customHeight="1" spans="10:10">
      <c r="J1" s="62" t="s">
        <v>712</v>
      </c>
    </row>
    <row r="2" ht="28.5" customHeight="1" spans="1:10">
      <c r="A2" s="55" t="str">
        <f>"2025"&amp;"年县对下转移支付绩效目标表"</f>
        <v>2025年县对下转移支付绩效目标表</v>
      </c>
      <c r="B2" s="5"/>
      <c r="C2" s="5"/>
      <c r="D2" s="5"/>
      <c r="E2" s="5"/>
      <c r="F2" s="56"/>
      <c r="G2" s="5"/>
      <c r="H2" s="56"/>
      <c r="I2" s="56"/>
      <c r="J2" s="5"/>
    </row>
    <row r="3" ht="17.25" customHeight="1" spans="1:8">
      <c r="A3" s="6" t="str">
        <f>"单位名称："&amp;"盈江县教育体育局（本级）"</f>
        <v>单位名称：盈江县教育体育局（本级）</v>
      </c>
      <c r="B3" s="57"/>
      <c r="C3" s="57"/>
      <c r="D3" s="57"/>
      <c r="E3" s="57"/>
      <c r="F3" s="58"/>
      <c r="G3" s="57"/>
      <c r="H3" s="58"/>
    </row>
    <row r="4" ht="44.25" customHeight="1" spans="1:10">
      <c r="A4" s="34" t="s">
        <v>363</v>
      </c>
      <c r="B4" s="34" t="s">
        <v>364</v>
      </c>
      <c r="C4" s="34" t="s">
        <v>365</v>
      </c>
      <c r="D4" s="34" t="s">
        <v>366</v>
      </c>
      <c r="E4" s="34" t="s">
        <v>367</v>
      </c>
      <c r="F4" s="59" t="s">
        <v>368</v>
      </c>
      <c r="G4" s="34" t="s">
        <v>369</v>
      </c>
      <c r="H4" s="59" t="s">
        <v>370</v>
      </c>
      <c r="I4" s="59" t="s">
        <v>371</v>
      </c>
      <c r="J4" s="34" t="s">
        <v>372</v>
      </c>
    </row>
    <row r="5" ht="14.25" customHeight="1" spans="1:10">
      <c r="A5" s="34">
        <v>1</v>
      </c>
      <c r="B5" s="34">
        <v>2</v>
      </c>
      <c r="C5" s="34">
        <v>3</v>
      </c>
      <c r="D5" s="34">
        <v>4</v>
      </c>
      <c r="E5" s="34">
        <v>5</v>
      </c>
      <c r="F5" s="59">
        <v>6</v>
      </c>
      <c r="G5" s="34">
        <v>7</v>
      </c>
      <c r="H5" s="59">
        <v>8</v>
      </c>
      <c r="I5" s="59">
        <v>9</v>
      </c>
      <c r="J5" s="34">
        <v>10</v>
      </c>
    </row>
    <row r="6" ht="32.7" customHeight="1" spans="1:10">
      <c r="A6" s="36"/>
      <c r="B6" s="49"/>
      <c r="C6" s="49"/>
      <c r="D6" s="49"/>
      <c r="E6" s="60"/>
      <c r="F6" s="61"/>
      <c r="G6" s="60"/>
      <c r="H6" s="61"/>
      <c r="I6" s="61"/>
      <c r="J6" s="60"/>
    </row>
    <row r="7" ht="32.7" customHeight="1" spans="1:10">
      <c r="A7" s="36"/>
      <c r="B7" s="22" t="s">
        <v>710</v>
      </c>
      <c r="C7" s="22" t="s">
        <v>710</v>
      </c>
      <c r="D7" s="22" t="s">
        <v>710</v>
      </c>
      <c r="E7" s="36" t="s">
        <v>710</v>
      </c>
      <c r="F7" s="22" t="s">
        <v>710</v>
      </c>
      <c r="G7" s="36" t="s">
        <v>710</v>
      </c>
      <c r="H7" s="22" t="s">
        <v>710</v>
      </c>
      <c r="I7" s="22" t="s">
        <v>710</v>
      </c>
      <c r="J7" s="36" t="s">
        <v>710</v>
      </c>
    </row>
    <row r="8" customHeight="1" spans="1:1">
      <c r="A8" s="54" t="s">
        <v>711</v>
      </c>
    </row>
  </sheetData>
  <mergeCells count="2">
    <mergeCell ref="A2:J2"/>
    <mergeCell ref="A3:H3"/>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F23" sqref="F23"/>
    </sheetView>
  </sheetViews>
  <sheetFormatPr defaultColWidth="9.13636363636364" defaultRowHeight="12" customHeight="1" outlineLevelCol="7"/>
  <cols>
    <col min="1" max="8" width="16.9181818181818" customWidth="1"/>
  </cols>
  <sheetData>
    <row r="1" ht="14.25" customHeight="1" spans="1:8">
      <c r="A1" s="1"/>
      <c r="B1" s="1"/>
      <c r="C1" s="1"/>
      <c r="D1" s="1"/>
      <c r="E1" s="1"/>
      <c r="F1" s="1"/>
      <c r="G1" s="1"/>
      <c r="H1" s="42" t="s">
        <v>713</v>
      </c>
    </row>
    <row r="2" ht="28.5" customHeight="1" spans="1:8">
      <c r="A2" s="43" t="str">
        <f>"2025"&amp;"年新增资产配置表"</f>
        <v>2025年新增资产配置表</v>
      </c>
      <c r="B2" s="29"/>
      <c r="C2" s="29"/>
      <c r="D2" s="29"/>
      <c r="E2" s="29"/>
      <c r="F2" s="29"/>
      <c r="G2" s="29"/>
      <c r="H2" s="29"/>
    </row>
    <row r="3" ht="13.5" customHeight="1" spans="1:8">
      <c r="A3" s="44" t="str">
        <f>"单位名称："&amp;"盈江县教育体育局（本级）"</f>
        <v>单位名称：盈江县教育体育局（本级）</v>
      </c>
      <c r="B3" s="31"/>
      <c r="C3" s="45"/>
      <c r="D3" s="1"/>
      <c r="E3" s="1"/>
      <c r="F3" s="1"/>
      <c r="G3" s="1"/>
      <c r="H3" s="1"/>
    </row>
    <row r="4" ht="18" customHeight="1" spans="1:8">
      <c r="A4" s="11" t="s">
        <v>176</v>
      </c>
      <c r="B4" s="11" t="s">
        <v>714</v>
      </c>
      <c r="C4" s="11" t="s">
        <v>715</v>
      </c>
      <c r="D4" s="11" t="s">
        <v>716</v>
      </c>
      <c r="E4" s="11" t="s">
        <v>717</v>
      </c>
      <c r="F4" s="46" t="s">
        <v>718</v>
      </c>
      <c r="G4" s="47"/>
      <c r="H4" s="48"/>
    </row>
    <row r="5" ht="18" customHeight="1" spans="1:8">
      <c r="A5" s="18"/>
      <c r="B5" s="18"/>
      <c r="C5" s="18"/>
      <c r="D5" s="18"/>
      <c r="E5" s="18"/>
      <c r="F5" s="34" t="s">
        <v>676</v>
      </c>
      <c r="G5" s="34" t="s">
        <v>719</v>
      </c>
      <c r="H5" s="34" t="s">
        <v>720</v>
      </c>
    </row>
    <row r="6" ht="21" customHeight="1" spans="1:8">
      <c r="A6" s="34">
        <v>1</v>
      </c>
      <c r="B6" s="34">
        <v>2</v>
      </c>
      <c r="C6" s="34">
        <v>3</v>
      </c>
      <c r="D6" s="34">
        <v>4</v>
      </c>
      <c r="E6" s="34">
        <v>5</v>
      </c>
      <c r="F6" s="34">
        <v>6</v>
      </c>
      <c r="G6" s="34">
        <v>7</v>
      </c>
      <c r="H6" s="34">
        <v>8</v>
      </c>
    </row>
    <row r="7" ht="33" customHeight="1" spans="1:8">
      <c r="A7" s="49"/>
      <c r="B7" s="49"/>
      <c r="C7" s="49"/>
      <c r="D7" s="49"/>
      <c r="E7" s="49"/>
      <c r="F7" s="40"/>
      <c r="G7" s="50"/>
      <c r="H7" s="50"/>
    </row>
    <row r="8" ht="24" customHeight="1" spans="1:8">
      <c r="A8" s="51" t="s">
        <v>30</v>
      </c>
      <c r="B8" s="52"/>
      <c r="C8" s="52"/>
      <c r="D8" s="52"/>
      <c r="E8" s="52"/>
      <c r="F8" s="41"/>
      <c r="G8" s="53"/>
      <c r="H8" s="53"/>
    </row>
    <row r="9" customHeight="1" spans="1:1">
      <c r="A9" s="54" t="s">
        <v>721</v>
      </c>
    </row>
  </sheetData>
  <mergeCells count="9">
    <mergeCell ref="A2:H2"/>
    <mergeCell ref="A3:C3"/>
    <mergeCell ref="F4:H4"/>
    <mergeCell ref="A8:E8"/>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0"/>
  <sheetViews>
    <sheetView showZeros="0" workbookViewId="0">
      <selection activeCell="F15" sqref="F15"/>
    </sheetView>
  </sheetViews>
  <sheetFormatPr defaultColWidth="9.13636363636364" defaultRowHeight="14.25" customHeight="1"/>
  <cols>
    <col min="1" max="1" width="10.2818181818182" customWidth="1"/>
    <col min="2" max="3" width="23.8545454545455" customWidth="1"/>
    <col min="4" max="4" width="11.1363636363636" customWidth="1"/>
    <col min="5" max="5" width="17.7090909090909" customWidth="1"/>
    <col min="6" max="6" width="9.85454545454546" customWidth="1"/>
    <col min="7" max="7" width="17.7090909090909" customWidth="1"/>
    <col min="8" max="11" width="15.4181818181818" customWidth="1"/>
  </cols>
  <sheetData>
    <row r="1" ht="13.5" customHeight="1" spans="1:11">
      <c r="A1" s="1"/>
      <c r="B1" s="1"/>
      <c r="C1" s="1"/>
      <c r="D1" s="2"/>
      <c r="E1" s="2"/>
      <c r="F1" s="2"/>
      <c r="G1" s="2"/>
      <c r="H1" s="3"/>
      <c r="I1" s="3"/>
      <c r="J1" s="3"/>
      <c r="K1" s="4" t="s">
        <v>722</v>
      </c>
    </row>
    <row r="2" ht="27.75" customHeight="1" spans="1:11">
      <c r="A2" s="29" t="str">
        <f>"2025"&amp;"年上级转移支付补助项目支出预算表"</f>
        <v>2025年上级转移支付补助项目支出预算表</v>
      </c>
      <c r="B2" s="29"/>
      <c r="C2" s="29"/>
      <c r="D2" s="29"/>
      <c r="E2" s="29"/>
      <c r="F2" s="29"/>
      <c r="G2" s="29"/>
      <c r="H2" s="29"/>
      <c r="I2" s="29"/>
      <c r="J2" s="29"/>
      <c r="K2" s="29"/>
    </row>
    <row r="3" ht="13.5" customHeight="1" spans="1:11">
      <c r="A3" s="30" t="str">
        <f>"单位名称："&amp;"盈江县教育体育局（本级）"</f>
        <v>单位名称：盈江县教育体育局（本级）</v>
      </c>
      <c r="B3" s="31"/>
      <c r="C3" s="31"/>
      <c r="D3" s="31"/>
      <c r="E3" s="31"/>
      <c r="F3" s="31"/>
      <c r="G3" s="31"/>
      <c r="H3" s="32"/>
      <c r="I3" s="32"/>
      <c r="J3" s="32"/>
      <c r="K3" s="39" t="s">
        <v>27</v>
      </c>
    </row>
    <row r="4" ht="21.75" customHeight="1" spans="1:11">
      <c r="A4" s="33" t="s">
        <v>266</v>
      </c>
      <c r="B4" s="33" t="s">
        <v>178</v>
      </c>
      <c r="C4" s="33" t="s">
        <v>267</v>
      </c>
      <c r="D4" s="34" t="s">
        <v>179</v>
      </c>
      <c r="E4" s="34" t="s">
        <v>180</v>
      </c>
      <c r="F4" s="34" t="s">
        <v>268</v>
      </c>
      <c r="G4" s="34" t="s">
        <v>269</v>
      </c>
      <c r="H4" s="35" t="s">
        <v>30</v>
      </c>
      <c r="I4" s="35" t="s">
        <v>723</v>
      </c>
      <c r="J4" s="35"/>
      <c r="K4" s="35"/>
    </row>
    <row r="5" ht="21.75" customHeight="1" spans="1:11">
      <c r="A5" s="33"/>
      <c r="B5" s="33"/>
      <c r="C5" s="33"/>
      <c r="D5" s="34"/>
      <c r="E5" s="34"/>
      <c r="F5" s="34"/>
      <c r="G5" s="34"/>
      <c r="H5" s="35"/>
      <c r="I5" s="34" t="s">
        <v>34</v>
      </c>
      <c r="J5" s="34" t="s">
        <v>35</v>
      </c>
      <c r="K5" s="34" t="s">
        <v>36</v>
      </c>
    </row>
    <row r="6" ht="40.5" customHeight="1" spans="1:11">
      <c r="A6" s="33"/>
      <c r="B6" s="33"/>
      <c r="C6" s="33"/>
      <c r="D6" s="34"/>
      <c r="E6" s="34"/>
      <c r="F6" s="34"/>
      <c r="G6" s="34"/>
      <c r="H6" s="35"/>
      <c r="I6" s="34" t="s">
        <v>33</v>
      </c>
      <c r="J6" s="34"/>
      <c r="K6" s="34"/>
    </row>
    <row r="7" ht="15" customHeight="1" spans="1:11">
      <c r="A7" s="19">
        <v>1</v>
      </c>
      <c r="B7" s="19">
        <v>2</v>
      </c>
      <c r="C7" s="19">
        <v>3</v>
      </c>
      <c r="D7" s="19">
        <v>4</v>
      </c>
      <c r="E7" s="19">
        <v>5</v>
      </c>
      <c r="F7" s="19">
        <v>6</v>
      </c>
      <c r="G7" s="19">
        <v>7</v>
      </c>
      <c r="H7" s="19">
        <v>8</v>
      </c>
      <c r="I7" s="19">
        <v>9</v>
      </c>
      <c r="J7" s="20">
        <v>10</v>
      </c>
      <c r="K7" s="20">
        <v>11</v>
      </c>
    </row>
    <row r="8" ht="52.5" customHeight="1" spans="1:11">
      <c r="A8" s="36"/>
      <c r="B8" s="22" t="s">
        <v>724</v>
      </c>
      <c r="C8" s="36"/>
      <c r="D8" s="36"/>
      <c r="E8" s="36"/>
      <c r="F8" s="36"/>
      <c r="G8" s="36"/>
      <c r="H8" s="23">
        <v>40000</v>
      </c>
      <c r="I8" s="23">
        <v>40000</v>
      </c>
      <c r="J8" s="23"/>
      <c r="K8" s="40"/>
    </row>
    <row r="9" ht="52.5" customHeight="1" spans="1:11">
      <c r="A9" s="22" t="s">
        <v>278</v>
      </c>
      <c r="B9" s="22" t="s">
        <v>724</v>
      </c>
      <c r="C9" s="22" t="s">
        <v>46</v>
      </c>
      <c r="D9" s="22" t="s">
        <v>122</v>
      </c>
      <c r="E9" s="22" t="s">
        <v>123</v>
      </c>
      <c r="F9" s="22" t="s">
        <v>725</v>
      </c>
      <c r="G9" s="22" t="s">
        <v>726</v>
      </c>
      <c r="H9" s="23">
        <v>40000</v>
      </c>
      <c r="I9" s="23">
        <v>40000</v>
      </c>
      <c r="J9" s="23"/>
      <c r="K9" s="41"/>
    </row>
    <row r="10" ht="30" customHeight="1" spans="1:11">
      <c r="A10" s="37" t="s">
        <v>669</v>
      </c>
      <c r="B10" s="38"/>
      <c r="C10" s="38"/>
      <c r="D10" s="38"/>
      <c r="E10" s="38"/>
      <c r="F10" s="38"/>
      <c r="G10" s="38"/>
      <c r="H10" s="23">
        <v>40000</v>
      </c>
      <c r="I10" s="23">
        <v>40000</v>
      </c>
      <c r="J10" s="23"/>
      <c r="K10" s="41"/>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33"/>
  <sheetViews>
    <sheetView showZeros="0" workbookViewId="0">
      <selection activeCell="F15" sqref="F15"/>
    </sheetView>
  </sheetViews>
  <sheetFormatPr defaultColWidth="9.13636363636364" defaultRowHeight="14.25" customHeight="1" outlineLevelCol="6"/>
  <cols>
    <col min="1" max="4" width="20.0545454545455" customWidth="1"/>
    <col min="5" max="7" width="21.0545454545455" customWidth="1"/>
  </cols>
  <sheetData>
    <row r="1" ht="13.5" customHeight="1" spans="1:7">
      <c r="A1" s="1"/>
      <c r="B1" s="1"/>
      <c r="C1" s="1"/>
      <c r="D1" s="2"/>
      <c r="E1" s="3"/>
      <c r="F1" s="3"/>
      <c r="G1" s="4" t="s">
        <v>727</v>
      </c>
    </row>
    <row r="2" ht="27.75" customHeight="1" spans="1:7">
      <c r="A2" s="5" t="str">
        <f>"2025"&amp;"年部门项目支出中期规划预算表"</f>
        <v>2025年部门项目支出中期规划预算表</v>
      </c>
      <c r="B2" s="5"/>
      <c r="C2" s="5"/>
      <c r="D2" s="5"/>
      <c r="E2" s="5"/>
      <c r="F2" s="5"/>
      <c r="G2" s="5"/>
    </row>
    <row r="3" ht="13.5" customHeight="1" spans="1:7">
      <c r="A3" s="6" t="str">
        <f>"单位名称："&amp;"盈江县教育体育局（本级）"</f>
        <v>单位名称：盈江县教育体育局（本级）</v>
      </c>
      <c r="B3" s="7"/>
      <c r="C3" s="7"/>
      <c r="D3" s="7"/>
      <c r="E3" s="8"/>
      <c r="F3" s="8"/>
      <c r="G3" s="9" t="s">
        <v>27</v>
      </c>
    </row>
    <row r="4" ht="21.75" customHeight="1" spans="1:7">
      <c r="A4" s="10" t="s">
        <v>267</v>
      </c>
      <c r="B4" s="10" t="s">
        <v>266</v>
      </c>
      <c r="C4" s="10" t="s">
        <v>178</v>
      </c>
      <c r="D4" s="11" t="s">
        <v>728</v>
      </c>
      <c r="E4" s="12" t="s">
        <v>34</v>
      </c>
      <c r="F4" s="13"/>
      <c r="G4" s="14"/>
    </row>
    <row r="5" ht="21.75" customHeight="1" spans="1:7">
      <c r="A5" s="15"/>
      <c r="B5" s="15"/>
      <c r="C5" s="15"/>
      <c r="D5" s="16"/>
      <c r="E5" s="11" t="str">
        <f>"2025"&amp;"年"</f>
        <v>2025年</v>
      </c>
      <c r="F5" s="11" t="str">
        <f>"2025"+1&amp;"年"</f>
        <v>2026年</v>
      </c>
      <c r="G5" s="11" t="str">
        <f>"2025"+2&amp;"年"</f>
        <v>2027年</v>
      </c>
    </row>
    <row r="6" ht="40.5" customHeight="1" spans="1:7">
      <c r="A6" s="17"/>
      <c r="B6" s="17"/>
      <c r="C6" s="17"/>
      <c r="D6" s="18"/>
      <c r="E6" s="18" t="s">
        <v>33</v>
      </c>
      <c r="F6" s="18" t="s">
        <v>33</v>
      </c>
      <c r="G6" s="18" t="s">
        <v>33</v>
      </c>
    </row>
    <row r="7" ht="15" customHeight="1" spans="1:7">
      <c r="A7" s="19">
        <v>1</v>
      </c>
      <c r="B7" s="19">
        <v>2</v>
      </c>
      <c r="C7" s="19">
        <v>3</v>
      </c>
      <c r="D7" s="20">
        <v>4</v>
      </c>
      <c r="E7" s="19">
        <v>5</v>
      </c>
      <c r="F7" s="19">
        <v>6</v>
      </c>
      <c r="G7" s="19">
        <v>7</v>
      </c>
    </row>
    <row r="8" ht="52.5" customHeight="1" spans="1:7">
      <c r="A8" s="21" t="s">
        <v>46</v>
      </c>
      <c r="B8" s="22"/>
      <c r="C8" s="22"/>
      <c r="D8" s="22"/>
      <c r="E8" s="23">
        <v>18945300</v>
      </c>
      <c r="F8" s="23"/>
      <c r="G8" s="23"/>
    </row>
    <row r="9" ht="52.5" customHeight="1" spans="1:7">
      <c r="A9" s="24"/>
      <c r="B9" s="22" t="s">
        <v>729</v>
      </c>
      <c r="C9" s="22" t="s">
        <v>251</v>
      </c>
      <c r="D9" s="22" t="s">
        <v>730</v>
      </c>
      <c r="E9" s="23">
        <v>2500000</v>
      </c>
      <c r="F9" s="23"/>
      <c r="G9" s="23"/>
    </row>
    <row r="10" ht="52.5" customHeight="1" spans="1:7">
      <c r="A10" s="25"/>
      <c r="B10" s="22" t="s">
        <v>731</v>
      </c>
      <c r="C10" s="22" t="s">
        <v>259</v>
      </c>
      <c r="D10" s="22" t="s">
        <v>730</v>
      </c>
      <c r="E10" s="23">
        <v>980100</v>
      </c>
      <c r="F10" s="23"/>
      <c r="G10" s="23"/>
    </row>
    <row r="11" ht="52.5" customHeight="1" spans="1:7">
      <c r="A11" s="25"/>
      <c r="B11" s="22" t="s">
        <v>732</v>
      </c>
      <c r="C11" s="22" t="s">
        <v>255</v>
      </c>
      <c r="D11" s="22" t="s">
        <v>730</v>
      </c>
      <c r="E11" s="23">
        <v>500000</v>
      </c>
      <c r="F11" s="23"/>
      <c r="G11" s="23"/>
    </row>
    <row r="12" ht="52.5" customHeight="1" spans="1:7">
      <c r="A12" s="25"/>
      <c r="B12" s="22" t="s">
        <v>733</v>
      </c>
      <c r="C12" s="22" t="s">
        <v>257</v>
      </c>
      <c r="D12" s="22" t="s">
        <v>730</v>
      </c>
      <c r="E12" s="23">
        <v>13600</v>
      </c>
      <c r="F12" s="23"/>
      <c r="G12" s="23"/>
    </row>
    <row r="13" ht="52.5" customHeight="1" spans="1:7">
      <c r="A13" s="25"/>
      <c r="B13" s="22" t="s">
        <v>733</v>
      </c>
      <c r="C13" s="22" t="s">
        <v>263</v>
      </c>
      <c r="D13" s="22" t="s">
        <v>730</v>
      </c>
      <c r="E13" s="23">
        <v>13600</v>
      </c>
      <c r="F13" s="23"/>
      <c r="G13" s="23"/>
    </row>
    <row r="14" ht="52.5" customHeight="1" spans="1:7">
      <c r="A14" s="25"/>
      <c r="B14" s="22" t="s">
        <v>734</v>
      </c>
      <c r="C14" s="22" t="s">
        <v>358</v>
      </c>
      <c r="D14" s="22" t="s">
        <v>730</v>
      </c>
      <c r="E14" s="23">
        <v>150000</v>
      </c>
      <c r="F14" s="23"/>
      <c r="G14" s="23"/>
    </row>
    <row r="15" ht="52.5" customHeight="1" spans="1:7">
      <c r="A15" s="25"/>
      <c r="B15" s="22" t="s">
        <v>734</v>
      </c>
      <c r="C15" s="22" t="s">
        <v>360</v>
      </c>
      <c r="D15" s="22" t="s">
        <v>730</v>
      </c>
      <c r="E15" s="23">
        <v>12000000</v>
      </c>
      <c r="F15" s="23"/>
      <c r="G15" s="23"/>
    </row>
    <row r="16" ht="52.5" customHeight="1" spans="1:7">
      <c r="A16" s="25"/>
      <c r="B16" s="22" t="s">
        <v>734</v>
      </c>
      <c r="C16" s="22" t="s">
        <v>301</v>
      </c>
      <c r="D16" s="22" t="s">
        <v>730</v>
      </c>
      <c r="E16" s="23">
        <v>320000</v>
      </c>
      <c r="F16" s="23"/>
      <c r="G16" s="23"/>
    </row>
    <row r="17" ht="52.5" customHeight="1" spans="1:7">
      <c r="A17" s="25"/>
      <c r="B17" s="22" t="s">
        <v>734</v>
      </c>
      <c r="C17" s="22" t="s">
        <v>352</v>
      </c>
      <c r="D17" s="22" t="s">
        <v>730</v>
      </c>
      <c r="E17" s="23">
        <v>20000</v>
      </c>
      <c r="F17" s="23"/>
      <c r="G17" s="23"/>
    </row>
    <row r="18" ht="52.5" customHeight="1" spans="1:7">
      <c r="A18" s="25"/>
      <c r="B18" s="22" t="s">
        <v>735</v>
      </c>
      <c r="C18" s="22" t="s">
        <v>350</v>
      </c>
      <c r="D18" s="22" t="s">
        <v>730</v>
      </c>
      <c r="E18" s="23">
        <v>230000</v>
      </c>
      <c r="F18" s="23"/>
      <c r="G18" s="23"/>
    </row>
    <row r="19" ht="52.5" customHeight="1" spans="1:7">
      <c r="A19" s="25"/>
      <c r="B19" s="22" t="s">
        <v>735</v>
      </c>
      <c r="C19" s="22" t="s">
        <v>354</v>
      </c>
      <c r="D19" s="22" t="s">
        <v>730</v>
      </c>
      <c r="E19" s="23">
        <v>80000</v>
      </c>
      <c r="F19" s="23"/>
      <c r="G19" s="23"/>
    </row>
    <row r="20" ht="52.5" customHeight="1" spans="1:7">
      <c r="A20" s="25"/>
      <c r="B20" s="22" t="s">
        <v>735</v>
      </c>
      <c r="C20" s="22" t="s">
        <v>336</v>
      </c>
      <c r="D20" s="22" t="s">
        <v>730</v>
      </c>
      <c r="E20" s="23">
        <v>84000</v>
      </c>
      <c r="F20" s="23"/>
      <c r="G20" s="23"/>
    </row>
    <row r="21" ht="52.5" customHeight="1" spans="1:7">
      <c r="A21" s="25"/>
      <c r="B21" s="22" t="s">
        <v>735</v>
      </c>
      <c r="C21" s="22" t="s">
        <v>312</v>
      </c>
      <c r="D21" s="22" t="s">
        <v>730</v>
      </c>
      <c r="E21" s="23">
        <v>40000</v>
      </c>
      <c r="F21" s="23"/>
      <c r="G21" s="23"/>
    </row>
    <row r="22" ht="52.5" customHeight="1" spans="1:7">
      <c r="A22" s="25"/>
      <c r="B22" s="22" t="s">
        <v>735</v>
      </c>
      <c r="C22" s="22" t="s">
        <v>272</v>
      </c>
      <c r="D22" s="22" t="s">
        <v>730</v>
      </c>
      <c r="E22" s="23">
        <v>378000</v>
      </c>
      <c r="F22" s="23"/>
      <c r="G22" s="23"/>
    </row>
    <row r="23" ht="52.5" customHeight="1" spans="1:7">
      <c r="A23" s="25"/>
      <c r="B23" s="22" t="s">
        <v>736</v>
      </c>
      <c r="C23" s="22" t="s">
        <v>346</v>
      </c>
      <c r="D23" s="22" t="s">
        <v>730</v>
      </c>
      <c r="E23" s="23">
        <v>500000</v>
      </c>
      <c r="F23" s="23"/>
      <c r="G23" s="23"/>
    </row>
    <row r="24" ht="52.5" customHeight="1" spans="1:7">
      <c r="A24" s="25"/>
      <c r="B24" s="22" t="s">
        <v>736</v>
      </c>
      <c r="C24" s="22" t="s">
        <v>338</v>
      </c>
      <c r="D24" s="22" t="s">
        <v>730</v>
      </c>
      <c r="E24" s="23">
        <v>50000</v>
      </c>
      <c r="F24" s="23"/>
      <c r="G24" s="23"/>
    </row>
    <row r="25" ht="52.5" customHeight="1" spans="1:7">
      <c r="A25" s="25"/>
      <c r="B25" s="22" t="s">
        <v>736</v>
      </c>
      <c r="C25" s="22" t="s">
        <v>344</v>
      </c>
      <c r="D25" s="22" t="s">
        <v>730</v>
      </c>
      <c r="E25" s="23">
        <v>50000</v>
      </c>
      <c r="F25" s="23"/>
      <c r="G25" s="23"/>
    </row>
    <row r="26" ht="52.5" customHeight="1" spans="1:7">
      <c r="A26" s="25"/>
      <c r="B26" s="22" t="s">
        <v>736</v>
      </c>
      <c r="C26" s="22" t="s">
        <v>348</v>
      </c>
      <c r="D26" s="22" t="s">
        <v>730</v>
      </c>
      <c r="E26" s="23">
        <v>6000</v>
      </c>
      <c r="F26" s="23"/>
      <c r="G26" s="23"/>
    </row>
    <row r="27" ht="52.5" customHeight="1" spans="1:7">
      <c r="A27" s="25"/>
      <c r="B27" s="22" t="s">
        <v>736</v>
      </c>
      <c r="C27" s="22" t="s">
        <v>277</v>
      </c>
      <c r="D27" s="22" t="s">
        <v>730</v>
      </c>
      <c r="E27" s="23">
        <v>740000</v>
      </c>
      <c r="F27" s="23"/>
      <c r="G27" s="23"/>
    </row>
    <row r="28" ht="52.5" customHeight="1" spans="1:7">
      <c r="A28" s="25"/>
      <c r="B28" s="22" t="s">
        <v>736</v>
      </c>
      <c r="C28" s="22" t="s">
        <v>288</v>
      </c>
      <c r="D28" s="22" t="s">
        <v>730</v>
      </c>
      <c r="E28" s="23">
        <v>150000</v>
      </c>
      <c r="F28" s="23"/>
      <c r="G28" s="23"/>
    </row>
    <row r="29" ht="52.5" customHeight="1" spans="1:7">
      <c r="A29" s="25"/>
      <c r="B29" s="22" t="s">
        <v>736</v>
      </c>
      <c r="C29" s="22" t="s">
        <v>282</v>
      </c>
      <c r="D29" s="22" t="s">
        <v>730</v>
      </c>
      <c r="E29" s="23">
        <v>20000</v>
      </c>
      <c r="F29" s="23"/>
      <c r="G29" s="23"/>
    </row>
    <row r="30" ht="52.5" customHeight="1" spans="1:7">
      <c r="A30" s="25"/>
      <c r="B30" s="22" t="s">
        <v>736</v>
      </c>
      <c r="C30" s="22" t="s">
        <v>286</v>
      </c>
      <c r="D30" s="22" t="s">
        <v>730</v>
      </c>
      <c r="E30" s="23">
        <v>10000</v>
      </c>
      <c r="F30" s="23"/>
      <c r="G30" s="23"/>
    </row>
    <row r="31" ht="52.5" customHeight="1" spans="1:7">
      <c r="A31" s="25"/>
      <c r="B31" s="22" t="s">
        <v>736</v>
      </c>
      <c r="C31" s="22" t="s">
        <v>308</v>
      </c>
      <c r="D31" s="22" t="s">
        <v>730</v>
      </c>
      <c r="E31" s="23">
        <v>10000</v>
      </c>
      <c r="F31" s="23"/>
      <c r="G31" s="23"/>
    </row>
    <row r="32" ht="52.5" customHeight="1" spans="1:7">
      <c r="A32" s="25"/>
      <c r="B32" s="22" t="s">
        <v>736</v>
      </c>
      <c r="C32" s="22" t="s">
        <v>306</v>
      </c>
      <c r="D32" s="22" t="s">
        <v>730</v>
      </c>
      <c r="E32" s="23">
        <v>100000</v>
      </c>
      <c r="F32" s="23"/>
      <c r="G32" s="23"/>
    </row>
    <row r="33" ht="30" customHeight="1" spans="1:7">
      <c r="A33" s="26" t="s">
        <v>30</v>
      </c>
      <c r="B33" s="27" t="s">
        <v>710</v>
      </c>
      <c r="C33" s="27"/>
      <c r="D33" s="28"/>
      <c r="E33" s="23">
        <v>18945300</v>
      </c>
      <c r="F33" s="23"/>
      <c r="G33" s="23"/>
    </row>
  </sheetData>
  <mergeCells count="11">
    <mergeCell ref="A2:G2"/>
    <mergeCell ref="A3:D3"/>
    <mergeCell ref="E4:G4"/>
    <mergeCell ref="A33:D33"/>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F15" sqref="F15"/>
    </sheetView>
  </sheetViews>
  <sheetFormatPr defaultColWidth="9.13636363636364" defaultRowHeight="12" customHeight="1"/>
  <cols>
    <col min="1" max="1" width="7.63636363636364" customWidth="1"/>
    <col min="2" max="2" width="11.2" customWidth="1"/>
    <col min="3" max="4" width="13.4818181818182" customWidth="1"/>
    <col min="5" max="5" width="13.2" customWidth="1"/>
    <col min="6" max="6" width="8.48181818181818" customWidth="1"/>
    <col min="7" max="7" width="5.34545454545455" customWidth="1"/>
    <col min="8" max="8" width="8.48181818181818" customWidth="1"/>
    <col min="9" max="12" width="11.9181818181818" customWidth="1"/>
    <col min="13" max="13" width="9.2" customWidth="1"/>
    <col min="14" max="14" width="11.9181818181818" customWidth="1"/>
    <col min="15" max="15" width="4.48181818181818" customWidth="1"/>
    <col min="16" max="19" width="4.91818181818182" customWidth="1"/>
  </cols>
  <sheetData>
    <row r="1" ht="16.5" customHeight="1" spans="1:17">
      <c r="A1" s="168"/>
      <c r="B1" s="1"/>
      <c r="C1" s="1"/>
      <c r="D1" s="1"/>
      <c r="E1" s="1"/>
      <c r="F1" s="1"/>
      <c r="G1" s="1"/>
      <c r="H1" s="1"/>
      <c r="I1" s="84"/>
      <c r="J1" s="1"/>
      <c r="K1" s="1"/>
      <c r="L1" s="1"/>
      <c r="M1" s="1"/>
      <c r="N1" s="1"/>
      <c r="O1" s="1"/>
      <c r="P1" s="88" t="s">
        <v>26</v>
      </c>
      <c r="Q1" s="88" t="s">
        <v>26</v>
      </c>
    </row>
    <row r="2" ht="36.75" customHeight="1" spans="1:19">
      <c r="A2" s="29" t="str">
        <f>"2025"&amp;"年部门收入预算表"</f>
        <v>2025年部门收入预算表</v>
      </c>
      <c r="B2" s="29"/>
      <c r="C2" s="29"/>
      <c r="D2" s="29"/>
      <c r="E2" s="29"/>
      <c r="F2" s="29"/>
      <c r="G2" s="29"/>
      <c r="H2" s="29"/>
      <c r="I2" s="29"/>
      <c r="J2" s="29"/>
      <c r="K2" s="29"/>
      <c r="L2" s="29"/>
      <c r="M2" s="29"/>
      <c r="N2" s="29"/>
      <c r="O2" s="29"/>
      <c r="P2" s="29"/>
      <c r="Q2" s="29"/>
      <c r="R2" s="29"/>
      <c r="S2" s="29"/>
    </row>
    <row r="3" ht="18" customHeight="1" spans="1:17">
      <c r="A3" s="31" t="str">
        <f>"单位名称："&amp;"盈江县教育体育局（本级）"</f>
        <v>单位名称：盈江县教育体育局（本级）</v>
      </c>
      <c r="B3" s="31"/>
      <c r="C3" s="45"/>
      <c r="D3" s="45"/>
      <c r="E3" s="45"/>
      <c r="F3" s="45"/>
      <c r="G3" s="45"/>
      <c r="H3" s="45"/>
      <c r="I3" s="45"/>
      <c r="J3" s="45"/>
      <c r="K3" s="45"/>
      <c r="L3" s="45"/>
      <c r="M3" s="45"/>
      <c r="N3" s="45"/>
      <c r="O3" s="45"/>
      <c r="P3" s="88" t="s">
        <v>27</v>
      </c>
      <c r="Q3" s="88"/>
    </row>
    <row r="4" ht="21" customHeight="1" spans="1:19">
      <c r="A4" s="11" t="s">
        <v>28</v>
      </c>
      <c r="B4" s="11" t="s">
        <v>29</v>
      </c>
      <c r="C4" s="11" t="s">
        <v>30</v>
      </c>
      <c r="D4" s="46" t="s">
        <v>31</v>
      </c>
      <c r="E4" s="47"/>
      <c r="F4" s="47"/>
      <c r="G4" s="47"/>
      <c r="H4" s="47"/>
      <c r="I4" s="13"/>
      <c r="J4" s="47"/>
      <c r="K4" s="47"/>
      <c r="L4" s="47"/>
      <c r="M4" s="47"/>
      <c r="N4" s="48"/>
      <c r="O4" s="46" t="s">
        <v>32</v>
      </c>
      <c r="P4" s="47"/>
      <c r="Q4" s="47"/>
      <c r="R4" s="47"/>
      <c r="S4" s="48"/>
    </row>
    <row r="5" ht="41.25" customHeight="1" spans="1:19">
      <c r="A5" s="16"/>
      <c r="B5" s="16"/>
      <c r="C5" s="16"/>
      <c r="D5" s="16" t="s">
        <v>33</v>
      </c>
      <c r="E5" s="16" t="s">
        <v>34</v>
      </c>
      <c r="F5" s="16" t="s">
        <v>35</v>
      </c>
      <c r="G5" s="16" t="s">
        <v>36</v>
      </c>
      <c r="H5" s="11" t="s">
        <v>37</v>
      </c>
      <c r="I5" s="171" t="s">
        <v>38</v>
      </c>
      <c r="J5" s="171"/>
      <c r="K5" s="171"/>
      <c r="L5" s="171"/>
      <c r="M5" s="171"/>
      <c r="N5" s="171"/>
      <c r="O5" s="11" t="s">
        <v>33</v>
      </c>
      <c r="P5" s="11" t="s">
        <v>34</v>
      </c>
      <c r="Q5" s="11" t="s">
        <v>35</v>
      </c>
      <c r="R5" s="11" t="s">
        <v>36</v>
      </c>
      <c r="S5" s="11" t="s">
        <v>39</v>
      </c>
    </row>
    <row r="6" ht="43.5" customHeight="1" spans="1:19">
      <c r="A6" s="72"/>
      <c r="B6" s="72"/>
      <c r="C6" s="72"/>
      <c r="D6" s="73"/>
      <c r="E6" s="73"/>
      <c r="F6" s="73"/>
      <c r="G6" s="72"/>
      <c r="H6" s="72"/>
      <c r="I6" s="35" t="s">
        <v>33</v>
      </c>
      <c r="J6" s="33" t="s">
        <v>40</v>
      </c>
      <c r="K6" s="33" t="s">
        <v>41</v>
      </c>
      <c r="L6" s="10" t="s">
        <v>42</v>
      </c>
      <c r="M6" s="10" t="s">
        <v>43</v>
      </c>
      <c r="N6" s="10" t="s">
        <v>44</v>
      </c>
      <c r="O6" s="73"/>
      <c r="P6" s="73"/>
      <c r="Q6" s="73"/>
      <c r="R6" s="73"/>
      <c r="S6" s="73"/>
    </row>
    <row r="7" ht="21" customHeight="1" spans="1:19">
      <c r="A7" s="35">
        <v>1</v>
      </c>
      <c r="B7" s="35">
        <v>2</v>
      </c>
      <c r="C7" s="35">
        <v>3</v>
      </c>
      <c r="D7" s="35">
        <v>4</v>
      </c>
      <c r="E7" s="35">
        <v>5</v>
      </c>
      <c r="F7" s="35">
        <v>6</v>
      </c>
      <c r="G7" s="35">
        <v>7</v>
      </c>
      <c r="H7" s="35">
        <v>8</v>
      </c>
      <c r="I7" s="35">
        <v>9</v>
      </c>
      <c r="J7" s="35">
        <v>10</v>
      </c>
      <c r="K7" s="35">
        <v>11</v>
      </c>
      <c r="L7" s="35">
        <v>12</v>
      </c>
      <c r="M7" s="35">
        <v>13</v>
      </c>
      <c r="N7" s="35">
        <v>14</v>
      </c>
      <c r="O7" s="35">
        <v>15</v>
      </c>
      <c r="P7" s="35">
        <v>16</v>
      </c>
      <c r="Q7" s="35">
        <v>17</v>
      </c>
      <c r="R7" s="35">
        <v>18</v>
      </c>
      <c r="S7" s="59">
        <v>19</v>
      </c>
    </row>
    <row r="8" ht="52.5" customHeight="1" spans="1:19">
      <c r="A8" s="169" t="s">
        <v>45</v>
      </c>
      <c r="B8" s="169" t="s">
        <v>46</v>
      </c>
      <c r="C8" s="23">
        <v>29746948.69</v>
      </c>
      <c r="D8" s="23">
        <v>29746948.69</v>
      </c>
      <c r="E8" s="23">
        <v>21923652.99</v>
      </c>
      <c r="F8" s="23"/>
      <c r="G8" s="23"/>
      <c r="H8" s="23"/>
      <c r="I8" s="23">
        <v>7823295.7</v>
      </c>
      <c r="J8" s="23"/>
      <c r="K8" s="23"/>
      <c r="L8" s="23"/>
      <c r="M8" s="23"/>
      <c r="N8" s="23">
        <v>7823295.7</v>
      </c>
      <c r="O8" s="23"/>
      <c r="P8" s="23"/>
      <c r="Q8" s="23"/>
      <c r="R8" s="23"/>
      <c r="S8" s="23"/>
    </row>
    <row r="9" ht="30" customHeight="1" spans="1:19">
      <c r="A9" s="12" t="s">
        <v>30</v>
      </c>
      <c r="B9" s="170"/>
      <c r="C9" s="159">
        <v>29746948.69</v>
      </c>
      <c r="D9" s="159">
        <v>29746948.69</v>
      </c>
      <c r="E9" s="159">
        <v>21923652.99</v>
      </c>
      <c r="F9" s="159"/>
      <c r="G9" s="159"/>
      <c r="H9" s="159"/>
      <c r="I9" s="159">
        <v>7823295.7</v>
      </c>
      <c r="J9" s="159"/>
      <c r="K9" s="159"/>
      <c r="L9" s="159"/>
      <c r="M9" s="159"/>
      <c r="N9" s="159">
        <v>7823295.7</v>
      </c>
      <c r="O9" s="159"/>
      <c r="P9" s="159"/>
      <c r="Q9" s="159"/>
      <c r="R9" s="159"/>
      <c r="S9" s="159"/>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7"/>
  <sheetViews>
    <sheetView showZeros="0" topLeftCell="A16" workbookViewId="0">
      <selection activeCell="F15" sqref="F15"/>
    </sheetView>
  </sheetViews>
  <sheetFormatPr defaultColWidth="8.85454545454546" defaultRowHeight="15" customHeight="1"/>
  <cols>
    <col min="1" max="1" width="9.63636363636364" customWidth="1"/>
    <col min="2" max="2" width="11.5454545454545" customWidth="1"/>
    <col min="3" max="6" width="14.4818181818182" customWidth="1"/>
    <col min="7" max="7" width="12.6363636363636" customWidth="1"/>
    <col min="8" max="8" width="4.34545454545455" customWidth="1"/>
    <col min="9" max="9" width="7.28181818181818" customWidth="1"/>
    <col min="10" max="13" width="12.7727272727273" customWidth="1"/>
    <col min="14" max="14" width="5.77272727272727" customWidth="1"/>
    <col min="15" max="15" width="12.7727272727273" customWidth="1"/>
  </cols>
  <sheetData>
    <row r="1" ht="18.75" customHeight="1" spans="1:15">
      <c r="A1" s="161"/>
      <c r="B1" s="161"/>
      <c r="C1" s="161"/>
      <c r="D1" s="161"/>
      <c r="E1" s="161"/>
      <c r="F1" s="161"/>
      <c r="G1" s="161"/>
      <c r="H1" s="161"/>
      <c r="I1" s="161"/>
      <c r="J1" s="161"/>
      <c r="K1" s="161"/>
      <c r="L1" s="161"/>
      <c r="M1" s="161"/>
      <c r="N1" s="42" t="s">
        <v>47</v>
      </c>
      <c r="O1" s="42"/>
    </row>
    <row r="2" ht="36" customHeight="1" spans="1:15">
      <c r="A2" s="162" t="str">
        <f>"2025"&amp;"年部门支出预算表"</f>
        <v>2025年部门支出预算表</v>
      </c>
      <c r="B2" s="162"/>
      <c r="C2" s="162"/>
      <c r="D2" s="162"/>
      <c r="E2" s="162"/>
      <c r="F2" s="162"/>
      <c r="G2" s="162"/>
      <c r="H2" s="162"/>
      <c r="I2" s="162"/>
      <c r="J2" s="162"/>
      <c r="K2" s="162"/>
      <c r="L2" s="162"/>
      <c r="M2" s="162"/>
      <c r="N2" s="162"/>
      <c r="O2" s="162"/>
    </row>
    <row r="3" ht="18.75" customHeight="1" spans="1:15">
      <c r="A3" s="31" t="str">
        <f>"单位名称："&amp;"盈江县教育体育局（本级）"</f>
        <v>单位名称：盈江县教育体育局（本级）</v>
      </c>
      <c r="B3" s="31"/>
      <c r="C3" s="31"/>
      <c r="D3" s="31"/>
      <c r="E3" s="31"/>
      <c r="F3" s="31"/>
      <c r="G3" s="161"/>
      <c r="H3" s="161"/>
      <c r="I3" s="161"/>
      <c r="J3" s="161"/>
      <c r="K3" s="161"/>
      <c r="L3" s="161"/>
      <c r="M3" s="161"/>
      <c r="N3" s="42" t="s">
        <v>1</v>
      </c>
      <c r="O3" s="42"/>
    </row>
    <row r="4" ht="31.5" customHeight="1" spans="1:15">
      <c r="A4" s="163" t="s">
        <v>48</v>
      </c>
      <c r="B4" s="163" t="s">
        <v>49</v>
      </c>
      <c r="C4" s="163" t="s">
        <v>30</v>
      </c>
      <c r="D4" s="163" t="s">
        <v>34</v>
      </c>
      <c r="E4" s="163"/>
      <c r="F4" s="163"/>
      <c r="G4" s="163" t="s">
        <v>35</v>
      </c>
      <c r="H4" s="163" t="s">
        <v>36</v>
      </c>
      <c r="I4" s="163" t="s">
        <v>50</v>
      </c>
      <c r="J4" s="163" t="s">
        <v>51</v>
      </c>
      <c r="K4" s="163"/>
      <c r="L4" s="163"/>
      <c r="M4" s="163"/>
      <c r="N4" s="163"/>
      <c r="O4" s="163"/>
    </row>
    <row r="5" ht="37.3" customHeight="1" spans="1:15">
      <c r="A5" s="163"/>
      <c r="B5" s="163"/>
      <c r="C5" s="163"/>
      <c r="D5" s="163" t="s">
        <v>33</v>
      </c>
      <c r="E5" s="163" t="s">
        <v>52</v>
      </c>
      <c r="F5" s="163" t="s">
        <v>53</v>
      </c>
      <c r="G5" s="163"/>
      <c r="H5" s="163"/>
      <c r="I5" s="163"/>
      <c r="J5" s="163" t="s">
        <v>33</v>
      </c>
      <c r="K5" s="163" t="s">
        <v>54</v>
      </c>
      <c r="L5" s="163" t="s">
        <v>55</v>
      </c>
      <c r="M5" s="163" t="s">
        <v>56</v>
      </c>
      <c r="N5" s="163" t="s">
        <v>57</v>
      </c>
      <c r="O5" s="163" t="s">
        <v>58</v>
      </c>
    </row>
    <row r="6" ht="18.75" customHeight="1" spans="1:15">
      <c r="A6" s="164" t="s">
        <v>59</v>
      </c>
      <c r="B6" s="164" t="s">
        <v>60</v>
      </c>
      <c r="C6" s="164" t="s">
        <v>61</v>
      </c>
      <c r="D6" s="164" t="s">
        <v>62</v>
      </c>
      <c r="E6" s="164" t="s">
        <v>63</v>
      </c>
      <c r="F6" s="164" t="s">
        <v>64</v>
      </c>
      <c r="G6" s="164" t="s">
        <v>65</v>
      </c>
      <c r="H6" s="164" t="s">
        <v>66</v>
      </c>
      <c r="I6" s="164" t="s">
        <v>67</v>
      </c>
      <c r="J6" s="164" t="s">
        <v>68</v>
      </c>
      <c r="K6" s="164" t="s">
        <v>69</v>
      </c>
      <c r="L6" s="164" t="s">
        <v>70</v>
      </c>
      <c r="M6" s="164" t="s">
        <v>71</v>
      </c>
      <c r="N6" s="164" t="s">
        <v>72</v>
      </c>
      <c r="O6" s="164" t="s">
        <v>73</v>
      </c>
    </row>
    <row r="7" ht="52.5" customHeight="1" spans="1:15">
      <c r="A7" s="165" t="s">
        <v>74</v>
      </c>
      <c r="B7" s="165" t="s">
        <v>75</v>
      </c>
      <c r="C7" s="131">
        <v>16800</v>
      </c>
      <c r="D7" s="131">
        <v>16800</v>
      </c>
      <c r="E7" s="131">
        <v>16800</v>
      </c>
      <c r="F7" s="131"/>
      <c r="G7" s="131"/>
      <c r="H7" s="131"/>
      <c r="I7" s="131"/>
      <c r="J7" s="131"/>
      <c r="K7" s="131"/>
      <c r="L7" s="131"/>
      <c r="M7" s="131"/>
      <c r="N7" s="131"/>
      <c r="O7" s="131"/>
    </row>
    <row r="8" ht="52.5" customHeight="1" spans="1:15">
      <c r="A8" s="166" t="s">
        <v>76</v>
      </c>
      <c r="B8" s="166" t="s">
        <v>77</v>
      </c>
      <c r="C8" s="131">
        <v>16800</v>
      </c>
      <c r="D8" s="131">
        <v>16800</v>
      </c>
      <c r="E8" s="131">
        <v>16800</v>
      </c>
      <c r="F8" s="131"/>
      <c r="G8" s="131"/>
      <c r="H8" s="131"/>
      <c r="I8" s="131"/>
      <c r="J8" s="131"/>
      <c r="K8" s="131"/>
      <c r="L8" s="131"/>
      <c r="M8" s="131"/>
      <c r="N8" s="131"/>
      <c r="O8" s="131"/>
    </row>
    <row r="9" ht="52.5" customHeight="1" spans="1:15">
      <c r="A9" s="167" t="s">
        <v>78</v>
      </c>
      <c r="B9" s="167" t="s">
        <v>79</v>
      </c>
      <c r="C9" s="131">
        <v>16800</v>
      </c>
      <c r="D9" s="131">
        <v>16800</v>
      </c>
      <c r="E9" s="131">
        <v>16800</v>
      </c>
      <c r="F9" s="131"/>
      <c r="G9" s="131"/>
      <c r="H9" s="131"/>
      <c r="I9" s="131"/>
      <c r="J9" s="131"/>
      <c r="K9" s="131"/>
      <c r="L9" s="131"/>
      <c r="M9" s="131"/>
      <c r="N9" s="131"/>
      <c r="O9" s="131"/>
    </row>
    <row r="10" ht="52.5" customHeight="1" spans="1:15">
      <c r="A10" s="165" t="s">
        <v>80</v>
      </c>
      <c r="B10" s="165" t="s">
        <v>81</v>
      </c>
      <c r="C10" s="131">
        <v>27990383</v>
      </c>
      <c r="D10" s="131">
        <v>20283954.72</v>
      </c>
      <c r="E10" s="131">
        <v>5815954.72</v>
      </c>
      <c r="F10" s="131">
        <v>14468000</v>
      </c>
      <c r="G10" s="131"/>
      <c r="H10" s="131"/>
      <c r="I10" s="131"/>
      <c r="J10" s="131">
        <v>7706428.28</v>
      </c>
      <c r="K10" s="131"/>
      <c r="L10" s="131"/>
      <c r="M10" s="131"/>
      <c r="N10" s="131"/>
      <c r="O10" s="131">
        <v>7706428.28</v>
      </c>
    </row>
    <row r="11" ht="52.5" customHeight="1" spans="1:15">
      <c r="A11" s="166" t="s">
        <v>82</v>
      </c>
      <c r="B11" s="166" t="s">
        <v>83</v>
      </c>
      <c r="C11" s="131">
        <v>4956954.72</v>
      </c>
      <c r="D11" s="131">
        <v>2931954.72</v>
      </c>
      <c r="E11" s="131">
        <v>2815954.72</v>
      </c>
      <c r="F11" s="131">
        <v>116000</v>
      </c>
      <c r="G11" s="131"/>
      <c r="H11" s="131"/>
      <c r="I11" s="131"/>
      <c r="J11" s="131">
        <v>2025000</v>
      </c>
      <c r="K11" s="131"/>
      <c r="L11" s="131"/>
      <c r="M11" s="131"/>
      <c r="N11" s="131"/>
      <c r="O11" s="131">
        <v>2025000</v>
      </c>
    </row>
    <row r="12" ht="52.5" customHeight="1" spans="1:15">
      <c r="A12" s="167" t="s">
        <v>84</v>
      </c>
      <c r="B12" s="167" t="s">
        <v>79</v>
      </c>
      <c r="C12" s="131">
        <v>1881854.72</v>
      </c>
      <c r="D12" s="131">
        <v>1881854.72</v>
      </c>
      <c r="E12" s="131">
        <v>1835854.72</v>
      </c>
      <c r="F12" s="131">
        <v>46000</v>
      </c>
      <c r="G12" s="131"/>
      <c r="H12" s="131"/>
      <c r="I12" s="131"/>
      <c r="J12" s="131"/>
      <c r="K12" s="131"/>
      <c r="L12" s="131"/>
      <c r="M12" s="131"/>
      <c r="N12" s="131"/>
      <c r="O12" s="131"/>
    </row>
    <row r="13" ht="52.5" customHeight="1" spans="1:15">
      <c r="A13" s="167" t="s">
        <v>85</v>
      </c>
      <c r="B13" s="167" t="s">
        <v>86</v>
      </c>
      <c r="C13" s="131">
        <v>3075100</v>
      </c>
      <c r="D13" s="131">
        <v>1050100</v>
      </c>
      <c r="E13" s="131">
        <v>980100</v>
      </c>
      <c r="F13" s="131">
        <v>70000</v>
      </c>
      <c r="G13" s="131"/>
      <c r="H13" s="131"/>
      <c r="I13" s="131"/>
      <c r="J13" s="131">
        <v>2025000</v>
      </c>
      <c r="K13" s="131"/>
      <c r="L13" s="131"/>
      <c r="M13" s="131"/>
      <c r="N13" s="131"/>
      <c r="O13" s="131">
        <v>2025000</v>
      </c>
    </row>
    <row r="14" ht="52.5" customHeight="1" spans="1:15">
      <c r="A14" s="166" t="s">
        <v>87</v>
      </c>
      <c r="B14" s="166" t="s">
        <v>88</v>
      </c>
      <c r="C14" s="131">
        <v>10409428.28</v>
      </c>
      <c r="D14" s="131">
        <v>4728000</v>
      </c>
      <c r="E14" s="131">
        <v>2500000</v>
      </c>
      <c r="F14" s="131">
        <v>2228000</v>
      </c>
      <c r="G14" s="131"/>
      <c r="H14" s="131"/>
      <c r="I14" s="131"/>
      <c r="J14" s="131">
        <v>5681428.28</v>
      </c>
      <c r="K14" s="131"/>
      <c r="L14" s="131"/>
      <c r="M14" s="131"/>
      <c r="N14" s="131"/>
      <c r="O14" s="131">
        <v>5681428.28</v>
      </c>
    </row>
    <row r="15" ht="52.5" customHeight="1" spans="1:15">
      <c r="A15" s="167" t="s">
        <v>89</v>
      </c>
      <c r="B15" s="167" t="s">
        <v>90</v>
      </c>
      <c r="C15" s="131">
        <v>558000</v>
      </c>
      <c r="D15" s="131">
        <v>558000</v>
      </c>
      <c r="E15" s="131"/>
      <c r="F15" s="131">
        <v>558000</v>
      </c>
      <c r="G15" s="131"/>
      <c r="H15" s="131"/>
      <c r="I15" s="131"/>
      <c r="J15" s="131"/>
      <c r="K15" s="131"/>
      <c r="L15" s="131"/>
      <c r="M15" s="131"/>
      <c r="N15" s="131"/>
      <c r="O15" s="131"/>
    </row>
    <row r="16" ht="52.5" customHeight="1" spans="1:15">
      <c r="A16" s="167" t="s">
        <v>91</v>
      </c>
      <c r="B16" s="167" t="s">
        <v>92</v>
      </c>
      <c r="C16" s="131">
        <v>790000</v>
      </c>
      <c r="D16" s="131">
        <v>790000</v>
      </c>
      <c r="E16" s="131"/>
      <c r="F16" s="131">
        <v>790000</v>
      </c>
      <c r="G16" s="131"/>
      <c r="H16" s="131"/>
      <c r="I16" s="131"/>
      <c r="J16" s="131"/>
      <c r="K16" s="131"/>
      <c r="L16" s="131"/>
      <c r="M16" s="131"/>
      <c r="N16" s="131"/>
      <c r="O16" s="131"/>
    </row>
    <row r="17" ht="52.5" customHeight="1" spans="1:15">
      <c r="A17" s="167" t="s">
        <v>93</v>
      </c>
      <c r="B17" s="167" t="s">
        <v>94</v>
      </c>
      <c r="C17" s="131">
        <v>1461428.28</v>
      </c>
      <c r="D17" s="131">
        <v>230000</v>
      </c>
      <c r="E17" s="131"/>
      <c r="F17" s="131">
        <v>230000</v>
      </c>
      <c r="G17" s="131"/>
      <c r="H17" s="131"/>
      <c r="I17" s="131"/>
      <c r="J17" s="131">
        <v>1231428.28</v>
      </c>
      <c r="K17" s="131"/>
      <c r="L17" s="131"/>
      <c r="M17" s="131"/>
      <c r="N17" s="131"/>
      <c r="O17" s="131">
        <v>1231428.28</v>
      </c>
    </row>
    <row r="18" ht="52.5" customHeight="1" spans="1:15">
      <c r="A18" s="167" t="s">
        <v>95</v>
      </c>
      <c r="B18" s="167" t="s">
        <v>96</v>
      </c>
      <c r="C18" s="131">
        <v>7600000</v>
      </c>
      <c r="D18" s="131">
        <v>3150000</v>
      </c>
      <c r="E18" s="131">
        <v>2500000</v>
      </c>
      <c r="F18" s="131">
        <v>650000</v>
      </c>
      <c r="G18" s="131"/>
      <c r="H18" s="131"/>
      <c r="I18" s="131"/>
      <c r="J18" s="131">
        <v>4450000</v>
      </c>
      <c r="K18" s="131"/>
      <c r="L18" s="131"/>
      <c r="M18" s="131"/>
      <c r="N18" s="131"/>
      <c r="O18" s="131">
        <v>4450000</v>
      </c>
    </row>
    <row r="19" ht="52.5" customHeight="1" spans="1:15">
      <c r="A19" s="166" t="s">
        <v>97</v>
      </c>
      <c r="B19" s="166" t="s">
        <v>98</v>
      </c>
      <c r="C19" s="131">
        <v>84000</v>
      </c>
      <c r="D19" s="131">
        <v>84000</v>
      </c>
      <c r="E19" s="131"/>
      <c r="F19" s="131">
        <v>84000</v>
      </c>
      <c r="G19" s="131"/>
      <c r="H19" s="131"/>
      <c r="I19" s="131"/>
      <c r="J19" s="131"/>
      <c r="K19" s="131"/>
      <c r="L19" s="131"/>
      <c r="M19" s="131"/>
      <c r="N19" s="131"/>
      <c r="O19" s="131"/>
    </row>
    <row r="20" ht="52.5" customHeight="1" spans="1:15">
      <c r="A20" s="167" t="s">
        <v>99</v>
      </c>
      <c r="B20" s="167" t="s">
        <v>100</v>
      </c>
      <c r="C20" s="131">
        <v>84000</v>
      </c>
      <c r="D20" s="131">
        <v>84000</v>
      </c>
      <c r="E20" s="131"/>
      <c r="F20" s="131">
        <v>84000</v>
      </c>
      <c r="G20" s="131"/>
      <c r="H20" s="131"/>
      <c r="I20" s="131"/>
      <c r="J20" s="131"/>
      <c r="K20" s="131"/>
      <c r="L20" s="131"/>
      <c r="M20" s="131"/>
      <c r="N20" s="131"/>
      <c r="O20" s="131"/>
    </row>
    <row r="21" ht="52.5" customHeight="1" spans="1:15">
      <c r="A21" s="166" t="s">
        <v>101</v>
      </c>
      <c r="B21" s="166" t="s">
        <v>102</v>
      </c>
      <c r="C21" s="131">
        <v>40000</v>
      </c>
      <c r="D21" s="131">
        <v>40000</v>
      </c>
      <c r="E21" s="131"/>
      <c r="F21" s="131">
        <v>40000</v>
      </c>
      <c r="G21" s="131"/>
      <c r="H21" s="131"/>
      <c r="I21" s="131"/>
      <c r="J21" s="131"/>
      <c r="K21" s="131"/>
      <c r="L21" s="131"/>
      <c r="M21" s="131"/>
      <c r="N21" s="131"/>
      <c r="O21" s="131"/>
    </row>
    <row r="22" ht="52.5" customHeight="1" spans="1:15">
      <c r="A22" s="167" t="s">
        <v>103</v>
      </c>
      <c r="B22" s="167" t="s">
        <v>104</v>
      </c>
      <c r="C22" s="131">
        <v>40000</v>
      </c>
      <c r="D22" s="131">
        <v>40000</v>
      </c>
      <c r="E22" s="131"/>
      <c r="F22" s="131">
        <v>40000</v>
      </c>
      <c r="G22" s="131"/>
      <c r="H22" s="131"/>
      <c r="I22" s="131"/>
      <c r="J22" s="131"/>
      <c r="K22" s="131"/>
      <c r="L22" s="131"/>
      <c r="M22" s="131"/>
      <c r="N22" s="131"/>
      <c r="O22" s="131"/>
    </row>
    <row r="23" ht="52.5" customHeight="1" spans="1:15">
      <c r="A23" s="166" t="s">
        <v>105</v>
      </c>
      <c r="B23" s="166" t="s">
        <v>106</v>
      </c>
      <c r="C23" s="131">
        <v>12000000</v>
      </c>
      <c r="D23" s="131">
        <v>12000000</v>
      </c>
      <c r="E23" s="131"/>
      <c r="F23" s="131">
        <v>12000000</v>
      </c>
      <c r="G23" s="131"/>
      <c r="H23" s="131"/>
      <c r="I23" s="131"/>
      <c r="J23" s="131"/>
      <c r="K23" s="131"/>
      <c r="L23" s="131"/>
      <c r="M23" s="131"/>
      <c r="N23" s="131"/>
      <c r="O23" s="131"/>
    </row>
    <row r="24" ht="52.5" customHeight="1" spans="1:15">
      <c r="A24" s="167" t="s">
        <v>107</v>
      </c>
      <c r="B24" s="167" t="s">
        <v>108</v>
      </c>
      <c r="C24" s="131">
        <v>12000000</v>
      </c>
      <c r="D24" s="131">
        <v>12000000</v>
      </c>
      <c r="E24" s="131"/>
      <c r="F24" s="131">
        <v>12000000</v>
      </c>
      <c r="G24" s="131"/>
      <c r="H24" s="131"/>
      <c r="I24" s="131"/>
      <c r="J24" s="131"/>
      <c r="K24" s="131"/>
      <c r="L24" s="131"/>
      <c r="M24" s="131"/>
      <c r="N24" s="131"/>
      <c r="O24" s="131"/>
    </row>
    <row r="25" ht="52.5" customHeight="1" spans="1:15">
      <c r="A25" s="166" t="s">
        <v>109</v>
      </c>
      <c r="B25" s="166" t="s">
        <v>110</v>
      </c>
      <c r="C25" s="131">
        <v>500000</v>
      </c>
      <c r="D25" s="131">
        <v>500000</v>
      </c>
      <c r="E25" s="131">
        <v>500000</v>
      </c>
      <c r="F25" s="131"/>
      <c r="G25" s="131"/>
      <c r="H25" s="131"/>
      <c r="I25" s="131"/>
      <c r="J25" s="131"/>
      <c r="K25" s="131"/>
      <c r="L25" s="131"/>
      <c r="M25" s="131"/>
      <c r="N25" s="131"/>
      <c r="O25" s="131"/>
    </row>
    <row r="26" ht="52.5" customHeight="1" spans="1:15">
      <c r="A26" s="167" t="s">
        <v>111</v>
      </c>
      <c r="B26" s="167" t="s">
        <v>110</v>
      </c>
      <c r="C26" s="131">
        <v>500000</v>
      </c>
      <c r="D26" s="131">
        <v>500000</v>
      </c>
      <c r="E26" s="131">
        <v>500000</v>
      </c>
      <c r="F26" s="131"/>
      <c r="G26" s="131"/>
      <c r="H26" s="131"/>
      <c r="I26" s="131"/>
      <c r="J26" s="131"/>
      <c r="K26" s="131"/>
      <c r="L26" s="131"/>
      <c r="M26" s="131"/>
      <c r="N26" s="131"/>
      <c r="O26" s="131"/>
    </row>
    <row r="27" ht="52.5" customHeight="1" spans="1:15">
      <c r="A27" s="165" t="s">
        <v>112</v>
      </c>
      <c r="B27" s="165" t="s">
        <v>113</v>
      </c>
      <c r="C27" s="131">
        <v>1327186.82</v>
      </c>
      <c r="D27" s="131">
        <v>1327186.82</v>
      </c>
      <c r="E27" s="131">
        <v>857186.82</v>
      </c>
      <c r="F27" s="131">
        <v>470000</v>
      </c>
      <c r="G27" s="131"/>
      <c r="H27" s="131"/>
      <c r="I27" s="131"/>
      <c r="J27" s="131"/>
      <c r="K27" s="131"/>
      <c r="L27" s="131"/>
      <c r="M27" s="131"/>
      <c r="N27" s="131"/>
      <c r="O27" s="131"/>
    </row>
    <row r="28" ht="52.5" customHeight="1" spans="1:15">
      <c r="A28" s="166" t="s">
        <v>114</v>
      </c>
      <c r="B28" s="166" t="s">
        <v>115</v>
      </c>
      <c r="C28" s="131">
        <v>1302829.83</v>
      </c>
      <c r="D28" s="131">
        <v>1302829.83</v>
      </c>
      <c r="E28" s="131">
        <v>832829.83</v>
      </c>
      <c r="F28" s="131">
        <v>470000</v>
      </c>
      <c r="G28" s="131"/>
      <c r="H28" s="131"/>
      <c r="I28" s="131"/>
      <c r="J28" s="131"/>
      <c r="K28" s="131"/>
      <c r="L28" s="131"/>
      <c r="M28" s="131"/>
      <c r="N28" s="131"/>
      <c r="O28" s="131"/>
    </row>
    <row r="29" ht="52.5" customHeight="1" spans="1:15">
      <c r="A29" s="167" t="s">
        <v>116</v>
      </c>
      <c r="B29" s="167" t="s">
        <v>117</v>
      </c>
      <c r="C29" s="131">
        <v>499000</v>
      </c>
      <c r="D29" s="131">
        <v>499000</v>
      </c>
      <c r="E29" s="131">
        <v>29000</v>
      </c>
      <c r="F29" s="131">
        <v>470000</v>
      </c>
      <c r="G29" s="131"/>
      <c r="H29" s="131"/>
      <c r="I29" s="131"/>
      <c r="J29" s="131"/>
      <c r="K29" s="131"/>
      <c r="L29" s="131"/>
      <c r="M29" s="131"/>
      <c r="N29" s="131"/>
      <c r="O29" s="131"/>
    </row>
    <row r="30" ht="52.5" customHeight="1" spans="1:15">
      <c r="A30" s="167" t="s">
        <v>118</v>
      </c>
      <c r="B30" s="167" t="s">
        <v>119</v>
      </c>
      <c r="C30" s="131">
        <v>250252.74</v>
      </c>
      <c r="D30" s="131">
        <v>250252.74</v>
      </c>
      <c r="E30" s="131">
        <v>250252.74</v>
      </c>
      <c r="F30" s="131"/>
      <c r="G30" s="131"/>
      <c r="H30" s="131"/>
      <c r="I30" s="131"/>
      <c r="J30" s="131"/>
      <c r="K30" s="131"/>
      <c r="L30" s="131"/>
      <c r="M30" s="131"/>
      <c r="N30" s="131"/>
      <c r="O30" s="131"/>
    </row>
    <row r="31" ht="52.5" customHeight="1" spans="1:15">
      <c r="A31" s="167" t="s">
        <v>120</v>
      </c>
      <c r="B31" s="167" t="s">
        <v>121</v>
      </c>
      <c r="C31" s="131">
        <v>553577.09</v>
      </c>
      <c r="D31" s="131">
        <v>553577.09</v>
      </c>
      <c r="E31" s="131">
        <v>553577.09</v>
      </c>
      <c r="F31" s="131"/>
      <c r="G31" s="131"/>
      <c r="H31" s="131"/>
      <c r="I31" s="131"/>
      <c r="J31" s="131"/>
      <c r="K31" s="131"/>
      <c r="L31" s="131"/>
      <c r="M31" s="131"/>
      <c r="N31" s="131"/>
      <c r="O31" s="131"/>
    </row>
    <row r="32" ht="52.5" customHeight="1" spans="1:15">
      <c r="A32" s="167" t="s">
        <v>122</v>
      </c>
      <c r="B32" s="167" t="s">
        <v>123</v>
      </c>
      <c r="C32" s="131"/>
      <c r="D32" s="131"/>
      <c r="E32" s="131"/>
      <c r="F32" s="131"/>
      <c r="G32" s="131"/>
      <c r="H32" s="131"/>
      <c r="I32" s="131"/>
      <c r="J32" s="131"/>
      <c r="K32" s="131"/>
      <c r="L32" s="131"/>
      <c r="M32" s="131"/>
      <c r="N32" s="131"/>
      <c r="O32" s="131"/>
    </row>
    <row r="33" ht="52.5" customHeight="1" spans="1:15">
      <c r="A33" s="166" t="s">
        <v>124</v>
      </c>
      <c r="B33" s="166" t="s">
        <v>125</v>
      </c>
      <c r="C33" s="131">
        <v>23916</v>
      </c>
      <c r="D33" s="131">
        <v>23916</v>
      </c>
      <c r="E33" s="131">
        <v>23916</v>
      </c>
      <c r="F33" s="131"/>
      <c r="G33" s="131"/>
      <c r="H33" s="131"/>
      <c r="I33" s="131"/>
      <c r="J33" s="131"/>
      <c r="K33" s="131"/>
      <c r="L33" s="131"/>
      <c r="M33" s="131"/>
      <c r="N33" s="131"/>
      <c r="O33" s="131"/>
    </row>
    <row r="34" ht="52.5" customHeight="1" spans="1:15">
      <c r="A34" s="167" t="s">
        <v>126</v>
      </c>
      <c r="B34" s="167" t="s">
        <v>127</v>
      </c>
      <c r="C34" s="131">
        <v>23916</v>
      </c>
      <c r="D34" s="131">
        <v>23916</v>
      </c>
      <c r="E34" s="131">
        <v>23916</v>
      </c>
      <c r="F34" s="131"/>
      <c r="G34" s="131"/>
      <c r="H34" s="131"/>
      <c r="I34" s="131"/>
      <c r="J34" s="131"/>
      <c r="K34" s="131"/>
      <c r="L34" s="131"/>
      <c r="M34" s="131"/>
      <c r="N34" s="131"/>
      <c r="O34" s="131"/>
    </row>
    <row r="35" ht="52.5" customHeight="1" spans="1:15">
      <c r="A35" s="166" t="s">
        <v>128</v>
      </c>
      <c r="B35" s="166" t="s">
        <v>129</v>
      </c>
      <c r="C35" s="131">
        <v>440.99</v>
      </c>
      <c r="D35" s="131">
        <v>440.99</v>
      </c>
      <c r="E35" s="131">
        <v>440.99</v>
      </c>
      <c r="F35" s="131"/>
      <c r="G35" s="131"/>
      <c r="H35" s="131"/>
      <c r="I35" s="131"/>
      <c r="J35" s="131"/>
      <c r="K35" s="131"/>
      <c r="L35" s="131"/>
      <c r="M35" s="131"/>
      <c r="N35" s="131"/>
      <c r="O35" s="131"/>
    </row>
    <row r="36" ht="52.5" customHeight="1" spans="1:15">
      <c r="A36" s="167" t="s">
        <v>130</v>
      </c>
      <c r="B36" s="167" t="s">
        <v>129</v>
      </c>
      <c r="C36" s="131">
        <v>440.99</v>
      </c>
      <c r="D36" s="131">
        <v>440.99</v>
      </c>
      <c r="E36" s="131">
        <v>440.99</v>
      </c>
      <c r="F36" s="131"/>
      <c r="G36" s="131"/>
      <c r="H36" s="131"/>
      <c r="I36" s="131"/>
      <c r="J36" s="131"/>
      <c r="K36" s="131"/>
      <c r="L36" s="131"/>
      <c r="M36" s="131"/>
      <c r="N36" s="131"/>
      <c r="O36" s="131"/>
    </row>
    <row r="37" ht="52.5" customHeight="1" spans="1:15">
      <c r="A37" s="165" t="s">
        <v>131</v>
      </c>
      <c r="B37" s="165" t="s">
        <v>132</v>
      </c>
      <c r="C37" s="131">
        <v>256457.87</v>
      </c>
      <c r="D37" s="131">
        <v>139590.45</v>
      </c>
      <c r="E37" s="131">
        <v>139590.45</v>
      </c>
      <c r="F37" s="131"/>
      <c r="G37" s="131"/>
      <c r="H37" s="131"/>
      <c r="I37" s="131"/>
      <c r="J37" s="131">
        <v>116867.42</v>
      </c>
      <c r="K37" s="131"/>
      <c r="L37" s="131"/>
      <c r="M37" s="131"/>
      <c r="N37" s="131"/>
      <c r="O37" s="131">
        <v>116867.42</v>
      </c>
    </row>
    <row r="38" ht="52.5" customHeight="1" spans="1:15">
      <c r="A38" s="166" t="s">
        <v>133</v>
      </c>
      <c r="B38" s="166" t="s">
        <v>134</v>
      </c>
      <c r="C38" s="131">
        <v>116867.42</v>
      </c>
      <c r="D38" s="131"/>
      <c r="E38" s="131"/>
      <c r="F38" s="131"/>
      <c r="G38" s="131"/>
      <c r="H38" s="131"/>
      <c r="I38" s="131"/>
      <c r="J38" s="131">
        <v>116867.42</v>
      </c>
      <c r="K38" s="131"/>
      <c r="L38" s="131"/>
      <c r="M38" s="131"/>
      <c r="N38" s="131"/>
      <c r="O38" s="131">
        <v>116867.42</v>
      </c>
    </row>
    <row r="39" ht="52.5" customHeight="1" spans="1:15">
      <c r="A39" s="167" t="s">
        <v>135</v>
      </c>
      <c r="B39" s="167" t="s">
        <v>136</v>
      </c>
      <c r="C39" s="131">
        <v>116867.42</v>
      </c>
      <c r="D39" s="131"/>
      <c r="E39" s="131"/>
      <c r="F39" s="131"/>
      <c r="G39" s="131"/>
      <c r="H39" s="131"/>
      <c r="I39" s="131"/>
      <c r="J39" s="131">
        <v>116867.42</v>
      </c>
      <c r="K39" s="131"/>
      <c r="L39" s="131"/>
      <c r="M39" s="131"/>
      <c r="N39" s="131"/>
      <c r="O39" s="131">
        <v>116867.42</v>
      </c>
    </row>
    <row r="40" ht="52.5" customHeight="1" spans="1:15">
      <c r="A40" s="166" t="s">
        <v>137</v>
      </c>
      <c r="B40" s="166" t="s">
        <v>138</v>
      </c>
      <c r="C40" s="131">
        <v>139590.45</v>
      </c>
      <c r="D40" s="131">
        <v>139590.45</v>
      </c>
      <c r="E40" s="131">
        <v>139590.45</v>
      </c>
      <c r="F40" s="131"/>
      <c r="G40" s="131"/>
      <c r="H40" s="131"/>
      <c r="I40" s="131"/>
      <c r="J40" s="131"/>
      <c r="K40" s="131"/>
      <c r="L40" s="131"/>
      <c r="M40" s="131"/>
      <c r="N40" s="131"/>
      <c r="O40" s="131"/>
    </row>
    <row r="41" ht="52.5" customHeight="1" spans="1:15">
      <c r="A41" s="167" t="s">
        <v>139</v>
      </c>
      <c r="B41" s="167" t="s">
        <v>140</v>
      </c>
      <c r="C41" s="131">
        <v>123562.29</v>
      </c>
      <c r="D41" s="131">
        <v>123562.29</v>
      </c>
      <c r="E41" s="131">
        <v>123562.29</v>
      </c>
      <c r="F41" s="131"/>
      <c r="G41" s="131"/>
      <c r="H41" s="131"/>
      <c r="I41" s="131"/>
      <c r="J41" s="131"/>
      <c r="K41" s="131"/>
      <c r="L41" s="131"/>
      <c r="M41" s="131"/>
      <c r="N41" s="131"/>
      <c r="O41" s="131"/>
    </row>
    <row r="42" ht="52.5" customHeight="1" spans="1:15">
      <c r="A42" s="167" t="s">
        <v>141</v>
      </c>
      <c r="B42" s="167" t="s">
        <v>142</v>
      </c>
      <c r="C42" s="131"/>
      <c r="D42" s="131"/>
      <c r="E42" s="131"/>
      <c r="F42" s="131"/>
      <c r="G42" s="131"/>
      <c r="H42" s="131"/>
      <c r="I42" s="131"/>
      <c r="J42" s="131"/>
      <c r="K42" s="131"/>
      <c r="L42" s="131"/>
      <c r="M42" s="131"/>
      <c r="N42" s="131"/>
      <c r="O42" s="131"/>
    </row>
    <row r="43" ht="52.5" customHeight="1" spans="1:15">
      <c r="A43" s="167" t="s">
        <v>143</v>
      </c>
      <c r="B43" s="167" t="s">
        <v>144</v>
      </c>
      <c r="C43" s="131">
        <v>16028.16</v>
      </c>
      <c r="D43" s="131">
        <v>16028.16</v>
      </c>
      <c r="E43" s="131">
        <v>16028.16</v>
      </c>
      <c r="F43" s="131"/>
      <c r="G43" s="131"/>
      <c r="H43" s="131"/>
      <c r="I43" s="131"/>
      <c r="J43" s="131"/>
      <c r="K43" s="131"/>
      <c r="L43" s="131"/>
      <c r="M43" s="131"/>
      <c r="N43" s="131"/>
      <c r="O43" s="131"/>
    </row>
    <row r="44" ht="52.5" customHeight="1" spans="1:15">
      <c r="A44" s="165" t="s">
        <v>145</v>
      </c>
      <c r="B44" s="165" t="s">
        <v>146</v>
      </c>
      <c r="C44" s="131">
        <v>156121</v>
      </c>
      <c r="D44" s="131">
        <v>156121</v>
      </c>
      <c r="E44" s="131">
        <v>156121</v>
      </c>
      <c r="F44" s="131"/>
      <c r="G44" s="131"/>
      <c r="H44" s="131"/>
      <c r="I44" s="131"/>
      <c r="J44" s="131"/>
      <c r="K44" s="131"/>
      <c r="L44" s="131"/>
      <c r="M44" s="131"/>
      <c r="N44" s="131"/>
      <c r="O44" s="131"/>
    </row>
    <row r="45" ht="52.5" customHeight="1" spans="1:15">
      <c r="A45" s="166" t="s">
        <v>147</v>
      </c>
      <c r="B45" s="166" t="s">
        <v>148</v>
      </c>
      <c r="C45" s="131">
        <v>156121</v>
      </c>
      <c r="D45" s="131">
        <v>156121</v>
      </c>
      <c r="E45" s="131">
        <v>156121</v>
      </c>
      <c r="F45" s="131"/>
      <c r="G45" s="131"/>
      <c r="H45" s="131"/>
      <c r="I45" s="131"/>
      <c r="J45" s="131"/>
      <c r="K45" s="131"/>
      <c r="L45" s="131"/>
      <c r="M45" s="131"/>
      <c r="N45" s="131"/>
      <c r="O45" s="131"/>
    </row>
    <row r="46" ht="52.5" customHeight="1" spans="1:15">
      <c r="A46" s="167" t="s">
        <v>149</v>
      </c>
      <c r="B46" s="167" t="s">
        <v>150</v>
      </c>
      <c r="C46" s="131">
        <v>156121</v>
      </c>
      <c r="D46" s="131">
        <v>156121</v>
      </c>
      <c r="E46" s="131">
        <v>156121</v>
      </c>
      <c r="F46" s="131"/>
      <c r="G46" s="131"/>
      <c r="H46" s="131"/>
      <c r="I46" s="131"/>
      <c r="J46" s="131"/>
      <c r="K46" s="131"/>
      <c r="L46" s="131"/>
      <c r="M46" s="131"/>
      <c r="N46" s="131"/>
      <c r="O46" s="131"/>
    </row>
    <row r="47" ht="30" customHeight="1" spans="1:15">
      <c r="A47" s="164" t="s">
        <v>30</v>
      </c>
      <c r="B47" s="164"/>
      <c r="C47" s="131">
        <v>29746948.69</v>
      </c>
      <c r="D47" s="131">
        <v>21923652.99</v>
      </c>
      <c r="E47" s="131">
        <v>6985652.99</v>
      </c>
      <c r="F47" s="131">
        <v>14938000</v>
      </c>
      <c r="G47" s="131"/>
      <c r="H47" s="131"/>
      <c r="I47" s="131"/>
      <c r="J47" s="131">
        <v>7823295.7</v>
      </c>
      <c r="K47" s="131"/>
      <c r="L47" s="131"/>
      <c r="M47" s="131"/>
      <c r="N47" s="131"/>
      <c r="O47" s="131">
        <v>7823295.7</v>
      </c>
    </row>
  </sheetData>
  <mergeCells count="13">
    <mergeCell ref="N1:O1"/>
    <mergeCell ref="A2:O2"/>
    <mergeCell ref="A3:F3"/>
    <mergeCell ref="N3:O3"/>
    <mergeCell ref="D4:F4"/>
    <mergeCell ref="J4:O4"/>
    <mergeCell ref="A47:B47"/>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workbookViewId="0">
      <selection activeCell="F15" sqref="F15"/>
    </sheetView>
  </sheetViews>
  <sheetFormatPr defaultColWidth="9.13636363636364" defaultRowHeight="14.25" customHeight="1" outlineLevelCol="3"/>
  <cols>
    <col min="1" max="1" width="32.7727272727273" customWidth="1"/>
    <col min="2" max="2" width="23.9181818181818" customWidth="1"/>
    <col min="3" max="3" width="35.4818181818182" customWidth="1"/>
    <col min="4" max="4" width="36.4181818181818" customWidth="1"/>
  </cols>
  <sheetData>
    <row r="1" ht="17.25" customHeight="1" spans="1:4">
      <c r="A1" s="45"/>
      <c r="B1" s="45"/>
      <c r="C1" s="45"/>
      <c r="D1" s="88" t="s">
        <v>151</v>
      </c>
    </row>
    <row r="2" ht="30.75" customHeight="1" spans="1:4">
      <c r="A2" s="154" t="str">
        <f>"2025"&amp;"年部门财政拨款收支预算总表"</f>
        <v>2025年部门财政拨款收支预算总表</v>
      </c>
      <c r="B2" s="154"/>
      <c r="C2" s="154"/>
      <c r="D2" s="154"/>
    </row>
    <row r="3" ht="18.75" customHeight="1" spans="1:4">
      <c r="A3" s="31" t="str">
        <f>"单位名称："&amp;"盈江县教育体育局（本级）"</f>
        <v>单位名称：盈江县教育体育局（本级）</v>
      </c>
      <c r="B3" s="155"/>
      <c r="C3" s="155"/>
      <c r="D3" s="89" t="s">
        <v>1</v>
      </c>
    </row>
    <row r="4" ht="19.5" customHeight="1" spans="1:4">
      <c r="A4" s="12" t="s">
        <v>152</v>
      </c>
      <c r="B4" s="14"/>
      <c r="C4" s="12" t="s">
        <v>153</v>
      </c>
      <c r="D4" s="14"/>
    </row>
    <row r="5" ht="21.75" customHeight="1" spans="1:4">
      <c r="A5" s="70" t="s">
        <v>154</v>
      </c>
      <c r="B5" s="11" t="s">
        <v>5</v>
      </c>
      <c r="C5" s="70" t="s">
        <v>155</v>
      </c>
      <c r="D5" s="11" t="s">
        <v>5</v>
      </c>
    </row>
    <row r="6" ht="17.25" customHeight="1" spans="1:4">
      <c r="A6" s="72"/>
      <c r="B6" s="18"/>
      <c r="C6" s="72"/>
      <c r="D6" s="18"/>
    </row>
    <row r="7" ht="19.5" customHeight="1" spans="1:4">
      <c r="A7" s="85" t="s">
        <v>156</v>
      </c>
      <c r="B7" s="23">
        <v>21923652.99</v>
      </c>
      <c r="C7" s="85" t="s">
        <v>157</v>
      </c>
      <c r="D7" s="23">
        <v>21923652.99</v>
      </c>
    </row>
    <row r="8" ht="19.5" customHeight="1" spans="1:4">
      <c r="A8" s="85" t="s">
        <v>158</v>
      </c>
      <c r="B8" s="23">
        <v>21923652.99</v>
      </c>
      <c r="C8" s="156" t="str">
        <f>"（"&amp;"一"&amp;"）"&amp;"一般公共服务支出"</f>
        <v>（一）一般公共服务支出</v>
      </c>
      <c r="D8" s="23">
        <v>16800</v>
      </c>
    </row>
    <row r="9" ht="19.5" customHeight="1" spans="1:4">
      <c r="A9" s="157" t="s">
        <v>159</v>
      </c>
      <c r="B9" s="23"/>
      <c r="C9" s="156" t="str">
        <f>"（"&amp;"二"&amp;"）"&amp;"教育支出"</f>
        <v>（二）教育支出</v>
      </c>
      <c r="D9" s="23">
        <v>20283954.72</v>
      </c>
    </row>
    <row r="10" ht="19.5" customHeight="1" spans="1:4">
      <c r="A10" s="157" t="s">
        <v>160</v>
      </c>
      <c r="B10" s="23"/>
      <c r="C10" s="156" t="str">
        <f>"（"&amp;"三"&amp;"）"&amp;"社会保障和就业支出"</f>
        <v>（三）社会保障和就业支出</v>
      </c>
      <c r="D10" s="23">
        <v>1327186.82</v>
      </c>
    </row>
    <row r="11" ht="19.5" customHeight="1" spans="1:4">
      <c r="A11" s="157" t="s">
        <v>161</v>
      </c>
      <c r="B11" s="23"/>
      <c r="C11" s="156" t="str">
        <f>"（"&amp;"四"&amp;"）"&amp;"卫生健康支出"</f>
        <v>（四）卫生健康支出</v>
      </c>
      <c r="D11" s="23">
        <v>139590.45</v>
      </c>
    </row>
    <row r="12" ht="19.5" customHeight="1" spans="1:4">
      <c r="A12" s="157" t="s">
        <v>158</v>
      </c>
      <c r="B12" s="23"/>
      <c r="C12" s="156" t="str">
        <f>"（"&amp;"五"&amp;"）"&amp;"住房保障支出"</f>
        <v>（五）住房保障支出</v>
      </c>
      <c r="D12" s="23">
        <v>156121</v>
      </c>
    </row>
    <row r="13" ht="19.5" customHeight="1" spans="1:4">
      <c r="A13" s="157" t="s">
        <v>159</v>
      </c>
      <c r="B13" s="23"/>
      <c r="C13" s="156"/>
      <c r="D13" s="23"/>
    </row>
    <row r="14" ht="19.5" customHeight="1" spans="1:4">
      <c r="A14" s="157" t="s">
        <v>160</v>
      </c>
      <c r="B14" s="23"/>
      <c r="C14" s="156"/>
      <c r="D14" s="23"/>
    </row>
    <row r="15" ht="19.5" customHeight="1" spans="1:4">
      <c r="A15" s="158"/>
      <c r="B15" s="23"/>
      <c r="C15" s="156"/>
      <c r="D15" s="23"/>
    </row>
    <row r="16" ht="19.5" customHeight="1" spans="1:4">
      <c r="A16" s="158"/>
      <c r="B16" s="23"/>
      <c r="C16" s="156"/>
      <c r="D16" s="23"/>
    </row>
    <row r="17" ht="19.5" customHeight="1" spans="1:4">
      <c r="A17" s="158"/>
      <c r="B17" s="23"/>
      <c r="C17" s="156"/>
      <c r="D17" s="23"/>
    </row>
    <row r="18" ht="19.5" customHeight="1" spans="1:4">
      <c r="A18" s="158"/>
      <c r="B18" s="23"/>
      <c r="C18" s="156"/>
      <c r="D18" s="23"/>
    </row>
    <row r="19" ht="19.5" customHeight="1" spans="1:4">
      <c r="A19" s="158"/>
      <c r="B19" s="23"/>
      <c r="C19" s="156"/>
      <c r="D19" s="23"/>
    </row>
    <row r="20" ht="19.5" customHeight="1" spans="1:4">
      <c r="A20" s="85"/>
      <c r="B20" s="23"/>
      <c r="C20" s="156"/>
      <c r="D20" s="23"/>
    </row>
    <row r="21" ht="19.5" customHeight="1" spans="1:4">
      <c r="A21" s="85"/>
      <c r="B21" s="23"/>
      <c r="C21" s="85"/>
      <c r="D21" s="23"/>
    </row>
    <row r="22" ht="19.5" customHeight="1" spans="1:4">
      <c r="A22" s="85"/>
      <c r="B22" s="23"/>
      <c r="C22" s="85"/>
      <c r="D22" s="23"/>
    </row>
    <row r="23" ht="19.5" customHeight="1" spans="1:4">
      <c r="A23" s="85"/>
      <c r="B23" s="23"/>
      <c r="C23" s="85"/>
      <c r="D23" s="23"/>
    </row>
    <row r="24" ht="19.5" customHeight="1" spans="1:4">
      <c r="A24" s="85"/>
      <c r="B24" s="23"/>
      <c r="C24" s="85"/>
      <c r="D24" s="23"/>
    </row>
    <row r="25" ht="19.5" customHeight="1" spans="1:4">
      <c r="A25" s="85"/>
      <c r="B25" s="23"/>
      <c r="C25" s="85"/>
      <c r="D25" s="23"/>
    </row>
    <row r="26" ht="19.5" customHeight="1" spans="1:4">
      <c r="A26" s="156"/>
      <c r="B26" s="23"/>
      <c r="C26" s="85"/>
      <c r="D26" s="23"/>
    </row>
    <row r="27" ht="19.5" customHeight="1" spans="1:4">
      <c r="A27" s="85"/>
      <c r="B27" s="23"/>
      <c r="C27" s="85"/>
      <c r="D27" s="23"/>
    </row>
    <row r="28" customHeight="1" spans="1:4">
      <c r="A28" s="85"/>
      <c r="B28" s="23"/>
      <c r="C28" s="157"/>
      <c r="D28" s="23"/>
    </row>
    <row r="29" ht="19.5" customHeight="1" spans="1:4">
      <c r="A29" s="85"/>
      <c r="B29" s="23"/>
      <c r="C29" s="85"/>
      <c r="D29" s="23"/>
    </row>
    <row r="30" ht="19.5" customHeight="1" spans="1:4">
      <c r="A30" s="156"/>
      <c r="B30" s="23"/>
      <c r="C30" s="85"/>
      <c r="D30" s="23"/>
    </row>
    <row r="31" ht="18" customHeight="1" spans="1:4">
      <c r="A31" s="156"/>
      <c r="B31" s="23"/>
      <c r="C31" s="85"/>
      <c r="D31" s="23"/>
    </row>
    <row r="32" ht="18" customHeight="1" spans="1:4">
      <c r="A32" s="156"/>
      <c r="B32" s="23"/>
      <c r="C32" s="157"/>
      <c r="D32" s="23"/>
    </row>
    <row r="33" ht="18" customHeight="1" spans="1:4">
      <c r="A33" s="156"/>
      <c r="B33" s="23"/>
      <c r="C33" s="157"/>
      <c r="D33" s="23"/>
    </row>
    <row r="34" ht="19.5" customHeight="1" spans="1:4">
      <c r="A34" s="156"/>
      <c r="B34" s="159"/>
      <c r="C34" s="85"/>
      <c r="D34" s="159"/>
    </row>
    <row r="35" ht="19.5" customHeight="1" spans="1:4">
      <c r="A35" s="156"/>
      <c r="B35" s="23"/>
      <c r="C35" s="85" t="s">
        <v>162</v>
      </c>
      <c r="D35" s="23"/>
    </row>
    <row r="36" ht="19.5" customHeight="1" spans="1:4">
      <c r="A36" s="160" t="s">
        <v>24</v>
      </c>
      <c r="B36" s="23">
        <v>21923652.99</v>
      </c>
      <c r="C36" s="160" t="s">
        <v>25</v>
      </c>
      <c r="D36" s="23">
        <v>21923652.99</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3"/>
  <sheetViews>
    <sheetView showZeros="0" topLeftCell="A3" workbookViewId="0">
      <selection activeCell="F15" sqref="F15"/>
    </sheetView>
  </sheetViews>
  <sheetFormatPr defaultColWidth="10.2818181818182" defaultRowHeight="15" customHeight="1" outlineLevelCol="6"/>
  <cols>
    <col min="1" max="1" width="26.3454545454545" customWidth="1"/>
    <col min="2" max="2" width="34.0909090909091" customWidth="1"/>
    <col min="3" max="7" width="19.2818181818182" customWidth="1"/>
  </cols>
  <sheetData>
    <row r="1" ht="18.75" customHeight="1" spans="1:7">
      <c r="A1" s="121"/>
      <c r="B1" s="121"/>
      <c r="C1" s="121"/>
      <c r="D1" s="121"/>
      <c r="E1" s="121"/>
      <c r="F1" s="121"/>
      <c r="G1" s="125" t="s">
        <v>163</v>
      </c>
    </row>
    <row r="2" ht="33" customHeight="1" spans="1:7">
      <c r="A2" s="147" t="str">
        <f>"2025"&amp;"年一般公共预算支出预算表（按功能科目分类）"</f>
        <v>2025年一般公共预算支出预算表（按功能科目分类）</v>
      </c>
      <c r="B2" s="147"/>
      <c r="C2" s="147"/>
      <c r="D2" s="147"/>
      <c r="E2" s="147"/>
      <c r="F2" s="147"/>
      <c r="G2" s="147"/>
    </row>
    <row r="3" ht="18.75" customHeight="1" spans="1:7">
      <c r="A3" s="148" t="str">
        <f>"单位名称："&amp;"盈江县教育体育局（本级）"</f>
        <v>单位名称：盈江县教育体育局（本级）</v>
      </c>
      <c r="B3" s="148"/>
      <c r="C3" s="121"/>
      <c r="D3" s="121"/>
      <c r="E3" s="121"/>
      <c r="F3" s="121"/>
      <c r="G3" s="125" t="s">
        <v>1</v>
      </c>
    </row>
    <row r="4" ht="18.75" customHeight="1" spans="1:7">
      <c r="A4" s="149" t="s">
        <v>164</v>
      </c>
      <c r="B4" s="149"/>
      <c r="C4" s="149" t="s">
        <v>30</v>
      </c>
      <c r="D4" s="149" t="s">
        <v>52</v>
      </c>
      <c r="E4" s="149"/>
      <c r="F4" s="149"/>
      <c r="G4" s="149" t="s">
        <v>53</v>
      </c>
    </row>
    <row r="5" ht="18.75" customHeight="1" spans="1:7">
      <c r="A5" s="149" t="s">
        <v>48</v>
      </c>
      <c r="B5" s="149" t="s">
        <v>49</v>
      </c>
      <c r="C5" s="149"/>
      <c r="D5" s="149" t="s">
        <v>33</v>
      </c>
      <c r="E5" s="149" t="s">
        <v>165</v>
      </c>
      <c r="F5" s="149" t="s">
        <v>166</v>
      </c>
      <c r="G5" s="149"/>
    </row>
    <row r="6" ht="18.75" customHeight="1" spans="1:7">
      <c r="A6" s="149" t="s">
        <v>59</v>
      </c>
      <c r="B6" s="149" t="s">
        <v>60</v>
      </c>
      <c r="C6" s="149" t="s">
        <v>61</v>
      </c>
      <c r="D6" s="149" t="s">
        <v>62</v>
      </c>
      <c r="E6" s="149" t="s">
        <v>63</v>
      </c>
      <c r="F6" s="149" t="s">
        <v>64</v>
      </c>
      <c r="G6" s="149" t="s">
        <v>65</v>
      </c>
    </row>
    <row r="7" ht="18.75" customHeight="1" spans="1:7">
      <c r="A7" s="150" t="s">
        <v>74</v>
      </c>
      <c r="B7" s="150" t="s">
        <v>75</v>
      </c>
      <c r="C7" s="151">
        <v>16800</v>
      </c>
      <c r="D7" s="151">
        <v>16800</v>
      </c>
      <c r="E7" s="151">
        <v>16800</v>
      </c>
      <c r="F7" s="151"/>
      <c r="G7" s="151"/>
    </row>
    <row r="8" ht="18.75" customHeight="1" outlineLevel="1" spans="1:7">
      <c r="A8" s="152" t="s">
        <v>76</v>
      </c>
      <c r="B8" s="152" t="s">
        <v>77</v>
      </c>
      <c r="C8" s="151">
        <v>16800</v>
      </c>
      <c r="D8" s="151">
        <v>16800</v>
      </c>
      <c r="E8" s="151">
        <v>16800</v>
      </c>
      <c r="F8" s="151"/>
      <c r="G8" s="151"/>
    </row>
    <row r="9" ht="18.75" customHeight="1" outlineLevel="2" spans="1:7">
      <c r="A9" s="153" t="s">
        <v>78</v>
      </c>
      <c r="B9" s="153" t="s">
        <v>79</v>
      </c>
      <c r="C9" s="151">
        <v>16800</v>
      </c>
      <c r="D9" s="151">
        <v>16800</v>
      </c>
      <c r="E9" s="151">
        <v>16800</v>
      </c>
      <c r="F9" s="151"/>
      <c r="G9" s="151"/>
    </row>
    <row r="10" ht="18.75" customHeight="1" spans="1:7">
      <c r="A10" s="150" t="s">
        <v>80</v>
      </c>
      <c r="B10" s="150" t="s">
        <v>81</v>
      </c>
      <c r="C10" s="151">
        <v>20283954.72</v>
      </c>
      <c r="D10" s="151">
        <v>5815954.72</v>
      </c>
      <c r="E10" s="151">
        <v>5582047.13</v>
      </c>
      <c r="F10" s="151">
        <v>233907.59</v>
      </c>
      <c r="G10" s="151">
        <v>14468000</v>
      </c>
    </row>
    <row r="11" ht="18.75" customHeight="1" outlineLevel="1" spans="1:7">
      <c r="A11" s="152" t="s">
        <v>82</v>
      </c>
      <c r="B11" s="152" t="s">
        <v>83</v>
      </c>
      <c r="C11" s="151">
        <v>2931954.72</v>
      </c>
      <c r="D11" s="151">
        <v>2815954.72</v>
      </c>
      <c r="E11" s="151">
        <v>2582047.13</v>
      </c>
      <c r="F11" s="151">
        <v>233907.59</v>
      </c>
      <c r="G11" s="151">
        <v>116000</v>
      </c>
    </row>
    <row r="12" ht="18.75" customHeight="1" outlineLevel="2" spans="1:7">
      <c r="A12" s="153" t="s">
        <v>84</v>
      </c>
      <c r="B12" s="153" t="s">
        <v>79</v>
      </c>
      <c r="C12" s="151">
        <v>1881854.72</v>
      </c>
      <c r="D12" s="151">
        <v>1835854.72</v>
      </c>
      <c r="E12" s="151">
        <v>1601947.13</v>
      </c>
      <c r="F12" s="151">
        <v>233907.59</v>
      </c>
      <c r="G12" s="151">
        <v>46000</v>
      </c>
    </row>
    <row r="13" ht="18.75" customHeight="1" outlineLevel="2" spans="1:7">
      <c r="A13" s="153" t="s">
        <v>85</v>
      </c>
      <c r="B13" s="153" t="s">
        <v>86</v>
      </c>
      <c r="C13" s="151">
        <v>1050100</v>
      </c>
      <c r="D13" s="151">
        <v>980100</v>
      </c>
      <c r="E13" s="151">
        <v>980100</v>
      </c>
      <c r="F13" s="151"/>
      <c r="G13" s="151">
        <v>70000</v>
      </c>
    </row>
    <row r="14" ht="18.75" customHeight="1" outlineLevel="1" spans="1:7">
      <c r="A14" s="152" t="s">
        <v>87</v>
      </c>
      <c r="B14" s="152" t="s">
        <v>88</v>
      </c>
      <c r="C14" s="151">
        <v>4728000</v>
      </c>
      <c r="D14" s="151">
        <v>2500000</v>
      </c>
      <c r="E14" s="151">
        <v>2500000</v>
      </c>
      <c r="F14" s="151"/>
      <c r="G14" s="151">
        <v>2228000</v>
      </c>
    </row>
    <row r="15" ht="18.75" customHeight="1" outlineLevel="2" spans="1:7">
      <c r="A15" s="153" t="s">
        <v>89</v>
      </c>
      <c r="B15" s="153" t="s">
        <v>90</v>
      </c>
      <c r="C15" s="151">
        <v>558000</v>
      </c>
      <c r="D15" s="151"/>
      <c r="E15" s="151"/>
      <c r="F15" s="151"/>
      <c r="G15" s="151">
        <v>558000</v>
      </c>
    </row>
    <row r="16" ht="18.75" customHeight="1" outlineLevel="2" spans="1:7">
      <c r="A16" s="153" t="s">
        <v>91</v>
      </c>
      <c r="B16" s="153" t="s">
        <v>92</v>
      </c>
      <c r="C16" s="151">
        <v>790000</v>
      </c>
      <c r="D16" s="151"/>
      <c r="E16" s="151"/>
      <c r="F16" s="151"/>
      <c r="G16" s="151">
        <v>790000</v>
      </c>
    </row>
    <row r="17" ht="18.75" customHeight="1" outlineLevel="2" spans="1:7">
      <c r="A17" s="153" t="s">
        <v>93</v>
      </c>
      <c r="B17" s="153" t="s">
        <v>94</v>
      </c>
      <c r="C17" s="151">
        <v>230000</v>
      </c>
      <c r="D17" s="151"/>
      <c r="E17" s="151"/>
      <c r="F17" s="151"/>
      <c r="G17" s="151">
        <v>230000</v>
      </c>
    </row>
    <row r="18" ht="18.75" customHeight="1" outlineLevel="2" spans="1:7">
      <c r="A18" s="153" t="s">
        <v>95</v>
      </c>
      <c r="B18" s="153" t="s">
        <v>96</v>
      </c>
      <c r="C18" s="151">
        <v>3150000</v>
      </c>
      <c r="D18" s="151">
        <v>2500000</v>
      </c>
      <c r="E18" s="151">
        <v>2500000</v>
      </c>
      <c r="F18" s="151"/>
      <c r="G18" s="151">
        <v>650000</v>
      </c>
    </row>
    <row r="19" ht="18.75" customHeight="1" outlineLevel="1" spans="1:7">
      <c r="A19" s="152" t="s">
        <v>97</v>
      </c>
      <c r="B19" s="152" t="s">
        <v>98</v>
      </c>
      <c r="C19" s="151">
        <v>84000</v>
      </c>
      <c r="D19" s="151"/>
      <c r="E19" s="151"/>
      <c r="F19" s="151"/>
      <c r="G19" s="151">
        <v>84000</v>
      </c>
    </row>
    <row r="20" ht="18.75" customHeight="1" outlineLevel="2" spans="1:7">
      <c r="A20" s="153" t="s">
        <v>99</v>
      </c>
      <c r="B20" s="153" t="s">
        <v>100</v>
      </c>
      <c r="C20" s="151">
        <v>84000</v>
      </c>
      <c r="D20" s="151"/>
      <c r="E20" s="151"/>
      <c r="F20" s="151"/>
      <c r="G20" s="151">
        <v>84000</v>
      </c>
    </row>
    <row r="21" ht="18.75" customHeight="1" outlineLevel="1" spans="1:7">
      <c r="A21" s="152" t="s">
        <v>101</v>
      </c>
      <c r="B21" s="152" t="s">
        <v>102</v>
      </c>
      <c r="C21" s="151">
        <v>40000</v>
      </c>
      <c r="D21" s="151"/>
      <c r="E21" s="151"/>
      <c r="F21" s="151"/>
      <c r="G21" s="151">
        <v>40000</v>
      </c>
    </row>
    <row r="22" ht="18.75" customHeight="1" outlineLevel="2" spans="1:7">
      <c r="A22" s="153" t="s">
        <v>103</v>
      </c>
      <c r="B22" s="153" t="s">
        <v>104</v>
      </c>
      <c r="C22" s="151">
        <v>40000</v>
      </c>
      <c r="D22" s="151"/>
      <c r="E22" s="151"/>
      <c r="F22" s="151"/>
      <c r="G22" s="151">
        <v>40000</v>
      </c>
    </row>
    <row r="23" ht="18.75" customHeight="1" outlineLevel="1" spans="1:7">
      <c r="A23" s="152" t="s">
        <v>105</v>
      </c>
      <c r="B23" s="152" t="s">
        <v>106</v>
      </c>
      <c r="C23" s="151">
        <v>12000000</v>
      </c>
      <c r="D23" s="151"/>
      <c r="E23" s="151"/>
      <c r="F23" s="151"/>
      <c r="G23" s="151">
        <v>12000000</v>
      </c>
    </row>
    <row r="24" ht="18.75" customHeight="1" outlineLevel="2" spans="1:7">
      <c r="A24" s="153" t="s">
        <v>107</v>
      </c>
      <c r="B24" s="153" t="s">
        <v>108</v>
      </c>
      <c r="C24" s="151">
        <v>12000000</v>
      </c>
      <c r="D24" s="151"/>
      <c r="E24" s="151"/>
      <c r="F24" s="151"/>
      <c r="G24" s="151">
        <v>12000000</v>
      </c>
    </row>
    <row r="25" ht="18.75" customHeight="1" outlineLevel="1" spans="1:7">
      <c r="A25" s="152" t="s">
        <v>109</v>
      </c>
      <c r="B25" s="152" t="s">
        <v>110</v>
      </c>
      <c r="C25" s="151">
        <v>500000</v>
      </c>
      <c r="D25" s="151">
        <v>500000</v>
      </c>
      <c r="E25" s="151">
        <v>500000</v>
      </c>
      <c r="F25" s="151"/>
      <c r="G25" s="151"/>
    </row>
    <row r="26" ht="18.75" customHeight="1" outlineLevel="2" spans="1:7">
      <c r="A26" s="153" t="s">
        <v>111</v>
      </c>
      <c r="B26" s="153" t="s">
        <v>110</v>
      </c>
      <c r="C26" s="151">
        <v>500000</v>
      </c>
      <c r="D26" s="151">
        <v>500000</v>
      </c>
      <c r="E26" s="151">
        <v>500000</v>
      </c>
      <c r="F26" s="151"/>
      <c r="G26" s="151"/>
    </row>
    <row r="27" ht="18.75" customHeight="1" spans="1:7">
      <c r="A27" s="150" t="s">
        <v>112</v>
      </c>
      <c r="B27" s="150" t="s">
        <v>113</v>
      </c>
      <c r="C27" s="151">
        <v>1327186.82</v>
      </c>
      <c r="D27" s="151">
        <v>857186.82</v>
      </c>
      <c r="E27" s="151">
        <v>828186.82</v>
      </c>
      <c r="F27" s="151">
        <v>29000</v>
      </c>
      <c r="G27" s="151">
        <v>470000</v>
      </c>
    </row>
    <row r="28" ht="18.75" customHeight="1" outlineLevel="1" spans="1:7">
      <c r="A28" s="152" t="s">
        <v>114</v>
      </c>
      <c r="B28" s="152" t="s">
        <v>115</v>
      </c>
      <c r="C28" s="151">
        <v>1302829.83</v>
      </c>
      <c r="D28" s="151">
        <v>832829.83</v>
      </c>
      <c r="E28" s="151">
        <v>803829.83</v>
      </c>
      <c r="F28" s="151">
        <v>29000</v>
      </c>
      <c r="G28" s="151">
        <v>470000</v>
      </c>
    </row>
    <row r="29" ht="18.75" customHeight="1" outlineLevel="2" spans="1:7">
      <c r="A29" s="153" t="s">
        <v>116</v>
      </c>
      <c r="B29" s="153" t="s">
        <v>117</v>
      </c>
      <c r="C29" s="151">
        <v>499000</v>
      </c>
      <c r="D29" s="151">
        <v>29000</v>
      </c>
      <c r="E29" s="151"/>
      <c r="F29" s="151">
        <v>29000</v>
      </c>
      <c r="G29" s="151">
        <v>470000</v>
      </c>
    </row>
    <row r="30" ht="18.75" customHeight="1" outlineLevel="2" spans="1:7">
      <c r="A30" s="153" t="s">
        <v>118</v>
      </c>
      <c r="B30" s="153" t="s">
        <v>119</v>
      </c>
      <c r="C30" s="151">
        <v>250252.74</v>
      </c>
      <c r="D30" s="151">
        <v>250252.74</v>
      </c>
      <c r="E30" s="151">
        <v>250252.74</v>
      </c>
      <c r="F30" s="151"/>
      <c r="G30" s="151"/>
    </row>
    <row r="31" ht="18.75" customHeight="1" outlineLevel="2" spans="1:7">
      <c r="A31" s="153" t="s">
        <v>120</v>
      </c>
      <c r="B31" s="153" t="s">
        <v>121</v>
      </c>
      <c r="C31" s="151">
        <v>553577.09</v>
      </c>
      <c r="D31" s="151">
        <v>553577.09</v>
      </c>
      <c r="E31" s="151">
        <v>553577.09</v>
      </c>
      <c r="F31" s="151"/>
      <c r="G31" s="151"/>
    </row>
    <row r="32" ht="18.75" customHeight="1" outlineLevel="1" spans="1:7">
      <c r="A32" s="152" t="s">
        <v>124</v>
      </c>
      <c r="B32" s="152" t="s">
        <v>125</v>
      </c>
      <c r="C32" s="151">
        <v>23916</v>
      </c>
      <c r="D32" s="151">
        <v>23916</v>
      </c>
      <c r="E32" s="151">
        <v>23916</v>
      </c>
      <c r="F32" s="151"/>
      <c r="G32" s="151"/>
    </row>
    <row r="33" ht="18.75" customHeight="1" outlineLevel="2" spans="1:7">
      <c r="A33" s="153" t="s">
        <v>126</v>
      </c>
      <c r="B33" s="153" t="s">
        <v>127</v>
      </c>
      <c r="C33" s="151">
        <v>23916</v>
      </c>
      <c r="D33" s="151">
        <v>23916</v>
      </c>
      <c r="E33" s="151">
        <v>23916</v>
      </c>
      <c r="F33" s="151"/>
      <c r="G33" s="151"/>
    </row>
    <row r="34" ht="18.75" customHeight="1" outlineLevel="1" spans="1:7">
      <c r="A34" s="152" t="s">
        <v>128</v>
      </c>
      <c r="B34" s="152" t="s">
        <v>129</v>
      </c>
      <c r="C34" s="151">
        <v>440.99</v>
      </c>
      <c r="D34" s="151">
        <v>440.99</v>
      </c>
      <c r="E34" s="151">
        <v>440.99</v>
      </c>
      <c r="F34" s="151"/>
      <c r="G34" s="151"/>
    </row>
    <row r="35" ht="18.75" customHeight="1" outlineLevel="2" spans="1:7">
      <c r="A35" s="153" t="s">
        <v>130</v>
      </c>
      <c r="B35" s="153" t="s">
        <v>129</v>
      </c>
      <c r="C35" s="151">
        <v>440.99</v>
      </c>
      <c r="D35" s="151">
        <v>440.99</v>
      </c>
      <c r="E35" s="151">
        <v>440.99</v>
      </c>
      <c r="F35" s="151"/>
      <c r="G35" s="151"/>
    </row>
    <row r="36" ht="18.75" customHeight="1" spans="1:7">
      <c r="A36" s="150" t="s">
        <v>131</v>
      </c>
      <c r="B36" s="150" t="s">
        <v>132</v>
      </c>
      <c r="C36" s="151">
        <v>139590.45</v>
      </c>
      <c r="D36" s="151">
        <v>139590.45</v>
      </c>
      <c r="E36" s="151">
        <v>139590.45</v>
      </c>
      <c r="F36" s="151"/>
      <c r="G36" s="151"/>
    </row>
    <row r="37" ht="18.75" customHeight="1" outlineLevel="1" spans="1:7">
      <c r="A37" s="152" t="s">
        <v>137</v>
      </c>
      <c r="B37" s="152" t="s">
        <v>138</v>
      </c>
      <c r="C37" s="151">
        <v>139590.45</v>
      </c>
      <c r="D37" s="151">
        <v>139590.45</v>
      </c>
      <c r="E37" s="151">
        <v>139590.45</v>
      </c>
      <c r="F37" s="151"/>
      <c r="G37" s="151"/>
    </row>
    <row r="38" ht="18.75" customHeight="1" outlineLevel="2" spans="1:7">
      <c r="A38" s="153" t="s">
        <v>139</v>
      </c>
      <c r="B38" s="153" t="s">
        <v>140</v>
      </c>
      <c r="C38" s="151">
        <v>123562.29</v>
      </c>
      <c r="D38" s="151">
        <v>123562.29</v>
      </c>
      <c r="E38" s="151">
        <v>123562.29</v>
      </c>
      <c r="F38" s="151"/>
      <c r="G38" s="151"/>
    </row>
    <row r="39" ht="18.75" customHeight="1" outlineLevel="2" spans="1:7">
      <c r="A39" s="153" t="s">
        <v>143</v>
      </c>
      <c r="B39" s="153" t="s">
        <v>144</v>
      </c>
      <c r="C39" s="151">
        <v>16028.16</v>
      </c>
      <c r="D39" s="151">
        <v>16028.16</v>
      </c>
      <c r="E39" s="151">
        <v>16028.16</v>
      </c>
      <c r="F39" s="151"/>
      <c r="G39" s="151"/>
    </row>
    <row r="40" ht="18.75" customHeight="1" spans="1:7">
      <c r="A40" s="150" t="s">
        <v>145</v>
      </c>
      <c r="B40" s="150" t="s">
        <v>146</v>
      </c>
      <c r="C40" s="151">
        <v>156121</v>
      </c>
      <c r="D40" s="151">
        <v>156121</v>
      </c>
      <c r="E40" s="151">
        <v>156121</v>
      </c>
      <c r="F40" s="151"/>
      <c r="G40" s="151"/>
    </row>
    <row r="41" ht="18.75" customHeight="1" outlineLevel="1" spans="1:7">
      <c r="A41" s="152" t="s">
        <v>147</v>
      </c>
      <c r="B41" s="152" t="s">
        <v>148</v>
      </c>
      <c r="C41" s="151">
        <v>156121</v>
      </c>
      <c r="D41" s="151">
        <v>156121</v>
      </c>
      <c r="E41" s="151">
        <v>156121</v>
      </c>
      <c r="F41" s="151"/>
      <c r="G41" s="151"/>
    </row>
    <row r="42" ht="18.75" customHeight="1" outlineLevel="2" spans="1:7">
      <c r="A42" s="153" t="s">
        <v>149</v>
      </c>
      <c r="B42" s="153" t="s">
        <v>150</v>
      </c>
      <c r="C42" s="151">
        <v>156121</v>
      </c>
      <c r="D42" s="151">
        <v>156121</v>
      </c>
      <c r="E42" s="151">
        <v>156121</v>
      </c>
      <c r="F42" s="151"/>
      <c r="G42" s="151"/>
    </row>
    <row r="43" ht="18.75" customHeight="1" spans="1:7">
      <c r="A43" s="149" t="s">
        <v>30</v>
      </c>
      <c r="B43" s="149"/>
      <c r="C43" s="151">
        <v>21923652.99</v>
      </c>
      <c r="D43" s="151">
        <v>6985652.99</v>
      </c>
      <c r="E43" s="151">
        <v>6722745.4</v>
      </c>
      <c r="F43" s="151">
        <v>262907.59</v>
      </c>
      <c r="G43" s="151">
        <v>14938000</v>
      </c>
    </row>
  </sheetData>
  <mergeCells count="7">
    <mergeCell ref="A2:G2"/>
    <mergeCell ref="A3:C3"/>
    <mergeCell ref="A4:B4"/>
    <mergeCell ref="D4:F4"/>
    <mergeCell ref="A43:B43"/>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F15" sqref="F15"/>
    </sheetView>
  </sheetViews>
  <sheetFormatPr defaultColWidth="9.13636363636364" defaultRowHeight="14.25" customHeight="1" outlineLevelRow="6" outlineLevelCol="5"/>
  <cols>
    <col min="1" max="1" width="28.2" customWidth="1"/>
    <col min="2" max="2" width="18.3454545454545" customWidth="1"/>
    <col min="3" max="3" width="17.2818181818182" customWidth="1"/>
    <col min="4" max="4" width="21.6363636363636" customWidth="1"/>
    <col min="5" max="5" width="19.7727272727273" customWidth="1"/>
    <col min="6" max="6" width="18.7090909090909" customWidth="1"/>
  </cols>
  <sheetData>
    <row r="1" customHeight="1" spans="1:6">
      <c r="A1" s="138"/>
      <c r="B1" s="138"/>
      <c r="C1" s="139"/>
      <c r="D1" s="1"/>
      <c r="E1" s="1"/>
      <c r="F1" s="140" t="s">
        <v>167</v>
      </c>
    </row>
    <row r="2" ht="33.75" customHeight="1" spans="1:6">
      <c r="A2" s="141" t="str">
        <f>"2025"&amp;"年一般公共预算“三公”经费支出预算表"</f>
        <v>2025年一般公共预算“三公”经费支出预算表</v>
      </c>
      <c r="B2" s="141"/>
      <c r="C2" s="141"/>
      <c r="D2" s="141"/>
      <c r="E2" s="141"/>
      <c r="F2" s="141"/>
    </row>
    <row r="3" ht="21.75" customHeight="1" spans="1:6">
      <c r="A3" s="142" t="str">
        <f>"单位名称："&amp;"盈江县教育体育局（本级）"</f>
        <v>单位名称：盈江县教育体育局（本级）</v>
      </c>
      <c r="B3" s="138"/>
      <c r="C3" s="139"/>
      <c r="D3" s="3"/>
      <c r="E3" s="1"/>
      <c r="F3" s="140" t="s">
        <v>27</v>
      </c>
    </row>
    <row r="4" ht="19.5" customHeight="1" spans="1:6">
      <c r="A4" s="11" t="s">
        <v>168</v>
      </c>
      <c r="B4" s="70" t="s">
        <v>169</v>
      </c>
      <c r="C4" s="12" t="s">
        <v>170</v>
      </c>
      <c r="D4" s="13"/>
      <c r="E4" s="14"/>
      <c r="F4" s="70" t="s">
        <v>171</v>
      </c>
    </row>
    <row r="5" ht="19.5" customHeight="1" spans="1:6">
      <c r="A5" s="18"/>
      <c r="B5" s="72"/>
      <c r="C5" s="35" t="s">
        <v>33</v>
      </c>
      <c r="D5" s="35" t="s">
        <v>172</v>
      </c>
      <c r="E5" s="35" t="s">
        <v>173</v>
      </c>
      <c r="F5" s="72"/>
    </row>
    <row r="6" ht="18.75" customHeight="1" spans="1:6">
      <c r="A6" s="143">
        <v>1</v>
      </c>
      <c r="B6" s="143">
        <v>2</v>
      </c>
      <c r="C6" s="144">
        <v>3</v>
      </c>
      <c r="D6" s="143">
        <v>4</v>
      </c>
      <c r="E6" s="143">
        <v>5</v>
      </c>
      <c r="F6" s="143">
        <v>6</v>
      </c>
    </row>
    <row r="7" ht="24.75" customHeight="1" spans="1:6">
      <c r="A7" s="145">
        <v>53000</v>
      </c>
      <c r="B7" s="145"/>
      <c r="C7" s="146">
        <v>28000</v>
      </c>
      <c r="D7" s="145"/>
      <c r="E7" s="145">
        <v>28000</v>
      </c>
      <c r="F7" s="145">
        <v>25000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43"/>
  <sheetViews>
    <sheetView showZeros="0" topLeftCell="A21" workbookViewId="0">
      <selection activeCell="T27" sqref="T27"/>
    </sheetView>
  </sheetViews>
  <sheetFormatPr defaultColWidth="10.2818181818182" defaultRowHeight="15" customHeight="1"/>
  <cols>
    <col min="1" max="2" width="12.4181818181818" customWidth="1"/>
    <col min="3" max="3" width="10.8545454545455" customWidth="1"/>
    <col min="4" max="4" width="6" customWidth="1"/>
    <col min="5" max="5" width="12.6363636363636" customWidth="1"/>
    <col min="6" max="6" width="5.57272727272727" customWidth="1"/>
    <col min="7" max="7" width="16.6363636363636" customWidth="1"/>
    <col min="8" max="8" width="12.9181818181818" customWidth="1"/>
    <col min="9" max="9" width="12.2818181818182" customWidth="1"/>
    <col min="10" max="11" width="6" customWidth="1"/>
    <col min="12" max="12" width="12.2818181818182" customWidth="1"/>
    <col min="13" max="13" width="3.70909090909091" customWidth="1"/>
    <col min="14" max="14" width="5.05454545454545" customWidth="1"/>
    <col min="15" max="15" width="5.77272727272727" customWidth="1"/>
    <col min="16" max="16" width="6.57272727272727" customWidth="1"/>
    <col min="17" max="17" width="4.77272727272727" customWidth="1"/>
    <col min="18" max="18" width="4.28181818181818" customWidth="1"/>
    <col min="19" max="23" width="4.70909090909091" customWidth="1"/>
  </cols>
  <sheetData>
    <row r="1" ht="18.75" customHeight="1" spans="1:23">
      <c r="A1" s="133"/>
      <c r="B1" s="133"/>
      <c r="C1" s="133"/>
      <c r="D1" s="133"/>
      <c r="E1" s="133"/>
      <c r="F1" s="133"/>
      <c r="G1" s="133"/>
      <c r="H1" s="133"/>
      <c r="I1" s="133"/>
      <c r="J1" s="133"/>
      <c r="K1" s="133"/>
      <c r="L1" s="133"/>
      <c r="M1" s="133"/>
      <c r="N1" s="133"/>
      <c r="O1" s="133"/>
      <c r="P1" s="133"/>
      <c r="Q1" s="133"/>
      <c r="R1" s="133"/>
      <c r="S1" s="133"/>
      <c r="T1" s="137" t="s">
        <v>174</v>
      </c>
      <c r="U1" s="137"/>
      <c r="V1" s="137"/>
      <c r="W1" s="137"/>
    </row>
    <row r="2" ht="45.75" customHeight="1" spans="1:23">
      <c r="A2" s="134" t="s">
        <v>175</v>
      </c>
      <c r="B2" s="134"/>
      <c r="C2" s="134"/>
      <c r="D2" s="134"/>
      <c r="E2" s="134"/>
      <c r="F2" s="134"/>
      <c r="G2" s="134"/>
      <c r="H2" s="134"/>
      <c r="I2" s="134"/>
      <c r="J2" s="134"/>
      <c r="K2" s="134"/>
      <c r="L2" s="134"/>
      <c r="M2" s="134"/>
      <c r="N2" s="134"/>
      <c r="O2" s="134"/>
      <c r="P2" s="134"/>
      <c r="Q2" s="134"/>
      <c r="R2" s="134"/>
      <c r="S2" s="134"/>
      <c r="T2" s="134"/>
      <c r="U2" s="134"/>
      <c r="V2" s="134"/>
      <c r="W2" s="134"/>
    </row>
    <row r="3" ht="18.75" customHeight="1" spans="1:23">
      <c r="A3" s="133" t="str">
        <f>"单位名称："&amp;"盈江县教育体育局（本级）"</f>
        <v>单位名称：盈江县教育体育局（本级）</v>
      </c>
      <c r="B3" s="133"/>
      <c r="C3" s="133"/>
      <c r="D3" s="133"/>
      <c r="E3" s="133"/>
      <c r="F3" s="133"/>
      <c r="G3" s="133"/>
      <c r="H3" s="133"/>
      <c r="I3" s="133"/>
      <c r="J3" s="133"/>
      <c r="K3" s="133"/>
      <c r="L3" s="133"/>
      <c r="M3" s="133"/>
      <c r="N3" s="133"/>
      <c r="O3" s="133"/>
      <c r="P3" s="133"/>
      <c r="Q3" s="133"/>
      <c r="R3" s="133"/>
      <c r="S3" s="133"/>
      <c r="T3" s="137" t="s">
        <v>27</v>
      </c>
      <c r="U3" s="137"/>
      <c r="V3" s="137"/>
      <c r="W3" s="137"/>
    </row>
    <row r="4" ht="18.75" customHeight="1" spans="1:23">
      <c r="A4" s="135" t="s">
        <v>176</v>
      </c>
      <c r="B4" s="135" t="s">
        <v>177</v>
      </c>
      <c r="C4" s="135" t="s">
        <v>178</v>
      </c>
      <c r="D4" s="135" t="s">
        <v>179</v>
      </c>
      <c r="E4" s="135" t="s">
        <v>180</v>
      </c>
      <c r="F4" s="135" t="s">
        <v>181</v>
      </c>
      <c r="G4" s="135" t="s">
        <v>182</v>
      </c>
      <c r="H4" s="135" t="s">
        <v>183</v>
      </c>
      <c r="I4" s="135"/>
      <c r="J4" s="135"/>
      <c r="K4" s="135"/>
      <c r="L4" s="135"/>
      <c r="M4" s="135"/>
      <c r="N4" s="135"/>
      <c r="O4" s="135"/>
      <c r="P4" s="135"/>
      <c r="Q4" s="135"/>
      <c r="R4" s="135"/>
      <c r="S4" s="135"/>
      <c r="T4" s="135"/>
      <c r="U4" s="135"/>
      <c r="V4" s="135"/>
      <c r="W4" s="135"/>
    </row>
    <row r="5" ht="28.3" customHeight="1" spans="1:23">
      <c r="A5" s="135"/>
      <c r="B5" s="135"/>
      <c r="C5" s="135"/>
      <c r="D5" s="135"/>
      <c r="E5" s="135"/>
      <c r="F5" s="135"/>
      <c r="G5" s="135"/>
      <c r="H5" s="135" t="s">
        <v>184</v>
      </c>
      <c r="I5" s="135" t="s">
        <v>34</v>
      </c>
      <c r="J5" s="135" t="s">
        <v>185</v>
      </c>
      <c r="K5" s="135" t="s">
        <v>186</v>
      </c>
      <c r="L5" s="135" t="s">
        <v>187</v>
      </c>
      <c r="M5" s="135" t="s">
        <v>188</v>
      </c>
      <c r="N5" s="135" t="s">
        <v>189</v>
      </c>
      <c r="O5" s="135" t="s">
        <v>35</v>
      </c>
      <c r="P5" s="135" t="s">
        <v>36</v>
      </c>
      <c r="Q5" s="135" t="s">
        <v>37</v>
      </c>
      <c r="R5" s="135" t="s">
        <v>51</v>
      </c>
      <c r="S5" s="135"/>
      <c r="T5" s="135"/>
      <c r="U5" s="135"/>
      <c r="V5" s="135"/>
      <c r="W5" s="135"/>
    </row>
    <row r="6" ht="24" customHeight="1" spans="1:23">
      <c r="A6" s="135"/>
      <c r="B6" s="135"/>
      <c r="C6" s="135"/>
      <c r="D6" s="135"/>
      <c r="E6" s="135"/>
      <c r="F6" s="135"/>
      <c r="G6" s="135"/>
      <c r="H6" s="135"/>
      <c r="I6" s="135" t="s">
        <v>190</v>
      </c>
      <c r="J6" s="135" t="s">
        <v>185</v>
      </c>
      <c r="K6" s="135" t="s">
        <v>186</v>
      </c>
      <c r="L6" s="135" t="s">
        <v>187</v>
      </c>
      <c r="M6" s="135" t="s">
        <v>188</v>
      </c>
      <c r="N6" s="135" t="s">
        <v>34</v>
      </c>
      <c r="O6" s="135" t="s">
        <v>35</v>
      </c>
      <c r="P6" s="135" t="s">
        <v>36</v>
      </c>
      <c r="Q6" s="135"/>
      <c r="R6" s="135" t="s">
        <v>33</v>
      </c>
      <c r="S6" s="135" t="s">
        <v>40</v>
      </c>
      <c r="T6" s="135" t="s">
        <v>41</v>
      </c>
      <c r="U6" s="135" t="s">
        <v>42</v>
      </c>
      <c r="V6" s="135" t="s">
        <v>43</v>
      </c>
      <c r="W6" s="135" t="s">
        <v>44</v>
      </c>
    </row>
    <row r="7" ht="32.05" customHeight="1" spans="1:23">
      <c r="A7" s="135"/>
      <c r="B7" s="135"/>
      <c r="C7" s="135"/>
      <c r="D7" s="135"/>
      <c r="E7" s="135"/>
      <c r="F7" s="135"/>
      <c r="G7" s="135"/>
      <c r="H7" s="135"/>
      <c r="I7" s="135" t="s">
        <v>33</v>
      </c>
      <c r="J7" s="135"/>
      <c r="K7" s="135"/>
      <c r="L7" s="135"/>
      <c r="M7" s="135"/>
      <c r="N7" s="135"/>
      <c r="O7" s="135"/>
      <c r="P7" s="135"/>
      <c r="Q7" s="135"/>
      <c r="R7" s="135"/>
      <c r="S7" s="135"/>
      <c r="T7" s="135"/>
      <c r="U7" s="135"/>
      <c r="V7" s="135"/>
      <c r="W7" s="135"/>
    </row>
    <row r="8" ht="18.75" customHeight="1" spans="1:23">
      <c r="A8" s="135" t="s">
        <v>59</v>
      </c>
      <c r="B8" s="135" t="s">
        <v>60</v>
      </c>
      <c r="C8" s="135" t="s">
        <v>61</v>
      </c>
      <c r="D8" s="135" t="s">
        <v>62</v>
      </c>
      <c r="E8" s="135" t="s">
        <v>63</v>
      </c>
      <c r="F8" s="135" t="s">
        <v>64</v>
      </c>
      <c r="G8" s="135" t="s">
        <v>65</v>
      </c>
      <c r="H8" s="135" t="s">
        <v>66</v>
      </c>
      <c r="I8" s="135" t="s">
        <v>67</v>
      </c>
      <c r="J8" s="135" t="s">
        <v>68</v>
      </c>
      <c r="K8" s="135" t="s">
        <v>69</v>
      </c>
      <c r="L8" s="135" t="s">
        <v>70</v>
      </c>
      <c r="M8" s="135" t="s">
        <v>71</v>
      </c>
      <c r="N8" s="135" t="s">
        <v>72</v>
      </c>
      <c r="O8" s="135" t="s">
        <v>73</v>
      </c>
      <c r="P8" s="135" t="s">
        <v>191</v>
      </c>
      <c r="Q8" s="135" t="s">
        <v>192</v>
      </c>
      <c r="R8" s="135" t="s">
        <v>193</v>
      </c>
      <c r="S8" s="135" t="s">
        <v>194</v>
      </c>
      <c r="T8" s="135" t="s">
        <v>195</v>
      </c>
      <c r="U8" s="135" t="s">
        <v>196</v>
      </c>
      <c r="V8" s="135" t="s">
        <v>197</v>
      </c>
      <c r="W8" s="135" t="s">
        <v>198</v>
      </c>
    </row>
    <row r="9" ht="53.25" customHeight="1" spans="1:23">
      <c r="A9" s="130" t="s">
        <v>46</v>
      </c>
      <c r="B9" s="130"/>
      <c r="C9" s="130"/>
      <c r="D9" s="130"/>
      <c r="E9" s="130"/>
      <c r="F9" s="130"/>
      <c r="G9" s="130"/>
      <c r="H9" s="131">
        <v>6985652.99</v>
      </c>
      <c r="I9" s="131">
        <v>6985652.99</v>
      </c>
      <c r="J9" s="131"/>
      <c r="K9" s="131"/>
      <c r="L9" s="131">
        <v>6985652.99</v>
      </c>
      <c r="M9" s="131"/>
      <c r="N9" s="131"/>
      <c r="O9" s="131"/>
      <c r="P9" s="131"/>
      <c r="Q9" s="131"/>
      <c r="R9" s="131"/>
      <c r="S9" s="131"/>
      <c r="T9" s="131"/>
      <c r="U9" s="131"/>
      <c r="V9" s="131"/>
      <c r="W9" s="131"/>
    </row>
    <row r="10" ht="53.25" customHeight="1" outlineLevel="1" spans="1:23">
      <c r="A10" s="130" t="s">
        <v>46</v>
      </c>
      <c r="B10" s="130" t="s">
        <v>199</v>
      </c>
      <c r="C10" s="130" t="s">
        <v>200</v>
      </c>
      <c r="D10" s="130" t="s">
        <v>84</v>
      </c>
      <c r="E10" s="130" t="s">
        <v>79</v>
      </c>
      <c r="F10" s="130" t="s">
        <v>201</v>
      </c>
      <c r="G10" s="130" t="s">
        <v>202</v>
      </c>
      <c r="H10" s="131">
        <v>584160</v>
      </c>
      <c r="I10" s="131">
        <v>584160</v>
      </c>
      <c r="J10" s="131"/>
      <c r="K10" s="131"/>
      <c r="L10" s="131">
        <v>584160</v>
      </c>
      <c r="M10" s="131"/>
      <c r="N10" s="131"/>
      <c r="O10" s="131"/>
      <c r="P10" s="131"/>
      <c r="Q10" s="131"/>
      <c r="R10" s="131"/>
      <c r="S10" s="131"/>
      <c r="T10" s="131"/>
      <c r="U10" s="131"/>
      <c r="V10" s="131"/>
      <c r="W10" s="131"/>
    </row>
    <row r="11" ht="53.25" customHeight="1" outlineLevel="1" spans="1:23">
      <c r="A11" s="130" t="s">
        <v>46</v>
      </c>
      <c r="B11" s="130" t="s">
        <v>199</v>
      </c>
      <c r="C11" s="130" t="s">
        <v>200</v>
      </c>
      <c r="D11" s="130" t="s">
        <v>84</v>
      </c>
      <c r="E11" s="130" t="s">
        <v>79</v>
      </c>
      <c r="F11" s="130" t="s">
        <v>203</v>
      </c>
      <c r="G11" s="130" t="s">
        <v>204</v>
      </c>
      <c r="H11" s="131">
        <v>707916</v>
      </c>
      <c r="I11" s="131">
        <v>707916</v>
      </c>
      <c r="J11" s="131"/>
      <c r="K11" s="131"/>
      <c r="L11" s="131">
        <v>707916</v>
      </c>
      <c r="M11" s="130"/>
      <c r="N11" s="131"/>
      <c r="O11" s="131"/>
      <c r="P11" s="131"/>
      <c r="Q11" s="131"/>
      <c r="R11" s="131"/>
      <c r="S11" s="131"/>
      <c r="T11" s="131"/>
      <c r="U11" s="131"/>
      <c r="V11" s="131"/>
      <c r="W11" s="131"/>
    </row>
    <row r="12" ht="53.25" customHeight="1" outlineLevel="1" spans="1:23">
      <c r="A12" s="130" t="s">
        <v>46</v>
      </c>
      <c r="B12" s="130" t="s">
        <v>199</v>
      </c>
      <c r="C12" s="130" t="s">
        <v>200</v>
      </c>
      <c r="D12" s="130" t="s">
        <v>84</v>
      </c>
      <c r="E12" s="130" t="s">
        <v>79</v>
      </c>
      <c r="F12" s="130" t="s">
        <v>205</v>
      </c>
      <c r="G12" s="130" t="s">
        <v>206</v>
      </c>
      <c r="H12" s="131">
        <v>48680</v>
      </c>
      <c r="I12" s="131">
        <v>48680</v>
      </c>
      <c r="J12" s="131"/>
      <c r="K12" s="131"/>
      <c r="L12" s="131">
        <v>48680</v>
      </c>
      <c r="M12" s="130"/>
      <c r="N12" s="131"/>
      <c r="O12" s="131"/>
      <c r="P12" s="131"/>
      <c r="Q12" s="131"/>
      <c r="R12" s="131"/>
      <c r="S12" s="131"/>
      <c r="T12" s="131"/>
      <c r="U12" s="131"/>
      <c r="V12" s="131"/>
      <c r="W12" s="131"/>
    </row>
    <row r="13" ht="53.25" customHeight="1" outlineLevel="1" spans="1:23">
      <c r="A13" s="130" t="s">
        <v>46</v>
      </c>
      <c r="B13" s="130" t="s">
        <v>207</v>
      </c>
      <c r="C13" s="130" t="s">
        <v>208</v>
      </c>
      <c r="D13" s="130" t="s">
        <v>84</v>
      </c>
      <c r="E13" s="130" t="s">
        <v>79</v>
      </c>
      <c r="F13" s="130" t="s">
        <v>205</v>
      </c>
      <c r="G13" s="130" t="s">
        <v>206</v>
      </c>
      <c r="H13" s="131">
        <v>239160</v>
      </c>
      <c r="I13" s="131">
        <v>239160</v>
      </c>
      <c r="J13" s="131"/>
      <c r="K13" s="131"/>
      <c r="L13" s="131">
        <v>239160</v>
      </c>
      <c r="M13" s="130"/>
      <c r="N13" s="131"/>
      <c r="O13" s="131"/>
      <c r="P13" s="131"/>
      <c r="Q13" s="131"/>
      <c r="R13" s="131"/>
      <c r="S13" s="131"/>
      <c r="T13" s="131"/>
      <c r="U13" s="131"/>
      <c r="V13" s="131"/>
      <c r="W13" s="131"/>
    </row>
    <row r="14" ht="53.25" customHeight="1" outlineLevel="1" spans="1:23">
      <c r="A14" s="130" t="s">
        <v>46</v>
      </c>
      <c r="B14" s="130" t="s">
        <v>209</v>
      </c>
      <c r="C14" s="130" t="s">
        <v>210</v>
      </c>
      <c r="D14" s="130" t="s">
        <v>118</v>
      </c>
      <c r="E14" s="130" t="s">
        <v>119</v>
      </c>
      <c r="F14" s="130" t="s">
        <v>211</v>
      </c>
      <c r="G14" s="130" t="s">
        <v>212</v>
      </c>
      <c r="H14" s="131">
        <v>250252.74</v>
      </c>
      <c r="I14" s="131">
        <v>250252.74</v>
      </c>
      <c r="J14" s="131"/>
      <c r="K14" s="131"/>
      <c r="L14" s="131">
        <v>250252.74</v>
      </c>
      <c r="M14" s="130"/>
      <c r="N14" s="131"/>
      <c r="O14" s="131"/>
      <c r="P14" s="131"/>
      <c r="Q14" s="131"/>
      <c r="R14" s="131"/>
      <c r="S14" s="131"/>
      <c r="T14" s="131"/>
      <c r="U14" s="131"/>
      <c r="V14" s="131"/>
      <c r="W14" s="131"/>
    </row>
    <row r="15" ht="53.25" customHeight="1" outlineLevel="1" spans="1:23">
      <c r="A15" s="130" t="s">
        <v>46</v>
      </c>
      <c r="B15" s="130" t="s">
        <v>209</v>
      </c>
      <c r="C15" s="130" t="s">
        <v>210</v>
      </c>
      <c r="D15" s="130" t="s">
        <v>118</v>
      </c>
      <c r="E15" s="130" t="s">
        <v>119</v>
      </c>
      <c r="F15" s="130" t="s">
        <v>211</v>
      </c>
      <c r="G15" s="130" t="s">
        <v>212</v>
      </c>
      <c r="H15" s="131"/>
      <c r="I15" s="131"/>
      <c r="J15" s="131"/>
      <c r="K15" s="131"/>
      <c r="L15" s="131"/>
      <c r="M15" s="130"/>
      <c r="N15" s="131"/>
      <c r="O15" s="131"/>
      <c r="P15" s="131"/>
      <c r="Q15" s="131"/>
      <c r="R15" s="131"/>
      <c r="S15" s="131"/>
      <c r="T15" s="131"/>
      <c r="U15" s="131"/>
      <c r="V15" s="131"/>
      <c r="W15" s="131"/>
    </row>
    <row r="16" ht="53.25" customHeight="1" outlineLevel="1" spans="1:23">
      <c r="A16" s="130" t="s">
        <v>46</v>
      </c>
      <c r="B16" s="130" t="s">
        <v>209</v>
      </c>
      <c r="C16" s="130" t="s">
        <v>210</v>
      </c>
      <c r="D16" s="130" t="s">
        <v>120</v>
      </c>
      <c r="E16" s="130" t="s">
        <v>121</v>
      </c>
      <c r="F16" s="130" t="s">
        <v>213</v>
      </c>
      <c r="G16" s="130" t="s">
        <v>214</v>
      </c>
      <c r="H16" s="131">
        <v>553577.09</v>
      </c>
      <c r="I16" s="131">
        <v>553577.09</v>
      </c>
      <c r="J16" s="131"/>
      <c r="K16" s="131"/>
      <c r="L16" s="131">
        <v>553577.09</v>
      </c>
      <c r="M16" s="130"/>
      <c r="N16" s="131"/>
      <c r="O16" s="131"/>
      <c r="P16" s="131"/>
      <c r="Q16" s="131"/>
      <c r="R16" s="131"/>
      <c r="S16" s="131"/>
      <c r="T16" s="131"/>
      <c r="U16" s="131"/>
      <c r="V16" s="131"/>
      <c r="W16" s="131"/>
    </row>
    <row r="17" ht="53.25" customHeight="1" outlineLevel="1" spans="1:23">
      <c r="A17" s="130" t="s">
        <v>46</v>
      </c>
      <c r="B17" s="130" t="s">
        <v>209</v>
      </c>
      <c r="C17" s="130" t="s">
        <v>210</v>
      </c>
      <c r="D17" s="130" t="s">
        <v>139</v>
      </c>
      <c r="E17" s="130" t="s">
        <v>140</v>
      </c>
      <c r="F17" s="130" t="s">
        <v>215</v>
      </c>
      <c r="G17" s="130" t="s">
        <v>216</v>
      </c>
      <c r="H17" s="131">
        <v>117305.97</v>
      </c>
      <c r="I17" s="131">
        <v>117305.97</v>
      </c>
      <c r="J17" s="131"/>
      <c r="K17" s="131"/>
      <c r="L17" s="131">
        <v>117305.97</v>
      </c>
      <c r="M17" s="130"/>
      <c r="N17" s="131"/>
      <c r="O17" s="131"/>
      <c r="P17" s="131"/>
      <c r="Q17" s="131"/>
      <c r="R17" s="131"/>
      <c r="S17" s="131"/>
      <c r="T17" s="131"/>
      <c r="U17" s="131"/>
      <c r="V17" s="131"/>
      <c r="W17" s="131"/>
    </row>
    <row r="18" ht="53.25" customHeight="1" outlineLevel="1" spans="1:23">
      <c r="A18" s="130" t="s">
        <v>46</v>
      </c>
      <c r="B18" s="130" t="s">
        <v>209</v>
      </c>
      <c r="C18" s="130" t="s">
        <v>210</v>
      </c>
      <c r="D18" s="130" t="s">
        <v>143</v>
      </c>
      <c r="E18" s="130" t="s">
        <v>144</v>
      </c>
      <c r="F18" s="130" t="s">
        <v>217</v>
      </c>
      <c r="G18" s="130" t="s">
        <v>218</v>
      </c>
      <c r="H18" s="131"/>
      <c r="I18" s="131"/>
      <c r="J18" s="131"/>
      <c r="K18" s="131"/>
      <c r="L18" s="131"/>
      <c r="M18" s="130"/>
      <c r="N18" s="131"/>
      <c r="O18" s="131"/>
      <c r="P18" s="131"/>
      <c r="Q18" s="131"/>
      <c r="R18" s="131"/>
      <c r="S18" s="131"/>
      <c r="T18" s="131"/>
      <c r="U18" s="131"/>
      <c r="V18" s="131"/>
      <c r="W18" s="131"/>
    </row>
    <row r="19" ht="53.25" customHeight="1" outlineLevel="1" spans="1:23">
      <c r="A19" s="130" t="s">
        <v>46</v>
      </c>
      <c r="B19" s="130" t="s">
        <v>209</v>
      </c>
      <c r="C19" s="130" t="s">
        <v>210</v>
      </c>
      <c r="D19" s="130" t="s">
        <v>143</v>
      </c>
      <c r="E19" s="130" t="s">
        <v>144</v>
      </c>
      <c r="F19" s="130" t="s">
        <v>217</v>
      </c>
      <c r="G19" s="130" t="s">
        <v>218</v>
      </c>
      <c r="H19" s="131">
        <v>3128.16</v>
      </c>
      <c r="I19" s="131">
        <v>3128.16</v>
      </c>
      <c r="J19" s="131"/>
      <c r="K19" s="131"/>
      <c r="L19" s="131">
        <v>3128.16</v>
      </c>
      <c r="M19" s="130"/>
      <c r="N19" s="131"/>
      <c r="O19" s="131"/>
      <c r="P19" s="131"/>
      <c r="Q19" s="131"/>
      <c r="R19" s="131"/>
      <c r="S19" s="131"/>
      <c r="T19" s="131"/>
      <c r="U19" s="131"/>
      <c r="V19" s="131"/>
      <c r="W19" s="131"/>
    </row>
    <row r="20" ht="53.25" customHeight="1" outlineLevel="1" spans="1:23">
      <c r="A20" s="130" t="s">
        <v>46</v>
      </c>
      <c r="B20" s="130" t="s">
        <v>209</v>
      </c>
      <c r="C20" s="130" t="s">
        <v>210</v>
      </c>
      <c r="D20" s="130" t="s">
        <v>141</v>
      </c>
      <c r="E20" s="130" t="s">
        <v>142</v>
      </c>
      <c r="F20" s="130" t="s">
        <v>215</v>
      </c>
      <c r="G20" s="130" t="s">
        <v>216</v>
      </c>
      <c r="H20" s="131"/>
      <c r="I20" s="131"/>
      <c r="J20" s="131"/>
      <c r="K20" s="131"/>
      <c r="L20" s="131"/>
      <c r="M20" s="130"/>
      <c r="N20" s="131"/>
      <c r="O20" s="131"/>
      <c r="P20" s="131"/>
      <c r="Q20" s="131"/>
      <c r="R20" s="131"/>
      <c r="S20" s="131"/>
      <c r="T20" s="131"/>
      <c r="U20" s="131"/>
      <c r="V20" s="131"/>
      <c r="W20" s="131"/>
    </row>
    <row r="21" ht="53.25" customHeight="1" outlineLevel="1" spans="1:23">
      <c r="A21" s="130" t="s">
        <v>46</v>
      </c>
      <c r="B21" s="130" t="s">
        <v>209</v>
      </c>
      <c r="C21" s="130" t="s">
        <v>210</v>
      </c>
      <c r="D21" s="130" t="s">
        <v>139</v>
      </c>
      <c r="E21" s="130" t="s">
        <v>140</v>
      </c>
      <c r="F21" s="130" t="s">
        <v>215</v>
      </c>
      <c r="G21" s="130" t="s">
        <v>216</v>
      </c>
      <c r="H21" s="131">
        <v>6256.32</v>
      </c>
      <c r="I21" s="131">
        <v>6256.32</v>
      </c>
      <c r="J21" s="131"/>
      <c r="K21" s="131"/>
      <c r="L21" s="131">
        <v>6256.32</v>
      </c>
      <c r="M21" s="130"/>
      <c r="N21" s="131"/>
      <c r="O21" s="131"/>
      <c r="P21" s="131"/>
      <c r="Q21" s="131"/>
      <c r="R21" s="131"/>
      <c r="S21" s="131"/>
      <c r="T21" s="131"/>
      <c r="U21" s="131"/>
      <c r="V21" s="131"/>
      <c r="W21" s="131"/>
    </row>
    <row r="22" ht="53.25" customHeight="1" outlineLevel="1" spans="1:23">
      <c r="A22" s="130" t="s">
        <v>46</v>
      </c>
      <c r="B22" s="130" t="s">
        <v>209</v>
      </c>
      <c r="C22" s="130" t="s">
        <v>210</v>
      </c>
      <c r="D22" s="130" t="s">
        <v>143</v>
      </c>
      <c r="E22" s="130" t="s">
        <v>144</v>
      </c>
      <c r="F22" s="130" t="s">
        <v>217</v>
      </c>
      <c r="G22" s="130" t="s">
        <v>218</v>
      </c>
      <c r="H22" s="131"/>
      <c r="I22" s="131"/>
      <c r="J22" s="131"/>
      <c r="K22" s="131"/>
      <c r="L22" s="131"/>
      <c r="M22" s="130"/>
      <c r="N22" s="131"/>
      <c r="O22" s="131"/>
      <c r="P22" s="131"/>
      <c r="Q22" s="131"/>
      <c r="R22" s="131"/>
      <c r="S22" s="131"/>
      <c r="T22" s="131"/>
      <c r="U22" s="131"/>
      <c r="V22" s="131"/>
      <c r="W22" s="131"/>
    </row>
    <row r="23" ht="53.25" customHeight="1" outlineLevel="1" spans="1:23">
      <c r="A23" s="130" t="s">
        <v>46</v>
      </c>
      <c r="B23" s="130" t="s">
        <v>209</v>
      </c>
      <c r="C23" s="130" t="s">
        <v>210</v>
      </c>
      <c r="D23" s="130" t="s">
        <v>143</v>
      </c>
      <c r="E23" s="130" t="s">
        <v>144</v>
      </c>
      <c r="F23" s="130" t="s">
        <v>217</v>
      </c>
      <c r="G23" s="130" t="s">
        <v>218</v>
      </c>
      <c r="H23" s="131">
        <v>12900</v>
      </c>
      <c r="I23" s="131">
        <v>12900</v>
      </c>
      <c r="J23" s="131"/>
      <c r="K23" s="131"/>
      <c r="L23" s="131">
        <v>12900</v>
      </c>
      <c r="M23" s="130"/>
      <c r="N23" s="131"/>
      <c r="O23" s="131"/>
      <c r="P23" s="131"/>
      <c r="Q23" s="131"/>
      <c r="R23" s="131"/>
      <c r="S23" s="131"/>
      <c r="T23" s="131"/>
      <c r="U23" s="131"/>
      <c r="V23" s="131"/>
      <c r="W23" s="131"/>
    </row>
    <row r="24" ht="53.25" customHeight="1" outlineLevel="1" spans="1:23">
      <c r="A24" s="130" t="s">
        <v>46</v>
      </c>
      <c r="B24" s="130" t="s">
        <v>209</v>
      </c>
      <c r="C24" s="130" t="s">
        <v>210</v>
      </c>
      <c r="D24" s="130" t="s">
        <v>130</v>
      </c>
      <c r="E24" s="130" t="s">
        <v>129</v>
      </c>
      <c r="F24" s="130" t="s">
        <v>217</v>
      </c>
      <c r="G24" s="130" t="s">
        <v>218</v>
      </c>
      <c r="H24" s="131">
        <v>440.99</v>
      </c>
      <c r="I24" s="131">
        <v>440.99</v>
      </c>
      <c r="J24" s="131"/>
      <c r="K24" s="131"/>
      <c r="L24" s="131">
        <v>440.99</v>
      </c>
      <c r="M24" s="130"/>
      <c r="N24" s="131"/>
      <c r="O24" s="131"/>
      <c r="P24" s="131"/>
      <c r="Q24" s="131"/>
      <c r="R24" s="131"/>
      <c r="S24" s="131"/>
      <c r="T24" s="131"/>
      <c r="U24" s="131"/>
      <c r="V24" s="131"/>
      <c r="W24" s="131"/>
    </row>
    <row r="25" ht="53.25" customHeight="1" outlineLevel="1" spans="1:23">
      <c r="A25" s="130" t="s">
        <v>46</v>
      </c>
      <c r="B25" s="130" t="s">
        <v>209</v>
      </c>
      <c r="C25" s="130" t="s">
        <v>210</v>
      </c>
      <c r="D25" s="130" t="s">
        <v>130</v>
      </c>
      <c r="E25" s="130" t="s">
        <v>129</v>
      </c>
      <c r="F25" s="130" t="s">
        <v>217</v>
      </c>
      <c r="G25" s="130" t="s">
        <v>218</v>
      </c>
      <c r="H25" s="131"/>
      <c r="I25" s="131"/>
      <c r="J25" s="131"/>
      <c r="K25" s="131"/>
      <c r="L25" s="131"/>
      <c r="M25" s="130"/>
      <c r="N25" s="131"/>
      <c r="O25" s="131"/>
      <c r="P25" s="131"/>
      <c r="Q25" s="131"/>
      <c r="R25" s="131"/>
      <c r="S25" s="131"/>
      <c r="T25" s="131"/>
      <c r="U25" s="131"/>
      <c r="V25" s="131"/>
      <c r="W25" s="131"/>
    </row>
    <row r="26" ht="53.25" customHeight="1" outlineLevel="1" spans="1:23">
      <c r="A26" s="130" t="s">
        <v>46</v>
      </c>
      <c r="B26" s="130" t="s">
        <v>219</v>
      </c>
      <c r="C26" s="130" t="s">
        <v>150</v>
      </c>
      <c r="D26" s="130" t="s">
        <v>149</v>
      </c>
      <c r="E26" s="130" t="s">
        <v>150</v>
      </c>
      <c r="F26" s="130" t="s">
        <v>220</v>
      </c>
      <c r="G26" s="130" t="s">
        <v>150</v>
      </c>
      <c r="H26" s="131">
        <v>156121</v>
      </c>
      <c r="I26" s="131">
        <v>156121</v>
      </c>
      <c r="J26" s="131"/>
      <c r="K26" s="131"/>
      <c r="L26" s="131">
        <v>156121</v>
      </c>
      <c r="M26" s="130"/>
      <c r="N26" s="131"/>
      <c r="O26" s="131"/>
      <c r="P26" s="131"/>
      <c r="Q26" s="131"/>
      <c r="R26" s="131"/>
      <c r="S26" s="131"/>
      <c r="T26" s="131"/>
      <c r="U26" s="131"/>
      <c r="V26" s="131"/>
      <c r="W26" s="131"/>
    </row>
    <row r="27" ht="53.25" customHeight="1" outlineLevel="1" spans="1:23">
      <c r="A27" s="130" t="s">
        <v>46</v>
      </c>
      <c r="B27" s="130" t="s">
        <v>221</v>
      </c>
      <c r="C27" s="130" t="s">
        <v>222</v>
      </c>
      <c r="D27" s="130" t="s">
        <v>84</v>
      </c>
      <c r="E27" s="130" t="s">
        <v>79</v>
      </c>
      <c r="F27" s="130" t="s">
        <v>217</v>
      </c>
      <c r="G27" s="130" t="s">
        <v>218</v>
      </c>
      <c r="H27" s="131">
        <v>22031.13</v>
      </c>
      <c r="I27" s="131">
        <v>22031.13</v>
      </c>
      <c r="J27" s="131"/>
      <c r="K27" s="131"/>
      <c r="L27" s="131">
        <v>22031.13</v>
      </c>
      <c r="M27" s="130"/>
      <c r="N27" s="131"/>
      <c r="O27" s="131"/>
      <c r="P27" s="131"/>
      <c r="Q27" s="131"/>
      <c r="R27" s="131"/>
      <c r="S27" s="131"/>
      <c r="T27" s="131"/>
      <c r="U27" s="131"/>
      <c r="V27" s="131"/>
      <c r="W27" s="131"/>
    </row>
    <row r="28" ht="53.25" customHeight="1" outlineLevel="1" spans="1:23">
      <c r="A28" s="130" t="s">
        <v>46</v>
      </c>
      <c r="B28" s="130" t="s">
        <v>223</v>
      </c>
      <c r="C28" s="130" t="s">
        <v>224</v>
      </c>
      <c r="D28" s="130" t="s">
        <v>84</v>
      </c>
      <c r="E28" s="130" t="s">
        <v>79</v>
      </c>
      <c r="F28" s="130" t="s">
        <v>225</v>
      </c>
      <c r="G28" s="130" t="s">
        <v>226</v>
      </c>
      <c r="H28" s="131">
        <v>28000</v>
      </c>
      <c r="I28" s="131">
        <v>28000</v>
      </c>
      <c r="J28" s="131"/>
      <c r="K28" s="131"/>
      <c r="L28" s="131">
        <v>28000</v>
      </c>
      <c r="M28" s="130"/>
      <c r="N28" s="131"/>
      <c r="O28" s="131"/>
      <c r="P28" s="131"/>
      <c r="Q28" s="131"/>
      <c r="R28" s="131"/>
      <c r="S28" s="131"/>
      <c r="T28" s="131"/>
      <c r="U28" s="131"/>
      <c r="V28" s="131"/>
      <c r="W28" s="131"/>
    </row>
    <row r="29" ht="53.25" customHeight="1" outlineLevel="1" spans="1:23">
      <c r="A29" s="130" t="s">
        <v>46</v>
      </c>
      <c r="B29" s="130" t="s">
        <v>227</v>
      </c>
      <c r="C29" s="130" t="s">
        <v>228</v>
      </c>
      <c r="D29" s="130" t="s">
        <v>84</v>
      </c>
      <c r="E29" s="130" t="s">
        <v>79</v>
      </c>
      <c r="F29" s="130" t="s">
        <v>229</v>
      </c>
      <c r="G29" s="130" t="s">
        <v>230</v>
      </c>
      <c r="H29" s="131">
        <v>25568.87</v>
      </c>
      <c r="I29" s="131">
        <v>25568.87</v>
      </c>
      <c r="J29" s="131"/>
      <c r="K29" s="131"/>
      <c r="L29" s="131">
        <v>25568.87</v>
      </c>
      <c r="M29" s="130"/>
      <c r="N29" s="131"/>
      <c r="O29" s="131"/>
      <c r="P29" s="131"/>
      <c r="Q29" s="131"/>
      <c r="R29" s="131"/>
      <c r="S29" s="131"/>
      <c r="T29" s="131"/>
      <c r="U29" s="131"/>
      <c r="V29" s="131"/>
      <c r="W29" s="131"/>
    </row>
    <row r="30" ht="53.25" customHeight="1" outlineLevel="1" spans="1:23">
      <c r="A30" s="130" t="s">
        <v>46</v>
      </c>
      <c r="B30" s="130" t="s">
        <v>231</v>
      </c>
      <c r="C30" s="130" t="s">
        <v>232</v>
      </c>
      <c r="D30" s="130" t="s">
        <v>116</v>
      </c>
      <c r="E30" s="130" t="s">
        <v>117</v>
      </c>
      <c r="F30" s="130" t="s">
        <v>233</v>
      </c>
      <c r="G30" s="130" t="s">
        <v>234</v>
      </c>
      <c r="H30" s="131">
        <v>29000</v>
      </c>
      <c r="I30" s="131">
        <v>29000</v>
      </c>
      <c r="J30" s="131"/>
      <c r="K30" s="131"/>
      <c r="L30" s="131">
        <v>29000</v>
      </c>
      <c r="M30" s="130"/>
      <c r="N30" s="131"/>
      <c r="O30" s="131"/>
      <c r="P30" s="131"/>
      <c r="Q30" s="131"/>
      <c r="R30" s="131"/>
      <c r="S30" s="131"/>
      <c r="T30" s="131"/>
      <c r="U30" s="131"/>
      <c r="V30" s="131"/>
      <c r="W30" s="131"/>
    </row>
    <row r="31" ht="53.25" customHeight="1" outlineLevel="1" spans="1:23">
      <c r="A31" s="130" t="s">
        <v>46</v>
      </c>
      <c r="B31" s="130" t="s">
        <v>235</v>
      </c>
      <c r="C31" s="130" t="s">
        <v>236</v>
      </c>
      <c r="D31" s="130" t="s">
        <v>84</v>
      </c>
      <c r="E31" s="130" t="s">
        <v>79</v>
      </c>
      <c r="F31" s="130" t="s">
        <v>237</v>
      </c>
      <c r="G31" s="130" t="s">
        <v>236</v>
      </c>
      <c r="H31" s="131">
        <v>28338.72</v>
      </c>
      <c r="I31" s="131">
        <v>28338.72</v>
      </c>
      <c r="J31" s="131"/>
      <c r="K31" s="131"/>
      <c r="L31" s="131">
        <v>28338.72</v>
      </c>
      <c r="M31" s="130"/>
      <c r="N31" s="131"/>
      <c r="O31" s="131"/>
      <c r="P31" s="131"/>
      <c r="Q31" s="131"/>
      <c r="R31" s="131"/>
      <c r="S31" s="131"/>
      <c r="T31" s="131"/>
      <c r="U31" s="131"/>
      <c r="V31" s="131"/>
      <c r="W31" s="131"/>
    </row>
    <row r="32" ht="53.25" customHeight="1" outlineLevel="1" spans="1:23">
      <c r="A32" s="130" t="s">
        <v>46</v>
      </c>
      <c r="B32" s="130" t="s">
        <v>238</v>
      </c>
      <c r="C32" s="130" t="s">
        <v>239</v>
      </c>
      <c r="D32" s="130" t="s">
        <v>84</v>
      </c>
      <c r="E32" s="130" t="s">
        <v>79</v>
      </c>
      <c r="F32" s="130" t="s">
        <v>240</v>
      </c>
      <c r="G32" s="130" t="s">
        <v>241</v>
      </c>
      <c r="H32" s="131">
        <v>124800</v>
      </c>
      <c r="I32" s="131">
        <v>124800</v>
      </c>
      <c r="J32" s="131"/>
      <c r="K32" s="131"/>
      <c r="L32" s="131">
        <v>124800</v>
      </c>
      <c r="M32" s="130"/>
      <c r="N32" s="131"/>
      <c r="O32" s="131"/>
      <c r="P32" s="131"/>
      <c r="Q32" s="131"/>
      <c r="R32" s="131"/>
      <c r="S32" s="131"/>
      <c r="T32" s="131"/>
      <c r="U32" s="131"/>
      <c r="V32" s="131"/>
      <c r="W32" s="131"/>
    </row>
    <row r="33" ht="53.25" customHeight="1" outlineLevel="1" spans="1:23">
      <c r="A33" s="130" t="s">
        <v>46</v>
      </c>
      <c r="B33" s="130" t="s">
        <v>242</v>
      </c>
      <c r="C33" s="130" t="s">
        <v>243</v>
      </c>
      <c r="D33" s="130" t="s">
        <v>78</v>
      </c>
      <c r="E33" s="130" t="s">
        <v>79</v>
      </c>
      <c r="F33" s="130" t="s">
        <v>244</v>
      </c>
      <c r="G33" s="130" t="s">
        <v>245</v>
      </c>
      <c r="H33" s="131">
        <v>7200</v>
      </c>
      <c r="I33" s="131">
        <v>7200</v>
      </c>
      <c r="J33" s="131"/>
      <c r="K33" s="131"/>
      <c r="L33" s="131">
        <v>7200</v>
      </c>
      <c r="M33" s="130"/>
      <c r="N33" s="131"/>
      <c r="O33" s="131"/>
      <c r="P33" s="131"/>
      <c r="Q33" s="131"/>
      <c r="R33" s="131"/>
      <c r="S33" s="131"/>
      <c r="T33" s="131"/>
      <c r="U33" s="131"/>
      <c r="V33" s="131"/>
      <c r="W33" s="131"/>
    </row>
    <row r="34" ht="53.25" customHeight="1" outlineLevel="1" spans="1:23">
      <c r="A34" s="130" t="s">
        <v>46</v>
      </c>
      <c r="B34" s="130" t="s">
        <v>246</v>
      </c>
      <c r="C34" s="130" t="s">
        <v>247</v>
      </c>
      <c r="D34" s="130" t="s">
        <v>78</v>
      </c>
      <c r="E34" s="130" t="s">
        <v>79</v>
      </c>
      <c r="F34" s="130" t="s">
        <v>244</v>
      </c>
      <c r="G34" s="130" t="s">
        <v>245</v>
      </c>
      <c r="H34" s="131">
        <v>9600</v>
      </c>
      <c r="I34" s="131">
        <v>9600</v>
      </c>
      <c r="J34" s="131"/>
      <c r="K34" s="131"/>
      <c r="L34" s="131">
        <v>9600</v>
      </c>
      <c r="M34" s="130"/>
      <c r="N34" s="131"/>
      <c r="O34" s="131"/>
      <c r="P34" s="131"/>
      <c r="Q34" s="131"/>
      <c r="R34" s="131"/>
      <c r="S34" s="131"/>
      <c r="T34" s="131"/>
      <c r="U34" s="131"/>
      <c r="V34" s="131"/>
      <c r="W34" s="131"/>
    </row>
    <row r="35" ht="53.25" customHeight="1" outlineLevel="1" spans="1:23">
      <c r="A35" s="130" t="s">
        <v>46</v>
      </c>
      <c r="B35" s="130" t="s">
        <v>248</v>
      </c>
      <c r="C35" s="130" t="s">
        <v>249</v>
      </c>
      <c r="D35" s="130" t="s">
        <v>126</v>
      </c>
      <c r="E35" s="130" t="s">
        <v>127</v>
      </c>
      <c r="F35" s="130" t="s">
        <v>244</v>
      </c>
      <c r="G35" s="130" t="s">
        <v>245</v>
      </c>
      <c r="H35" s="131">
        <v>23916</v>
      </c>
      <c r="I35" s="131">
        <v>23916</v>
      </c>
      <c r="J35" s="131"/>
      <c r="K35" s="131"/>
      <c r="L35" s="131">
        <v>23916</v>
      </c>
      <c r="M35" s="130"/>
      <c r="N35" s="131"/>
      <c r="O35" s="131"/>
      <c r="P35" s="131"/>
      <c r="Q35" s="131"/>
      <c r="R35" s="131"/>
      <c r="S35" s="131"/>
      <c r="T35" s="131"/>
      <c r="U35" s="131"/>
      <c r="V35" s="131"/>
      <c r="W35" s="131"/>
    </row>
    <row r="36" ht="53.25" customHeight="1" outlineLevel="1" spans="1:23">
      <c r="A36" s="130" t="s">
        <v>46</v>
      </c>
      <c r="B36" s="130" t="s">
        <v>250</v>
      </c>
      <c r="C36" s="130" t="s">
        <v>251</v>
      </c>
      <c r="D36" s="130" t="s">
        <v>95</v>
      </c>
      <c r="E36" s="130" t="s">
        <v>96</v>
      </c>
      <c r="F36" s="130" t="s">
        <v>252</v>
      </c>
      <c r="G36" s="130" t="s">
        <v>253</v>
      </c>
      <c r="H36" s="131">
        <v>2500000</v>
      </c>
      <c r="I36" s="131">
        <v>2500000</v>
      </c>
      <c r="J36" s="131"/>
      <c r="K36" s="131"/>
      <c r="L36" s="131">
        <v>2500000</v>
      </c>
      <c r="M36" s="130"/>
      <c r="N36" s="131"/>
      <c r="O36" s="131"/>
      <c r="P36" s="131"/>
      <c r="Q36" s="131"/>
      <c r="R36" s="131"/>
      <c r="S36" s="131"/>
      <c r="T36" s="131"/>
      <c r="U36" s="131"/>
      <c r="V36" s="131"/>
      <c r="W36" s="131"/>
    </row>
    <row r="37" ht="53.25" customHeight="1" outlineLevel="1" spans="1:23">
      <c r="A37" s="130" t="s">
        <v>46</v>
      </c>
      <c r="B37" s="130" t="s">
        <v>254</v>
      </c>
      <c r="C37" s="130" t="s">
        <v>255</v>
      </c>
      <c r="D37" s="130" t="s">
        <v>111</v>
      </c>
      <c r="E37" s="130" t="s">
        <v>110</v>
      </c>
      <c r="F37" s="130" t="s">
        <v>205</v>
      </c>
      <c r="G37" s="130" t="s">
        <v>206</v>
      </c>
      <c r="H37" s="131">
        <v>500000</v>
      </c>
      <c r="I37" s="131">
        <v>500000</v>
      </c>
      <c r="J37" s="131"/>
      <c r="K37" s="131"/>
      <c r="L37" s="131">
        <v>500000</v>
      </c>
      <c r="M37" s="130"/>
      <c r="N37" s="131"/>
      <c r="O37" s="131"/>
      <c r="P37" s="131"/>
      <c r="Q37" s="131"/>
      <c r="R37" s="131"/>
      <c r="S37" s="131"/>
      <c r="T37" s="131"/>
      <c r="U37" s="131"/>
      <c r="V37" s="131"/>
      <c r="W37" s="131"/>
    </row>
    <row r="38" ht="53.25" customHeight="1" outlineLevel="1" spans="1:23">
      <c r="A38" s="130" t="s">
        <v>46</v>
      </c>
      <c r="B38" s="130" t="s">
        <v>256</v>
      </c>
      <c r="C38" s="130" t="s">
        <v>257</v>
      </c>
      <c r="D38" s="130" t="s">
        <v>84</v>
      </c>
      <c r="E38" s="130" t="s">
        <v>79</v>
      </c>
      <c r="F38" s="130" t="s">
        <v>233</v>
      </c>
      <c r="G38" s="130" t="s">
        <v>234</v>
      </c>
      <c r="H38" s="131">
        <v>7600</v>
      </c>
      <c r="I38" s="131">
        <v>7600</v>
      </c>
      <c r="J38" s="131"/>
      <c r="K38" s="131"/>
      <c r="L38" s="131">
        <v>7600</v>
      </c>
      <c r="M38" s="130"/>
      <c r="N38" s="131"/>
      <c r="O38" s="131"/>
      <c r="P38" s="131"/>
      <c r="Q38" s="131"/>
      <c r="R38" s="131"/>
      <c r="S38" s="131"/>
      <c r="T38" s="131"/>
      <c r="U38" s="131"/>
      <c r="V38" s="131"/>
      <c r="W38" s="131"/>
    </row>
    <row r="39" ht="53.25" customHeight="1" outlineLevel="1" spans="1:23">
      <c r="A39" s="130" t="s">
        <v>46</v>
      </c>
      <c r="B39" s="130" t="s">
        <v>256</v>
      </c>
      <c r="C39" s="130" t="s">
        <v>257</v>
      </c>
      <c r="D39" s="130" t="s">
        <v>84</v>
      </c>
      <c r="E39" s="130" t="s">
        <v>79</v>
      </c>
      <c r="F39" s="130" t="s">
        <v>229</v>
      </c>
      <c r="G39" s="130" t="s">
        <v>230</v>
      </c>
      <c r="H39" s="131">
        <v>6000</v>
      </c>
      <c r="I39" s="131">
        <v>6000</v>
      </c>
      <c r="J39" s="131"/>
      <c r="K39" s="131"/>
      <c r="L39" s="131">
        <v>6000</v>
      </c>
      <c r="M39" s="130"/>
      <c r="N39" s="131"/>
      <c r="O39" s="131"/>
      <c r="P39" s="131"/>
      <c r="Q39" s="131"/>
      <c r="R39" s="131"/>
      <c r="S39" s="131"/>
      <c r="T39" s="131"/>
      <c r="U39" s="131"/>
      <c r="V39" s="131"/>
      <c r="W39" s="131"/>
    </row>
    <row r="40" ht="53.25" customHeight="1" outlineLevel="1" spans="1:23">
      <c r="A40" s="130" t="s">
        <v>46</v>
      </c>
      <c r="B40" s="130" t="s">
        <v>258</v>
      </c>
      <c r="C40" s="130" t="s">
        <v>259</v>
      </c>
      <c r="D40" s="130" t="s">
        <v>85</v>
      </c>
      <c r="E40" s="130" t="s">
        <v>86</v>
      </c>
      <c r="F40" s="130" t="s">
        <v>260</v>
      </c>
      <c r="G40" s="130" t="s">
        <v>261</v>
      </c>
      <c r="H40" s="131">
        <v>980100</v>
      </c>
      <c r="I40" s="131">
        <v>980100</v>
      </c>
      <c r="J40" s="131"/>
      <c r="K40" s="131"/>
      <c r="L40" s="131">
        <v>980100</v>
      </c>
      <c r="M40" s="130"/>
      <c r="N40" s="131"/>
      <c r="O40" s="131"/>
      <c r="P40" s="131"/>
      <c r="Q40" s="131"/>
      <c r="R40" s="131"/>
      <c r="S40" s="131"/>
      <c r="T40" s="131"/>
      <c r="U40" s="131"/>
      <c r="V40" s="131"/>
      <c r="W40" s="131"/>
    </row>
    <row r="41" ht="53.25" customHeight="1" outlineLevel="1" spans="1:23">
      <c r="A41" s="130" t="s">
        <v>46</v>
      </c>
      <c r="B41" s="130" t="s">
        <v>262</v>
      </c>
      <c r="C41" s="130" t="s">
        <v>263</v>
      </c>
      <c r="D41" s="130" t="s">
        <v>84</v>
      </c>
      <c r="E41" s="130" t="s">
        <v>79</v>
      </c>
      <c r="F41" s="130" t="s">
        <v>233</v>
      </c>
      <c r="G41" s="130" t="s">
        <v>234</v>
      </c>
      <c r="H41" s="131">
        <v>7600</v>
      </c>
      <c r="I41" s="131">
        <v>7600</v>
      </c>
      <c r="J41" s="131"/>
      <c r="K41" s="131"/>
      <c r="L41" s="131">
        <v>7600</v>
      </c>
      <c r="M41" s="130"/>
      <c r="N41" s="131"/>
      <c r="O41" s="131"/>
      <c r="P41" s="131"/>
      <c r="Q41" s="131"/>
      <c r="R41" s="131"/>
      <c r="S41" s="131"/>
      <c r="T41" s="131"/>
      <c r="U41" s="131"/>
      <c r="V41" s="131"/>
      <c r="W41" s="131"/>
    </row>
    <row r="42" ht="53.25" customHeight="1" outlineLevel="1" spans="1:23">
      <c r="A42" s="130" t="s">
        <v>46</v>
      </c>
      <c r="B42" s="130" t="s">
        <v>262</v>
      </c>
      <c r="C42" s="130" t="s">
        <v>263</v>
      </c>
      <c r="D42" s="130" t="s">
        <v>84</v>
      </c>
      <c r="E42" s="130" t="s">
        <v>79</v>
      </c>
      <c r="F42" s="130" t="s">
        <v>229</v>
      </c>
      <c r="G42" s="130" t="s">
        <v>230</v>
      </c>
      <c r="H42" s="131">
        <v>6000</v>
      </c>
      <c r="I42" s="131">
        <v>6000</v>
      </c>
      <c r="J42" s="131"/>
      <c r="K42" s="131"/>
      <c r="L42" s="131">
        <v>6000</v>
      </c>
      <c r="M42" s="130"/>
      <c r="N42" s="131"/>
      <c r="O42" s="131"/>
      <c r="P42" s="131"/>
      <c r="Q42" s="131"/>
      <c r="R42" s="131"/>
      <c r="S42" s="131"/>
      <c r="T42" s="131"/>
      <c r="U42" s="131"/>
      <c r="V42" s="131"/>
      <c r="W42" s="131"/>
    </row>
    <row r="43" ht="30.75" customHeight="1" spans="1:23">
      <c r="A43" s="136" t="s">
        <v>30</v>
      </c>
      <c r="B43" s="136"/>
      <c r="C43" s="136"/>
      <c r="D43" s="136"/>
      <c r="E43" s="136"/>
      <c r="F43" s="136"/>
      <c r="G43" s="136"/>
      <c r="H43" s="131">
        <v>6985652.99</v>
      </c>
      <c r="I43" s="131">
        <v>6985652.99</v>
      </c>
      <c r="J43" s="131"/>
      <c r="K43" s="131"/>
      <c r="L43" s="131">
        <v>6985652.99</v>
      </c>
      <c r="M43" s="131"/>
      <c r="N43" s="131"/>
      <c r="O43" s="131"/>
      <c r="P43" s="131"/>
      <c r="Q43" s="131"/>
      <c r="R43" s="131"/>
      <c r="S43" s="131"/>
      <c r="T43" s="131"/>
      <c r="U43" s="131"/>
      <c r="V43" s="131"/>
      <c r="W43" s="131"/>
    </row>
  </sheetData>
  <mergeCells count="32">
    <mergeCell ref="T1:W1"/>
    <mergeCell ref="A2:W2"/>
    <mergeCell ref="A3:G3"/>
    <mergeCell ref="T3:W3"/>
    <mergeCell ref="H4:W4"/>
    <mergeCell ref="I5:M5"/>
    <mergeCell ref="N5:P5"/>
    <mergeCell ref="R5:W5"/>
    <mergeCell ref="A43:G43"/>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152"/>
  <sheetViews>
    <sheetView showZeros="0" topLeftCell="A67" workbookViewId="0">
      <selection activeCell="F15" sqref="F15"/>
    </sheetView>
  </sheetViews>
  <sheetFormatPr defaultColWidth="10.2818181818182" defaultRowHeight="15" customHeight="1"/>
  <cols>
    <col min="1" max="1" width="5.70909090909091" customWidth="1"/>
    <col min="2" max="2" width="7.70909090909091" customWidth="1"/>
    <col min="3" max="3" width="27.7272727272727" customWidth="1"/>
    <col min="4" max="4" width="10.5727272727273" customWidth="1"/>
    <col min="5" max="5" width="6" customWidth="1"/>
    <col min="6" max="6" width="7.28181818181818" customWidth="1"/>
    <col min="7" max="7" width="5.28181818181818" customWidth="1"/>
    <col min="8" max="8" width="5.54545454545455" customWidth="1"/>
    <col min="9" max="11" width="12.8545454545455" customWidth="1"/>
    <col min="12" max="12" width="7.28181818181818" customWidth="1"/>
    <col min="13" max="13" width="5.85454545454545" customWidth="1"/>
    <col min="14" max="16" width="4.70909090909091" customWidth="1"/>
    <col min="17" max="17" width="8" customWidth="1"/>
    <col min="18" max="18" width="11" customWidth="1"/>
    <col min="19" max="20" width="9.85454545454546" customWidth="1"/>
    <col min="21" max="21" width="7.57272727272727" customWidth="1"/>
    <col min="22" max="22" width="5" customWidth="1"/>
    <col min="23" max="23" width="11" customWidth="1"/>
  </cols>
  <sheetData>
    <row r="1" ht="18.75" customHeight="1" spans="1:23">
      <c r="A1" s="126" t="s">
        <v>264</v>
      </c>
      <c r="B1" s="126"/>
      <c r="C1" s="126"/>
      <c r="D1" s="126"/>
      <c r="E1" s="126"/>
      <c r="F1" s="126"/>
      <c r="G1" s="126"/>
      <c r="H1" s="126"/>
      <c r="I1" s="126"/>
      <c r="J1" s="126"/>
      <c r="K1" s="126"/>
      <c r="L1" s="126"/>
      <c r="M1" s="126"/>
      <c r="N1" s="126"/>
      <c r="O1" s="126"/>
      <c r="P1" s="126"/>
      <c r="Q1" s="126"/>
      <c r="R1" s="126"/>
      <c r="S1" s="126"/>
      <c r="T1" s="126"/>
      <c r="U1" s="126"/>
      <c r="V1" s="126"/>
      <c r="W1" s="126"/>
    </row>
    <row r="2" ht="26.25" customHeight="1" spans="1:23">
      <c r="A2" s="122" t="s">
        <v>265</v>
      </c>
      <c r="B2" s="122"/>
      <c r="C2" s="122" t="s">
        <v>59</v>
      </c>
      <c r="D2" s="122"/>
      <c r="E2" s="122"/>
      <c r="F2" s="122"/>
      <c r="G2" s="122"/>
      <c r="H2" s="122"/>
      <c r="I2" s="122"/>
      <c r="J2" s="122"/>
      <c r="K2" s="122"/>
      <c r="L2" s="122"/>
      <c r="M2" s="122"/>
      <c r="N2" s="122"/>
      <c r="O2" s="122"/>
      <c r="P2" s="122"/>
      <c r="Q2" s="122"/>
      <c r="R2" s="122"/>
      <c r="S2" s="122"/>
      <c r="T2" s="122"/>
      <c r="U2" s="122"/>
      <c r="V2" s="122"/>
      <c r="W2" s="122"/>
    </row>
    <row r="3" ht="18.75" customHeight="1" spans="1:23">
      <c r="A3" s="127" t="str">
        <f>"单位名称："&amp;"盈江县教育体育局（本级）"</f>
        <v>单位名称：盈江县教育体育局（本级）</v>
      </c>
      <c r="B3" s="127"/>
      <c r="C3" s="127"/>
      <c r="D3" s="127"/>
      <c r="E3" s="127"/>
      <c r="F3" s="127"/>
      <c r="G3" s="127"/>
      <c r="H3" s="128"/>
      <c r="I3" s="128"/>
      <c r="J3" s="128"/>
      <c r="K3" s="128"/>
      <c r="L3" s="128"/>
      <c r="M3" s="128"/>
      <c r="N3" s="128"/>
      <c r="O3" s="128"/>
      <c r="P3" s="128"/>
      <c r="Q3" s="128"/>
      <c r="R3" s="128"/>
      <c r="S3" s="128"/>
      <c r="T3" s="128"/>
      <c r="U3" s="128"/>
      <c r="V3" s="126" t="s">
        <v>27</v>
      </c>
      <c r="W3" s="126"/>
    </row>
    <row r="4" ht="26.25" customHeight="1" spans="1:23">
      <c r="A4" s="129" t="s">
        <v>266</v>
      </c>
      <c r="B4" s="129" t="s">
        <v>177</v>
      </c>
      <c r="C4" s="129" t="s">
        <v>178</v>
      </c>
      <c r="D4" s="129" t="s">
        <v>267</v>
      </c>
      <c r="E4" s="129" t="s">
        <v>179</v>
      </c>
      <c r="F4" s="129" t="s">
        <v>180</v>
      </c>
      <c r="G4" s="129" t="s">
        <v>268</v>
      </c>
      <c r="H4" s="129" t="s">
        <v>269</v>
      </c>
      <c r="I4" s="129" t="s">
        <v>30</v>
      </c>
      <c r="J4" s="129" t="s">
        <v>270</v>
      </c>
      <c r="K4" s="129"/>
      <c r="L4" s="129"/>
      <c r="M4" s="129"/>
      <c r="N4" s="129" t="s">
        <v>189</v>
      </c>
      <c r="O4" s="129"/>
      <c r="P4" s="129"/>
      <c r="Q4" s="129" t="s">
        <v>37</v>
      </c>
      <c r="R4" s="129" t="s">
        <v>51</v>
      </c>
      <c r="S4" s="129"/>
      <c r="T4" s="129"/>
      <c r="U4" s="129"/>
      <c r="V4" s="129"/>
      <c r="W4" s="129"/>
    </row>
    <row r="5" ht="26.25" customHeight="1" spans="1:23">
      <c r="A5" s="129"/>
      <c r="B5" s="129"/>
      <c r="C5" s="129"/>
      <c r="D5" s="129"/>
      <c r="E5" s="129"/>
      <c r="F5" s="129"/>
      <c r="G5" s="129"/>
      <c r="H5" s="129"/>
      <c r="I5" s="129"/>
      <c r="J5" s="129" t="s">
        <v>34</v>
      </c>
      <c r="K5" s="129"/>
      <c r="L5" s="129" t="s">
        <v>35</v>
      </c>
      <c r="M5" s="129" t="s">
        <v>36</v>
      </c>
      <c r="N5" s="129" t="s">
        <v>34</v>
      </c>
      <c r="O5" s="129" t="s">
        <v>35</v>
      </c>
      <c r="P5" s="129" t="s">
        <v>36</v>
      </c>
      <c r="Q5" s="129"/>
      <c r="R5" s="129" t="s">
        <v>33</v>
      </c>
      <c r="S5" s="129" t="s">
        <v>40</v>
      </c>
      <c r="T5" s="129" t="s">
        <v>41</v>
      </c>
      <c r="U5" s="129" t="s">
        <v>42</v>
      </c>
      <c r="V5" s="129" t="s">
        <v>43</v>
      </c>
      <c r="W5" s="129" t="s">
        <v>44</v>
      </c>
    </row>
    <row r="6" ht="26.25" customHeight="1" spans="1:23">
      <c r="A6" s="129"/>
      <c r="B6" s="129"/>
      <c r="C6" s="129"/>
      <c r="D6" s="129"/>
      <c r="E6" s="129"/>
      <c r="F6" s="129"/>
      <c r="G6" s="129"/>
      <c r="H6" s="129"/>
      <c r="I6" s="129"/>
      <c r="J6" s="129" t="s">
        <v>33</v>
      </c>
      <c r="K6" s="129" t="s">
        <v>271</v>
      </c>
      <c r="L6" s="129"/>
      <c r="M6" s="129"/>
      <c r="N6" s="129"/>
      <c r="O6" s="129"/>
      <c r="P6" s="129"/>
      <c r="Q6" s="129"/>
      <c r="R6" s="129"/>
      <c r="S6" s="129"/>
      <c r="T6" s="129"/>
      <c r="U6" s="129"/>
      <c r="V6" s="129"/>
      <c r="W6" s="129"/>
    </row>
    <row r="7" ht="18.75" customHeight="1" spans="1:23">
      <c r="A7" s="129" t="s">
        <v>59</v>
      </c>
      <c r="B7" s="129" t="s">
        <v>60</v>
      </c>
      <c r="C7" s="129" t="s">
        <v>61</v>
      </c>
      <c r="D7" s="129" t="s">
        <v>62</v>
      </c>
      <c r="E7" s="129" t="s">
        <v>63</v>
      </c>
      <c r="F7" s="129" t="s">
        <v>64</v>
      </c>
      <c r="G7" s="129" t="s">
        <v>65</v>
      </c>
      <c r="H7" s="129" t="s">
        <v>66</v>
      </c>
      <c r="I7" s="129" t="s">
        <v>67</v>
      </c>
      <c r="J7" s="129" t="s">
        <v>68</v>
      </c>
      <c r="K7" s="129" t="s">
        <v>69</v>
      </c>
      <c r="L7" s="129" t="s">
        <v>70</v>
      </c>
      <c r="M7" s="129" t="s">
        <v>71</v>
      </c>
      <c r="N7" s="129" t="s">
        <v>72</v>
      </c>
      <c r="O7" s="129" t="s">
        <v>73</v>
      </c>
      <c r="P7" s="129" t="s">
        <v>191</v>
      </c>
      <c r="Q7" s="129" t="s">
        <v>192</v>
      </c>
      <c r="R7" s="129" t="s">
        <v>193</v>
      </c>
      <c r="S7" s="129" t="s">
        <v>194</v>
      </c>
      <c r="T7" s="129" t="s">
        <v>195</v>
      </c>
      <c r="U7" s="129" t="s">
        <v>196</v>
      </c>
      <c r="V7" s="129" t="s">
        <v>197</v>
      </c>
      <c r="W7" s="129" t="s">
        <v>198</v>
      </c>
    </row>
    <row r="8" ht="52.5" customHeight="1" spans="1:23">
      <c r="A8" s="130"/>
      <c r="B8" s="130"/>
      <c r="C8" s="130" t="s">
        <v>272</v>
      </c>
      <c r="D8" s="130"/>
      <c r="E8" s="130"/>
      <c r="F8" s="130"/>
      <c r="G8" s="130"/>
      <c r="H8" s="130"/>
      <c r="I8" s="131">
        <v>378000</v>
      </c>
      <c r="J8" s="131">
        <v>378000</v>
      </c>
      <c r="K8" s="131">
        <v>378000</v>
      </c>
      <c r="L8" s="131"/>
      <c r="M8" s="131"/>
      <c r="N8" s="131"/>
      <c r="O8" s="131"/>
      <c r="P8" s="131"/>
      <c r="Q8" s="131"/>
      <c r="R8" s="131"/>
      <c r="S8" s="131"/>
      <c r="T8" s="131"/>
      <c r="U8" s="131"/>
      <c r="V8" s="131"/>
      <c r="W8" s="131"/>
    </row>
    <row r="9" ht="52.5" customHeight="1" outlineLevel="1" spans="1:23">
      <c r="A9" s="130" t="s">
        <v>273</v>
      </c>
      <c r="B9" s="130" t="s">
        <v>274</v>
      </c>
      <c r="C9" s="130" t="s">
        <v>272</v>
      </c>
      <c r="D9" s="130" t="s">
        <v>46</v>
      </c>
      <c r="E9" s="130" t="s">
        <v>89</v>
      </c>
      <c r="F9" s="130" t="s">
        <v>90</v>
      </c>
      <c r="G9" s="130" t="s">
        <v>275</v>
      </c>
      <c r="H9" s="130" t="s">
        <v>276</v>
      </c>
      <c r="I9" s="131">
        <v>378000</v>
      </c>
      <c r="J9" s="131">
        <v>378000</v>
      </c>
      <c r="K9" s="131">
        <v>378000</v>
      </c>
      <c r="L9" s="131"/>
      <c r="M9" s="131"/>
      <c r="N9" s="131"/>
      <c r="O9" s="131"/>
      <c r="P9" s="131"/>
      <c r="Q9" s="131"/>
      <c r="R9" s="131"/>
      <c r="S9" s="131"/>
      <c r="T9" s="131"/>
      <c r="U9" s="131"/>
      <c r="V9" s="131"/>
      <c r="W9" s="131"/>
    </row>
    <row r="10" ht="52.5" customHeight="1" spans="1:23">
      <c r="A10" s="130"/>
      <c r="B10" s="130"/>
      <c r="C10" s="130" t="s">
        <v>277</v>
      </c>
      <c r="D10" s="130"/>
      <c r="E10" s="130"/>
      <c r="F10" s="130"/>
      <c r="G10" s="130"/>
      <c r="H10" s="130"/>
      <c r="I10" s="131">
        <v>740000</v>
      </c>
      <c r="J10" s="131">
        <v>740000</v>
      </c>
      <c r="K10" s="131">
        <v>740000</v>
      </c>
      <c r="L10" s="131"/>
      <c r="M10" s="131"/>
      <c r="N10" s="130"/>
      <c r="O10" s="130"/>
      <c r="P10" s="130"/>
      <c r="Q10" s="131"/>
      <c r="R10" s="131"/>
      <c r="S10" s="131"/>
      <c r="T10" s="131"/>
      <c r="U10" s="131"/>
      <c r="V10" s="131"/>
      <c r="W10" s="131"/>
    </row>
    <row r="11" ht="52.5" customHeight="1" outlineLevel="1" spans="1:23">
      <c r="A11" s="130" t="s">
        <v>278</v>
      </c>
      <c r="B11" s="130" t="s">
        <v>279</v>
      </c>
      <c r="C11" s="130" t="s">
        <v>277</v>
      </c>
      <c r="D11" s="130" t="s">
        <v>46</v>
      </c>
      <c r="E11" s="130" t="s">
        <v>91</v>
      </c>
      <c r="F11" s="130" t="s">
        <v>92</v>
      </c>
      <c r="G11" s="130" t="s">
        <v>280</v>
      </c>
      <c r="H11" s="130" t="s">
        <v>281</v>
      </c>
      <c r="I11" s="131">
        <v>240000</v>
      </c>
      <c r="J11" s="131">
        <v>240000</v>
      </c>
      <c r="K11" s="131">
        <v>240000</v>
      </c>
      <c r="L11" s="131"/>
      <c r="M11" s="131"/>
      <c r="N11" s="130"/>
      <c r="O11" s="130"/>
      <c r="P11" s="130"/>
      <c r="Q11" s="131"/>
      <c r="R11" s="131"/>
      <c r="S11" s="131"/>
      <c r="T11" s="131"/>
      <c r="U11" s="131"/>
      <c r="V11" s="131"/>
      <c r="W11" s="131"/>
    </row>
    <row r="12" ht="52.5" customHeight="1" outlineLevel="1" spans="1:23">
      <c r="A12" s="130" t="s">
        <v>278</v>
      </c>
      <c r="B12" s="130" t="s">
        <v>279</v>
      </c>
      <c r="C12" s="130" t="s">
        <v>277</v>
      </c>
      <c r="D12" s="130" t="s">
        <v>46</v>
      </c>
      <c r="E12" s="130" t="s">
        <v>91</v>
      </c>
      <c r="F12" s="130" t="s">
        <v>92</v>
      </c>
      <c r="G12" s="130" t="s">
        <v>280</v>
      </c>
      <c r="H12" s="130" t="s">
        <v>281</v>
      </c>
      <c r="I12" s="131">
        <v>250000</v>
      </c>
      <c r="J12" s="131">
        <v>250000</v>
      </c>
      <c r="K12" s="131">
        <v>250000</v>
      </c>
      <c r="L12" s="131"/>
      <c r="M12" s="131"/>
      <c r="N12" s="130"/>
      <c r="O12" s="130"/>
      <c r="P12" s="130"/>
      <c r="Q12" s="131"/>
      <c r="R12" s="131"/>
      <c r="S12" s="131"/>
      <c r="T12" s="131"/>
      <c r="U12" s="131"/>
      <c r="V12" s="131"/>
      <c r="W12" s="131"/>
    </row>
    <row r="13" ht="52.5" customHeight="1" outlineLevel="1" spans="1:23">
      <c r="A13" s="130" t="s">
        <v>278</v>
      </c>
      <c r="B13" s="130" t="s">
        <v>279</v>
      </c>
      <c r="C13" s="130" t="s">
        <v>277</v>
      </c>
      <c r="D13" s="130" t="s">
        <v>46</v>
      </c>
      <c r="E13" s="130" t="s">
        <v>91</v>
      </c>
      <c r="F13" s="130" t="s">
        <v>92</v>
      </c>
      <c r="G13" s="130" t="s">
        <v>280</v>
      </c>
      <c r="H13" s="130" t="s">
        <v>281</v>
      </c>
      <c r="I13" s="131">
        <v>250000</v>
      </c>
      <c r="J13" s="131">
        <v>250000</v>
      </c>
      <c r="K13" s="131">
        <v>250000</v>
      </c>
      <c r="L13" s="131"/>
      <c r="M13" s="131"/>
      <c r="N13" s="130"/>
      <c r="O13" s="130"/>
      <c r="P13" s="130"/>
      <c r="Q13" s="131"/>
      <c r="R13" s="131"/>
      <c r="S13" s="131"/>
      <c r="T13" s="131"/>
      <c r="U13" s="131"/>
      <c r="V13" s="131"/>
      <c r="W13" s="131"/>
    </row>
    <row r="14" ht="52.5" customHeight="1" spans="1:23">
      <c r="A14" s="130"/>
      <c r="B14" s="130"/>
      <c r="C14" s="130" t="s">
        <v>282</v>
      </c>
      <c r="D14" s="130"/>
      <c r="E14" s="130"/>
      <c r="F14" s="130"/>
      <c r="G14" s="130"/>
      <c r="H14" s="130"/>
      <c r="I14" s="131">
        <v>20000</v>
      </c>
      <c r="J14" s="131">
        <v>20000</v>
      </c>
      <c r="K14" s="131">
        <v>20000</v>
      </c>
      <c r="L14" s="131"/>
      <c r="M14" s="131"/>
      <c r="N14" s="130"/>
      <c r="O14" s="130"/>
      <c r="P14" s="130"/>
      <c r="Q14" s="131"/>
      <c r="R14" s="131"/>
      <c r="S14" s="131"/>
      <c r="T14" s="131"/>
      <c r="U14" s="131"/>
      <c r="V14" s="131"/>
      <c r="W14" s="131"/>
    </row>
    <row r="15" ht="52.5" customHeight="1" outlineLevel="1" spans="1:23">
      <c r="A15" s="130" t="s">
        <v>278</v>
      </c>
      <c r="B15" s="130" t="s">
        <v>283</v>
      </c>
      <c r="C15" s="130" t="s">
        <v>282</v>
      </c>
      <c r="D15" s="130" t="s">
        <v>46</v>
      </c>
      <c r="E15" s="130" t="s">
        <v>84</v>
      </c>
      <c r="F15" s="130" t="s">
        <v>79</v>
      </c>
      <c r="G15" s="130" t="s">
        <v>233</v>
      </c>
      <c r="H15" s="130" t="s">
        <v>234</v>
      </c>
      <c r="I15" s="131">
        <v>500</v>
      </c>
      <c r="J15" s="131">
        <v>500</v>
      </c>
      <c r="K15" s="131">
        <v>500</v>
      </c>
      <c r="L15" s="131"/>
      <c r="M15" s="131"/>
      <c r="N15" s="130"/>
      <c r="O15" s="130"/>
      <c r="P15" s="130"/>
      <c r="Q15" s="131"/>
      <c r="R15" s="131"/>
      <c r="S15" s="131"/>
      <c r="T15" s="131"/>
      <c r="U15" s="131"/>
      <c r="V15" s="131"/>
      <c r="W15" s="131"/>
    </row>
    <row r="16" ht="52.5" customHeight="1" outlineLevel="1" spans="1:23">
      <c r="A16" s="130" t="s">
        <v>278</v>
      </c>
      <c r="B16" s="130" t="s">
        <v>283</v>
      </c>
      <c r="C16" s="130" t="s">
        <v>282</v>
      </c>
      <c r="D16" s="130" t="s">
        <v>46</v>
      </c>
      <c r="E16" s="130" t="s">
        <v>84</v>
      </c>
      <c r="F16" s="130" t="s">
        <v>79</v>
      </c>
      <c r="G16" s="130" t="s">
        <v>284</v>
      </c>
      <c r="H16" s="130" t="s">
        <v>285</v>
      </c>
      <c r="I16" s="131">
        <v>19500</v>
      </c>
      <c r="J16" s="131">
        <v>19500</v>
      </c>
      <c r="K16" s="131">
        <v>19500</v>
      </c>
      <c r="L16" s="131"/>
      <c r="M16" s="131"/>
      <c r="N16" s="130"/>
      <c r="O16" s="130"/>
      <c r="P16" s="130"/>
      <c r="Q16" s="131"/>
      <c r="R16" s="131"/>
      <c r="S16" s="131"/>
      <c r="T16" s="131"/>
      <c r="U16" s="131"/>
      <c r="V16" s="131"/>
      <c r="W16" s="131"/>
    </row>
    <row r="17" ht="52.5" customHeight="1" spans="1:23">
      <c r="A17" s="130"/>
      <c r="B17" s="130"/>
      <c r="C17" s="130" t="s">
        <v>286</v>
      </c>
      <c r="D17" s="130"/>
      <c r="E17" s="130"/>
      <c r="F17" s="130"/>
      <c r="G17" s="130"/>
      <c r="H17" s="130"/>
      <c r="I17" s="131">
        <v>10000</v>
      </c>
      <c r="J17" s="131">
        <v>10000</v>
      </c>
      <c r="K17" s="131">
        <v>10000</v>
      </c>
      <c r="L17" s="131"/>
      <c r="M17" s="131"/>
      <c r="N17" s="130"/>
      <c r="O17" s="130"/>
      <c r="P17" s="130"/>
      <c r="Q17" s="131"/>
      <c r="R17" s="131"/>
      <c r="S17" s="131"/>
      <c r="T17" s="131"/>
      <c r="U17" s="131"/>
      <c r="V17" s="131"/>
      <c r="W17" s="131"/>
    </row>
    <row r="18" ht="52.5" customHeight="1" outlineLevel="1" spans="1:23">
      <c r="A18" s="130" t="s">
        <v>278</v>
      </c>
      <c r="B18" s="130" t="s">
        <v>287</v>
      </c>
      <c r="C18" s="130" t="s">
        <v>286</v>
      </c>
      <c r="D18" s="130" t="s">
        <v>46</v>
      </c>
      <c r="E18" s="130" t="s">
        <v>84</v>
      </c>
      <c r="F18" s="130" t="s">
        <v>79</v>
      </c>
      <c r="G18" s="130" t="s">
        <v>284</v>
      </c>
      <c r="H18" s="130" t="s">
        <v>285</v>
      </c>
      <c r="I18" s="131">
        <v>10000</v>
      </c>
      <c r="J18" s="131">
        <v>10000</v>
      </c>
      <c r="K18" s="131">
        <v>10000</v>
      </c>
      <c r="L18" s="131"/>
      <c r="M18" s="131"/>
      <c r="N18" s="130"/>
      <c r="O18" s="130"/>
      <c r="P18" s="130"/>
      <c r="Q18" s="131"/>
      <c r="R18" s="131"/>
      <c r="S18" s="131"/>
      <c r="T18" s="131"/>
      <c r="U18" s="131"/>
      <c r="V18" s="131"/>
      <c r="W18" s="131"/>
    </row>
    <row r="19" ht="52.5" customHeight="1" spans="1:23">
      <c r="A19" s="130"/>
      <c r="B19" s="130"/>
      <c r="C19" s="130" t="s">
        <v>288</v>
      </c>
      <c r="D19" s="130"/>
      <c r="E19" s="130"/>
      <c r="F19" s="130"/>
      <c r="G19" s="130"/>
      <c r="H19" s="130"/>
      <c r="I19" s="131">
        <v>150000</v>
      </c>
      <c r="J19" s="131">
        <v>150000</v>
      </c>
      <c r="K19" s="131">
        <v>150000</v>
      </c>
      <c r="L19" s="131"/>
      <c r="M19" s="131"/>
      <c r="N19" s="130"/>
      <c r="O19" s="130"/>
      <c r="P19" s="130"/>
      <c r="Q19" s="131"/>
      <c r="R19" s="131"/>
      <c r="S19" s="131"/>
      <c r="T19" s="131"/>
      <c r="U19" s="131"/>
      <c r="V19" s="131"/>
      <c r="W19" s="131"/>
    </row>
    <row r="20" ht="52.5" customHeight="1" outlineLevel="1" spans="1:23">
      <c r="A20" s="130" t="s">
        <v>278</v>
      </c>
      <c r="B20" s="130" t="s">
        <v>289</v>
      </c>
      <c r="C20" s="130" t="s">
        <v>288</v>
      </c>
      <c r="D20" s="130" t="s">
        <v>46</v>
      </c>
      <c r="E20" s="130" t="s">
        <v>116</v>
      </c>
      <c r="F20" s="130" t="s">
        <v>117</v>
      </c>
      <c r="G20" s="130" t="s">
        <v>233</v>
      </c>
      <c r="H20" s="130" t="s">
        <v>234</v>
      </c>
      <c r="I20" s="131">
        <v>77000</v>
      </c>
      <c r="J20" s="131">
        <v>77000</v>
      </c>
      <c r="K20" s="131">
        <v>77000</v>
      </c>
      <c r="L20" s="131"/>
      <c r="M20" s="131"/>
      <c r="N20" s="130"/>
      <c r="O20" s="130"/>
      <c r="P20" s="130"/>
      <c r="Q20" s="131"/>
      <c r="R20" s="131"/>
      <c r="S20" s="131"/>
      <c r="T20" s="131"/>
      <c r="U20" s="131"/>
      <c r="V20" s="131"/>
      <c r="W20" s="131"/>
    </row>
    <row r="21" ht="52.5" customHeight="1" outlineLevel="1" spans="1:23">
      <c r="A21" s="130" t="s">
        <v>278</v>
      </c>
      <c r="B21" s="130" t="s">
        <v>289</v>
      </c>
      <c r="C21" s="130" t="s">
        <v>288</v>
      </c>
      <c r="D21" s="130" t="s">
        <v>46</v>
      </c>
      <c r="E21" s="130" t="s">
        <v>116</v>
      </c>
      <c r="F21" s="130" t="s">
        <v>117</v>
      </c>
      <c r="G21" s="130" t="s">
        <v>229</v>
      </c>
      <c r="H21" s="130" t="s">
        <v>230</v>
      </c>
      <c r="I21" s="131">
        <v>10000</v>
      </c>
      <c r="J21" s="131">
        <v>10000</v>
      </c>
      <c r="K21" s="131">
        <v>10000</v>
      </c>
      <c r="L21" s="131"/>
      <c r="M21" s="131"/>
      <c r="N21" s="130"/>
      <c r="O21" s="130"/>
      <c r="P21" s="130"/>
      <c r="Q21" s="131"/>
      <c r="R21" s="131"/>
      <c r="S21" s="131"/>
      <c r="T21" s="131"/>
      <c r="U21" s="131"/>
      <c r="V21" s="131"/>
      <c r="W21" s="131"/>
    </row>
    <row r="22" ht="52.5" customHeight="1" outlineLevel="1" spans="1:23">
      <c r="A22" s="130" t="s">
        <v>278</v>
      </c>
      <c r="B22" s="130" t="s">
        <v>289</v>
      </c>
      <c r="C22" s="130" t="s">
        <v>288</v>
      </c>
      <c r="D22" s="130" t="s">
        <v>46</v>
      </c>
      <c r="E22" s="130" t="s">
        <v>116</v>
      </c>
      <c r="F22" s="130" t="s">
        <v>117</v>
      </c>
      <c r="G22" s="130" t="s">
        <v>290</v>
      </c>
      <c r="H22" s="130" t="s">
        <v>291</v>
      </c>
      <c r="I22" s="131">
        <v>20000</v>
      </c>
      <c r="J22" s="131">
        <v>20000</v>
      </c>
      <c r="K22" s="131">
        <v>20000</v>
      </c>
      <c r="L22" s="131"/>
      <c r="M22" s="131"/>
      <c r="N22" s="130"/>
      <c r="O22" s="130"/>
      <c r="P22" s="130"/>
      <c r="Q22" s="131"/>
      <c r="R22" s="131"/>
      <c r="S22" s="131"/>
      <c r="T22" s="131"/>
      <c r="U22" s="131"/>
      <c r="V22" s="131"/>
      <c r="W22" s="131"/>
    </row>
    <row r="23" ht="52.5" customHeight="1" outlineLevel="1" spans="1:23">
      <c r="A23" s="130" t="s">
        <v>278</v>
      </c>
      <c r="B23" s="130" t="s">
        <v>289</v>
      </c>
      <c r="C23" s="130" t="s">
        <v>288</v>
      </c>
      <c r="D23" s="130" t="s">
        <v>46</v>
      </c>
      <c r="E23" s="130" t="s">
        <v>116</v>
      </c>
      <c r="F23" s="130" t="s">
        <v>117</v>
      </c>
      <c r="G23" s="130" t="s">
        <v>292</v>
      </c>
      <c r="H23" s="130" t="s">
        <v>293</v>
      </c>
      <c r="I23" s="131">
        <v>5000</v>
      </c>
      <c r="J23" s="131">
        <v>5000</v>
      </c>
      <c r="K23" s="131">
        <v>5000</v>
      </c>
      <c r="L23" s="131"/>
      <c r="M23" s="131"/>
      <c r="N23" s="130"/>
      <c r="O23" s="130"/>
      <c r="P23" s="130"/>
      <c r="Q23" s="131"/>
      <c r="R23" s="131"/>
      <c r="S23" s="131"/>
      <c r="T23" s="131"/>
      <c r="U23" s="131"/>
      <c r="V23" s="131"/>
      <c r="W23" s="131"/>
    </row>
    <row r="24" ht="52.5" customHeight="1" outlineLevel="1" spans="1:23">
      <c r="A24" s="130" t="s">
        <v>278</v>
      </c>
      <c r="B24" s="130" t="s">
        <v>289</v>
      </c>
      <c r="C24" s="130" t="s">
        <v>288</v>
      </c>
      <c r="D24" s="130" t="s">
        <v>46</v>
      </c>
      <c r="E24" s="130" t="s">
        <v>116</v>
      </c>
      <c r="F24" s="130" t="s">
        <v>117</v>
      </c>
      <c r="G24" s="130" t="s">
        <v>294</v>
      </c>
      <c r="H24" s="130" t="s">
        <v>295</v>
      </c>
      <c r="I24" s="131">
        <v>10000</v>
      </c>
      <c r="J24" s="131">
        <v>10000</v>
      </c>
      <c r="K24" s="131">
        <v>10000</v>
      </c>
      <c r="L24" s="131"/>
      <c r="M24" s="131"/>
      <c r="N24" s="130"/>
      <c r="O24" s="130"/>
      <c r="P24" s="130"/>
      <c r="Q24" s="131"/>
      <c r="R24" s="131"/>
      <c r="S24" s="131"/>
      <c r="T24" s="131"/>
      <c r="U24" s="131"/>
      <c r="V24" s="131"/>
      <c r="W24" s="131"/>
    </row>
    <row r="25" ht="52.5" customHeight="1" outlineLevel="1" spans="1:23">
      <c r="A25" s="130" t="s">
        <v>278</v>
      </c>
      <c r="B25" s="130" t="s">
        <v>289</v>
      </c>
      <c r="C25" s="130" t="s">
        <v>288</v>
      </c>
      <c r="D25" s="130" t="s">
        <v>46</v>
      </c>
      <c r="E25" s="130" t="s">
        <v>116</v>
      </c>
      <c r="F25" s="130" t="s">
        <v>117</v>
      </c>
      <c r="G25" s="130" t="s">
        <v>296</v>
      </c>
      <c r="H25" s="130" t="s">
        <v>297</v>
      </c>
      <c r="I25" s="131">
        <v>10000</v>
      </c>
      <c r="J25" s="131">
        <v>10000</v>
      </c>
      <c r="K25" s="131">
        <v>10000</v>
      </c>
      <c r="L25" s="131"/>
      <c r="M25" s="131"/>
      <c r="N25" s="130"/>
      <c r="O25" s="130"/>
      <c r="P25" s="130"/>
      <c r="Q25" s="131"/>
      <c r="R25" s="131"/>
      <c r="S25" s="131"/>
      <c r="T25" s="131"/>
      <c r="U25" s="131"/>
      <c r="V25" s="131"/>
      <c r="W25" s="131"/>
    </row>
    <row r="26" ht="52.5" customHeight="1" outlineLevel="1" spans="1:23">
      <c r="A26" s="130" t="s">
        <v>278</v>
      </c>
      <c r="B26" s="130" t="s">
        <v>289</v>
      </c>
      <c r="C26" s="130" t="s">
        <v>288</v>
      </c>
      <c r="D26" s="130" t="s">
        <v>46</v>
      </c>
      <c r="E26" s="130" t="s">
        <v>116</v>
      </c>
      <c r="F26" s="130" t="s">
        <v>117</v>
      </c>
      <c r="G26" s="130" t="s">
        <v>298</v>
      </c>
      <c r="H26" s="130" t="s">
        <v>171</v>
      </c>
      <c r="I26" s="131">
        <v>3000</v>
      </c>
      <c r="J26" s="131">
        <v>3000</v>
      </c>
      <c r="K26" s="131">
        <v>3000</v>
      </c>
      <c r="L26" s="131"/>
      <c r="M26" s="131"/>
      <c r="N26" s="130"/>
      <c r="O26" s="130"/>
      <c r="P26" s="130"/>
      <c r="Q26" s="131"/>
      <c r="R26" s="131"/>
      <c r="S26" s="131"/>
      <c r="T26" s="131"/>
      <c r="U26" s="131"/>
      <c r="V26" s="131"/>
      <c r="W26" s="131"/>
    </row>
    <row r="27" ht="52.5" customHeight="1" outlineLevel="1" spans="1:23">
      <c r="A27" s="130" t="s">
        <v>278</v>
      </c>
      <c r="B27" s="130" t="s">
        <v>289</v>
      </c>
      <c r="C27" s="130" t="s">
        <v>288</v>
      </c>
      <c r="D27" s="130" t="s">
        <v>46</v>
      </c>
      <c r="E27" s="130" t="s">
        <v>116</v>
      </c>
      <c r="F27" s="130" t="s">
        <v>117</v>
      </c>
      <c r="G27" s="130" t="s">
        <v>299</v>
      </c>
      <c r="H27" s="130" t="s">
        <v>300</v>
      </c>
      <c r="I27" s="131">
        <v>10000</v>
      </c>
      <c r="J27" s="131">
        <v>10000</v>
      </c>
      <c r="K27" s="131">
        <v>10000</v>
      </c>
      <c r="L27" s="131"/>
      <c r="M27" s="131"/>
      <c r="N27" s="130"/>
      <c r="O27" s="130"/>
      <c r="P27" s="130"/>
      <c r="Q27" s="131"/>
      <c r="R27" s="131"/>
      <c r="S27" s="131"/>
      <c r="T27" s="131"/>
      <c r="U27" s="131"/>
      <c r="V27" s="131"/>
      <c r="W27" s="131"/>
    </row>
    <row r="28" ht="52.5" customHeight="1" outlineLevel="1" spans="1:23">
      <c r="A28" s="130" t="s">
        <v>278</v>
      </c>
      <c r="B28" s="130" t="s">
        <v>289</v>
      </c>
      <c r="C28" s="130" t="s">
        <v>288</v>
      </c>
      <c r="D28" s="130" t="s">
        <v>46</v>
      </c>
      <c r="E28" s="130" t="s">
        <v>116</v>
      </c>
      <c r="F28" s="130" t="s">
        <v>117</v>
      </c>
      <c r="G28" s="130" t="s">
        <v>284</v>
      </c>
      <c r="H28" s="130" t="s">
        <v>285</v>
      </c>
      <c r="I28" s="131">
        <v>5000</v>
      </c>
      <c r="J28" s="131">
        <v>5000</v>
      </c>
      <c r="K28" s="131">
        <v>5000</v>
      </c>
      <c r="L28" s="131"/>
      <c r="M28" s="131"/>
      <c r="N28" s="130"/>
      <c r="O28" s="130"/>
      <c r="P28" s="130"/>
      <c r="Q28" s="131"/>
      <c r="R28" s="131"/>
      <c r="S28" s="131"/>
      <c r="T28" s="131"/>
      <c r="U28" s="131"/>
      <c r="V28" s="131"/>
      <c r="W28" s="131"/>
    </row>
    <row r="29" ht="52.5" customHeight="1" spans="1:23">
      <c r="A29" s="130"/>
      <c r="B29" s="130"/>
      <c r="C29" s="130" t="s">
        <v>301</v>
      </c>
      <c r="D29" s="130"/>
      <c r="E29" s="130"/>
      <c r="F29" s="130"/>
      <c r="G29" s="130"/>
      <c r="H29" s="130"/>
      <c r="I29" s="131">
        <v>320000</v>
      </c>
      <c r="J29" s="131">
        <v>320000</v>
      </c>
      <c r="K29" s="131">
        <v>320000</v>
      </c>
      <c r="L29" s="131"/>
      <c r="M29" s="131"/>
      <c r="N29" s="130"/>
      <c r="O29" s="130"/>
      <c r="P29" s="130"/>
      <c r="Q29" s="131"/>
      <c r="R29" s="131"/>
      <c r="S29" s="131"/>
      <c r="T29" s="131"/>
      <c r="U29" s="131"/>
      <c r="V29" s="131"/>
      <c r="W29" s="131"/>
    </row>
    <row r="30" ht="52.5" customHeight="1" outlineLevel="1" spans="1:23">
      <c r="A30" s="130" t="s">
        <v>302</v>
      </c>
      <c r="B30" s="130" t="s">
        <v>303</v>
      </c>
      <c r="C30" s="130" t="s">
        <v>301</v>
      </c>
      <c r="D30" s="130" t="s">
        <v>46</v>
      </c>
      <c r="E30" s="130" t="s">
        <v>116</v>
      </c>
      <c r="F30" s="130" t="s">
        <v>117</v>
      </c>
      <c r="G30" s="130" t="s">
        <v>233</v>
      </c>
      <c r="H30" s="130" t="s">
        <v>234</v>
      </c>
      <c r="I30" s="131">
        <v>112000</v>
      </c>
      <c r="J30" s="131">
        <v>112000</v>
      </c>
      <c r="K30" s="131">
        <v>112000</v>
      </c>
      <c r="L30" s="131"/>
      <c r="M30" s="131"/>
      <c r="N30" s="130"/>
      <c r="O30" s="130"/>
      <c r="P30" s="130"/>
      <c r="Q30" s="131"/>
      <c r="R30" s="131"/>
      <c r="S30" s="131"/>
      <c r="T30" s="131"/>
      <c r="U30" s="131"/>
      <c r="V30" s="131"/>
      <c r="W30" s="131"/>
    </row>
    <row r="31" ht="52.5" customHeight="1" outlineLevel="1" spans="1:23">
      <c r="A31" s="130" t="s">
        <v>302</v>
      </c>
      <c r="B31" s="130" t="s">
        <v>303</v>
      </c>
      <c r="C31" s="130" t="s">
        <v>301</v>
      </c>
      <c r="D31" s="130" t="s">
        <v>46</v>
      </c>
      <c r="E31" s="130" t="s">
        <v>116</v>
      </c>
      <c r="F31" s="130" t="s">
        <v>117</v>
      </c>
      <c r="G31" s="130" t="s">
        <v>229</v>
      </c>
      <c r="H31" s="130" t="s">
        <v>230</v>
      </c>
      <c r="I31" s="131">
        <v>15000</v>
      </c>
      <c r="J31" s="131">
        <v>15000</v>
      </c>
      <c r="K31" s="131">
        <v>15000</v>
      </c>
      <c r="L31" s="131"/>
      <c r="M31" s="131"/>
      <c r="N31" s="130"/>
      <c r="O31" s="130"/>
      <c r="P31" s="130"/>
      <c r="Q31" s="131"/>
      <c r="R31" s="131"/>
      <c r="S31" s="131"/>
      <c r="T31" s="131"/>
      <c r="U31" s="131"/>
      <c r="V31" s="131"/>
      <c r="W31" s="131"/>
    </row>
    <row r="32" ht="52.5" customHeight="1" outlineLevel="1" spans="1:23">
      <c r="A32" s="130" t="s">
        <v>302</v>
      </c>
      <c r="B32" s="130" t="s">
        <v>303</v>
      </c>
      <c r="C32" s="130" t="s">
        <v>301</v>
      </c>
      <c r="D32" s="130" t="s">
        <v>46</v>
      </c>
      <c r="E32" s="130" t="s">
        <v>116</v>
      </c>
      <c r="F32" s="130" t="s">
        <v>117</v>
      </c>
      <c r="G32" s="130" t="s">
        <v>290</v>
      </c>
      <c r="H32" s="130" t="s">
        <v>291</v>
      </c>
      <c r="I32" s="131">
        <v>30000</v>
      </c>
      <c r="J32" s="131">
        <v>30000</v>
      </c>
      <c r="K32" s="131">
        <v>30000</v>
      </c>
      <c r="L32" s="131"/>
      <c r="M32" s="131"/>
      <c r="N32" s="130"/>
      <c r="O32" s="130"/>
      <c r="P32" s="130"/>
      <c r="Q32" s="131"/>
      <c r="R32" s="131"/>
      <c r="S32" s="131"/>
      <c r="T32" s="131"/>
      <c r="U32" s="131"/>
      <c r="V32" s="131"/>
      <c r="W32" s="131"/>
    </row>
    <row r="33" ht="52.5" customHeight="1" outlineLevel="1" spans="1:23">
      <c r="A33" s="130" t="s">
        <v>302</v>
      </c>
      <c r="B33" s="130" t="s">
        <v>303</v>
      </c>
      <c r="C33" s="130" t="s">
        <v>301</v>
      </c>
      <c r="D33" s="130" t="s">
        <v>46</v>
      </c>
      <c r="E33" s="130" t="s">
        <v>116</v>
      </c>
      <c r="F33" s="130" t="s">
        <v>117</v>
      </c>
      <c r="G33" s="130" t="s">
        <v>292</v>
      </c>
      <c r="H33" s="130" t="s">
        <v>293</v>
      </c>
      <c r="I33" s="131">
        <v>20000</v>
      </c>
      <c r="J33" s="131">
        <v>20000</v>
      </c>
      <c r="K33" s="131">
        <v>20000</v>
      </c>
      <c r="L33" s="131"/>
      <c r="M33" s="131"/>
      <c r="N33" s="130"/>
      <c r="O33" s="130"/>
      <c r="P33" s="130"/>
      <c r="Q33" s="131"/>
      <c r="R33" s="131"/>
      <c r="S33" s="131"/>
      <c r="T33" s="131"/>
      <c r="U33" s="131"/>
      <c r="V33" s="131"/>
      <c r="W33" s="131"/>
    </row>
    <row r="34" ht="52.5" customHeight="1" outlineLevel="1" spans="1:23">
      <c r="A34" s="130" t="s">
        <v>302</v>
      </c>
      <c r="B34" s="130" t="s">
        <v>303</v>
      </c>
      <c r="C34" s="130" t="s">
        <v>301</v>
      </c>
      <c r="D34" s="130" t="s">
        <v>46</v>
      </c>
      <c r="E34" s="130" t="s">
        <v>116</v>
      </c>
      <c r="F34" s="130" t="s">
        <v>117</v>
      </c>
      <c r="G34" s="130" t="s">
        <v>294</v>
      </c>
      <c r="H34" s="130" t="s">
        <v>295</v>
      </c>
      <c r="I34" s="131">
        <v>10000</v>
      </c>
      <c r="J34" s="131">
        <v>10000</v>
      </c>
      <c r="K34" s="131">
        <v>10000</v>
      </c>
      <c r="L34" s="131"/>
      <c r="M34" s="131"/>
      <c r="N34" s="130"/>
      <c r="O34" s="130"/>
      <c r="P34" s="130"/>
      <c r="Q34" s="131"/>
      <c r="R34" s="131"/>
      <c r="S34" s="131"/>
      <c r="T34" s="131"/>
      <c r="U34" s="131"/>
      <c r="V34" s="131"/>
      <c r="W34" s="131"/>
    </row>
    <row r="35" ht="52.5" customHeight="1" outlineLevel="1" spans="1:23">
      <c r="A35" s="130" t="s">
        <v>302</v>
      </c>
      <c r="B35" s="130" t="s">
        <v>303</v>
      </c>
      <c r="C35" s="130" t="s">
        <v>301</v>
      </c>
      <c r="D35" s="130" t="s">
        <v>46</v>
      </c>
      <c r="E35" s="130" t="s">
        <v>116</v>
      </c>
      <c r="F35" s="130" t="s">
        <v>117</v>
      </c>
      <c r="G35" s="130" t="s">
        <v>296</v>
      </c>
      <c r="H35" s="130" t="s">
        <v>297</v>
      </c>
      <c r="I35" s="131">
        <v>40000</v>
      </c>
      <c r="J35" s="131">
        <v>40000</v>
      </c>
      <c r="K35" s="131">
        <v>40000</v>
      </c>
      <c r="L35" s="131"/>
      <c r="M35" s="131"/>
      <c r="N35" s="130"/>
      <c r="O35" s="130"/>
      <c r="P35" s="130"/>
      <c r="Q35" s="131"/>
      <c r="R35" s="131"/>
      <c r="S35" s="131"/>
      <c r="T35" s="131"/>
      <c r="U35" s="131"/>
      <c r="V35" s="131"/>
      <c r="W35" s="131"/>
    </row>
    <row r="36" ht="52.5" customHeight="1" outlineLevel="1" spans="1:23">
      <c r="A36" s="130" t="s">
        <v>302</v>
      </c>
      <c r="B36" s="130" t="s">
        <v>303</v>
      </c>
      <c r="C36" s="130" t="s">
        <v>301</v>
      </c>
      <c r="D36" s="130" t="s">
        <v>46</v>
      </c>
      <c r="E36" s="130" t="s">
        <v>116</v>
      </c>
      <c r="F36" s="130" t="s">
        <v>117</v>
      </c>
      <c r="G36" s="130" t="s">
        <v>298</v>
      </c>
      <c r="H36" s="130" t="s">
        <v>171</v>
      </c>
      <c r="I36" s="131">
        <v>3000</v>
      </c>
      <c r="J36" s="131">
        <v>3000</v>
      </c>
      <c r="K36" s="131">
        <v>3000</v>
      </c>
      <c r="L36" s="131"/>
      <c r="M36" s="131"/>
      <c r="N36" s="130"/>
      <c r="O36" s="130"/>
      <c r="P36" s="130"/>
      <c r="Q36" s="131"/>
      <c r="R36" s="131"/>
      <c r="S36" s="131"/>
      <c r="T36" s="131"/>
      <c r="U36" s="131"/>
      <c r="V36" s="131"/>
      <c r="W36" s="131"/>
    </row>
    <row r="37" ht="52.5" customHeight="1" outlineLevel="1" spans="1:23">
      <c r="A37" s="130" t="s">
        <v>302</v>
      </c>
      <c r="B37" s="130" t="s">
        <v>303</v>
      </c>
      <c r="C37" s="130" t="s">
        <v>301</v>
      </c>
      <c r="D37" s="130" t="s">
        <v>46</v>
      </c>
      <c r="E37" s="130" t="s">
        <v>116</v>
      </c>
      <c r="F37" s="130" t="s">
        <v>117</v>
      </c>
      <c r="G37" s="130" t="s">
        <v>299</v>
      </c>
      <c r="H37" s="130" t="s">
        <v>300</v>
      </c>
      <c r="I37" s="131">
        <v>50000</v>
      </c>
      <c r="J37" s="131">
        <v>50000</v>
      </c>
      <c r="K37" s="131">
        <v>50000</v>
      </c>
      <c r="L37" s="131"/>
      <c r="M37" s="131"/>
      <c r="N37" s="130"/>
      <c r="O37" s="130"/>
      <c r="P37" s="130"/>
      <c r="Q37" s="131"/>
      <c r="R37" s="131"/>
      <c r="S37" s="131"/>
      <c r="T37" s="131"/>
      <c r="U37" s="131"/>
      <c r="V37" s="131"/>
      <c r="W37" s="131"/>
    </row>
    <row r="38" ht="52.5" customHeight="1" outlineLevel="1" spans="1:23">
      <c r="A38" s="130" t="s">
        <v>302</v>
      </c>
      <c r="B38" s="130" t="s">
        <v>303</v>
      </c>
      <c r="C38" s="130" t="s">
        <v>301</v>
      </c>
      <c r="D38" s="130" t="s">
        <v>46</v>
      </c>
      <c r="E38" s="130" t="s">
        <v>116</v>
      </c>
      <c r="F38" s="130" t="s">
        <v>117</v>
      </c>
      <c r="G38" s="130" t="s">
        <v>284</v>
      </c>
      <c r="H38" s="130" t="s">
        <v>285</v>
      </c>
      <c r="I38" s="131">
        <v>10000</v>
      </c>
      <c r="J38" s="131">
        <v>10000</v>
      </c>
      <c r="K38" s="131">
        <v>10000</v>
      </c>
      <c r="L38" s="131"/>
      <c r="M38" s="131"/>
      <c r="N38" s="130"/>
      <c r="O38" s="130"/>
      <c r="P38" s="130"/>
      <c r="Q38" s="131"/>
      <c r="R38" s="131"/>
      <c r="S38" s="131"/>
      <c r="T38" s="131"/>
      <c r="U38" s="131"/>
      <c r="V38" s="131"/>
      <c r="W38" s="131"/>
    </row>
    <row r="39" ht="52.5" customHeight="1" outlineLevel="1" spans="1:23">
      <c r="A39" s="130" t="s">
        <v>302</v>
      </c>
      <c r="B39" s="130" t="s">
        <v>303</v>
      </c>
      <c r="C39" s="130" t="s">
        <v>301</v>
      </c>
      <c r="D39" s="130" t="s">
        <v>46</v>
      </c>
      <c r="E39" s="130" t="s">
        <v>116</v>
      </c>
      <c r="F39" s="130" t="s">
        <v>117</v>
      </c>
      <c r="G39" s="130" t="s">
        <v>240</v>
      </c>
      <c r="H39" s="130" t="s">
        <v>241</v>
      </c>
      <c r="I39" s="131">
        <v>10000</v>
      </c>
      <c r="J39" s="131">
        <v>10000</v>
      </c>
      <c r="K39" s="131">
        <v>10000</v>
      </c>
      <c r="L39" s="131"/>
      <c r="M39" s="131"/>
      <c r="N39" s="130"/>
      <c r="O39" s="130"/>
      <c r="P39" s="130"/>
      <c r="Q39" s="131"/>
      <c r="R39" s="131"/>
      <c r="S39" s="131"/>
      <c r="T39" s="131"/>
      <c r="U39" s="131"/>
      <c r="V39" s="131"/>
      <c r="W39" s="131"/>
    </row>
    <row r="40" ht="52.5" customHeight="1" outlineLevel="1" spans="1:23">
      <c r="A40" s="130" t="s">
        <v>302</v>
      </c>
      <c r="B40" s="130" t="s">
        <v>303</v>
      </c>
      <c r="C40" s="130" t="s">
        <v>301</v>
      </c>
      <c r="D40" s="130" t="s">
        <v>46</v>
      </c>
      <c r="E40" s="130" t="s">
        <v>116</v>
      </c>
      <c r="F40" s="130" t="s">
        <v>117</v>
      </c>
      <c r="G40" s="130" t="s">
        <v>304</v>
      </c>
      <c r="H40" s="130" t="s">
        <v>305</v>
      </c>
      <c r="I40" s="131">
        <v>20000</v>
      </c>
      <c r="J40" s="131">
        <v>20000</v>
      </c>
      <c r="K40" s="131">
        <v>20000</v>
      </c>
      <c r="L40" s="131"/>
      <c r="M40" s="131"/>
      <c r="N40" s="130"/>
      <c r="O40" s="130"/>
      <c r="P40" s="130"/>
      <c r="Q40" s="131"/>
      <c r="R40" s="131"/>
      <c r="S40" s="131"/>
      <c r="T40" s="131"/>
      <c r="U40" s="131"/>
      <c r="V40" s="131"/>
      <c r="W40" s="131"/>
    </row>
    <row r="41" ht="52.5" customHeight="1" spans="1:23">
      <c r="A41" s="130"/>
      <c r="B41" s="130"/>
      <c r="C41" s="130" t="s">
        <v>306</v>
      </c>
      <c r="D41" s="130"/>
      <c r="E41" s="130"/>
      <c r="F41" s="130"/>
      <c r="G41" s="130"/>
      <c r="H41" s="130"/>
      <c r="I41" s="131">
        <v>100000</v>
      </c>
      <c r="J41" s="131">
        <v>100000</v>
      </c>
      <c r="K41" s="131">
        <v>100000</v>
      </c>
      <c r="L41" s="131"/>
      <c r="M41" s="131"/>
      <c r="N41" s="130"/>
      <c r="O41" s="130"/>
      <c r="P41" s="130"/>
      <c r="Q41" s="131"/>
      <c r="R41" s="131"/>
      <c r="S41" s="131"/>
      <c r="T41" s="131"/>
      <c r="U41" s="131"/>
      <c r="V41" s="131"/>
      <c r="W41" s="131"/>
    </row>
    <row r="42" ht="52.5" customHeight="1" outlineLevel="1" spans="1:23">
      <c r="A42" s="130" t="s">
        <v>278</v>
      </c>
      <c r="B42" s="130" t="s">
        <v>307</v>
      </c>
      <c r="C42" s="130" t="s">
        <v>306</v>
      </c>
      <c r="D42" s="130" t="s">
        <v>46</v>
      </c>
      <c r="E42" s="130" t="s">
        <v>95</v>
      </c>
      <c r="F42" s="130" t="s">
        <v>96</v>
      </c>
      <c r="G42" s="130" t="s">
        <v>244</v>
      </c>
      <c r="H42" s="130" t="s">
        <v>245</v>
      </c>
      <c r="I42" s="131">
        <v>100000</v>
      </c>
      <c r="J42" s="131">
        <v>100000</v>
      </c>
      <c r="K42" s="131">
        <v>100000</v>
      </c>
      <c r="L42" s="131"/>
      <c r="M42" s="131"/>
      <c r="N42" s="130"/>
      <c r="O42" s="130"/>
      <c r="P42" s="130"/>
      <c r="Q42" s="131"/>
      <c r="R42" s="131"/>
      <c r="S42" s="131"/>
      <c r="T42" s="131"/>
      <c r="U42" s="131"/>
      <c r="V42" s="131"/>
      <c r="W42" s="131"/>
    </row>
    <row r="43" ht="52.5" customHeight="1" spans="1:23">
      <c r="A43" s="130"/>
      <c r="B43" s="130"/>
      <c r="C43" s="130" t="s">
        <v>308</v>
      </c>
      <c r="D43" s="130"/>
      <c r="E43" s="130"/>
      <c r="F43" s="130"/>
      <c r="G43" s="130"/>
      <c r="H43" s="130"/>
      <c r="I43" s="131">
        <v>10000</v>
      </c>
      <c r="J43" s="131">
        <v>10000</v>
      </c>
      <c r="K43" s="131">
        <v>10000</v>
      </c>
      <c r="L43" s="131"/>
      <c r="M43" s="131"/>
      <c r="N43" s="130"/>
      <c r="O43" s="130"/>
      <c r="P43" s="130"/>
      <c r="Q43" s="131"/>
      <c r="R43" s="131"/>
      <c r="S43" s="131"/>
      <c r="T43" s="131"/>
      <c r="U43" s="131"/>
      <c r="V43" s="131"/>
      <c r="W43" s="131"/>
    </row>
    <row r="44" ht="52.5" customHeight="1" outlineLevel="1" spans="1:23">
      <c r="A44" s="130" t="s">
        <v>278</v>
      </c>
      <c r="B44" s="130" t="s">
        <v>309</v>
      </c>
      <c r="C44" s="130" t="s">
        <v>308</v>
      </c>
      <c r="D44" s="130" t="s">
        <v>46</v>
      </c>
      <c r="E44" s="130" t="s">
        <v>84</v>
      </c>
      <c r="F44" s="130" t="s">
        <v>79</v>
      </c>
      <c r="G44" s="130" t="s">
        <v>310</v>
      </c>
      <c r="H44" s="130" t="s">
        <v>311</v>
      </c>
      <c r="I44" s="131">
        <v>1000</v>
      </c>
      <c r="J44" s="131">
        <v>1000</v>
      </c>
      <c r="K44" s="131">
        <v>1000</v>
      </c>
      <c r="L44" s="131"/>
      <c r="M44" s="131"/>
      <c r="N44" s="130"/>
      <c r="O44" s="130"/>
      <c r="P44" s="130"/>
      <c r="Q44" s="131"/>
      <c r="R44" s="131"/>
      <c r="S44" s="131"/>
      <c r="T44" s="131"/>
      <c r="U44" s="131"/>
      <c r="V44" s="131"/>
      <c r="W44" s="131"/>
    </row>
    <row r="45" ht="52.5" customHeight="1" outlineLevel="1" spans="1:23">
      <c r="A45" s="130" t="s">
        <v>278</v>
      </c>
      <c r="B45" s="130" t="s">
        <v>309</v>
      </c>
      <c r="C45" s="130" t="s">
        <v>308</v>
      </c>
      <c r="D45" s="130" t="s">
        <v>46</v>
      </c>
      <c r="E45" s="130" t="s">
        <v>84</v>
      </c>
      <c r="F45" s="130" t="s">
        <v>79</v>
      </c>
      <c r="G45" s="130" t="s">
        <v>284</v>
      </c>
      <c r="H45" s="130" t="s">
        <v>285</v>
      </c>
      <c r="I45" s="131">
        <v>9000</v>
      </c>
      <c r="J45" s="131">
        <v>9000</v>
      </c>
      <c r="K45" s="131">
        <v>9000</v>
      </c>
      <c r="L45" s="131"/>
      <c r="M45" s="131"/>
      <c r="N45" s="130"/>
      <c r="O45" s="130"/>
      <c r="P45" s="130"/>
      <c r="Q45" s="131"/>
      <c r="R45" s="131"/>
      <c r="S45" s="131"/>
      <c r="T45" s="131"/>
      <c r="U45" s="131"/>
      <c r="V45" s="131"/>
      <c r="W45" s="131"/>
    </row>
    <row r="46" ht="52.5" customHeight="1" spans="1:23">
      <c r="A46" s="130"/>
      <c r="B46" s="130"/>
      <c r="C46" s="130" t="s">
        <v>312</v>
      </c>
      <c r="D46" s="130"/>
      <c r="E46" s="130"/>
      <c r="F46" s="130"/>
      <c r="G46" s="130"/>
      <c r="H46" s="130"/>
      <c r="I46" s="131">
        <v>40000</v>
      </c>
      <c r="J46" s="131">
        <v>40000</v>
      </c>
      <c r="K46" s="131">
        <v>40000</v>
      </c>
      <c r="L46" s="131"/>
      <c r="M46" s="131"/>
      <c r="N46" s="130"/>
      <c r="O46" s="130"/>
      <c r="P46" s="130"/>
      <c r="Q46" s="131"/>
      <c r="R46" s="131"/>
      <c r="S46" s="131"/>
      <c r="T46" s="131"/>
      <c r="U46" s="131"/>
      <c r="V46" s="131"/>
      <c r="W46" s="131"/>
    </row>
    <row r="47" ht="52.5" customHeight="1" outlineLevel="1" spans="1:23">
      <c r="A47" s="130" t="s">
        <v>273</v>
      </c>
      <c r="B47" s="130" t="s">
        <v>313</v>
      </c>
      <c r="C47" s="130" t="s">
        <v>312</v>
      </c>
      <c r="D47" s="130" t="s">
        <v>46</v>
      </c>
      <c r="E47" s="130" t="s">
        <v>103</v>
      </c>
      <c r="F47" s="130" t="s">
        <v>104</v>
      </c>
      <c r="G47" s="130" t="s">
        <v>233</v>
      </c>
      <c r="H47" s="130" t="s">
        <v>234</v>
      </c>
      <c r="I47" s="131">
        <v>24000</v>
      </c>
      <c r="J47" s="131">
        <v>24000</v>
      </c>
      <c r="K47" s="131">
        <v>24000</v>
      </c>
      <c r="L47" s="131"/>
      <c r="M47" s="131"/>
      <c r="N47" s="130"/>
      <c r="O47" s="130"/>
      <c r="P47" s="130"/>
      <c r="Q47" s="131"/>
      <c r="R47" s="131"/>
      <c r="S47" s="131"/>
      <c r="T47" s="131"/>
      <c r="U47" s="131"/>
      <c r="V47" s="131"/>
      <c r="W47" s="131"/>
    </row>
    <row r="48" ht="52.5" customHeight="1" outlineLevel="1" spans="1:23">
      <c r="A48" s="130" t="s">
        <v>273</v>
      </c>
      <c r="B48" s="130" t="s">
        <v>313</v>
      </c>
      <c r="C48" s="130" t="s">
        <v>312</v>
      </c>
      <c r="D48" s="130" t="s">
        <v>46</v>
      </c>
      <c r="E48" s="130" t="s">
        <v>103</v>
      </c>
      <c r="F48" s="130" t="s">
        <v>104</v>
      </c>
      <c r="G48" s="130" t="s">
        <v>314</v>
      </c>
      <c r="H48" s="130" t="s">
        <v>315</v>
      </c>
      <c r="I48" s="131">
        <v>4000</v>
      </c>
      <c r="J48" s="131">
        <v>4000</v>
      </c>
      <c r="K48" s="131">
        <v>4000</v>
      </c>
      <c r="L48" s="131"/>
      <c r="M48" s="131"/>
      <c r="N48" s="130"/>
      <c r="O48" s="130"/>
      <c r="P48" s="130"/>
      <c r="Q48" s="131"/>
      <c r="R48" s="131"/>
      <c r="S48" s="131"/>
      <c r="T48" s="131"/>
      <c r="U48" s="131"/>
      <c r="V48" s="131"/>
      <c r="W48" s="131"/>
    </row>
    <row r="49" ht="52.5" customHeight="1" outlineLevel="1" spans="1:23">
      <c r="A49" s="130" t="s">
        <v>273</v>
      </c>
      <c r="B49" s="130" t="s">
        <v>313</v>
      </c>
      <c r="C49" s="130" t="s">
        <v>312</v>
      </c>
      <c r="D49" s="130" t="s">
        <v>46</v>
      </c>
      <c r="E49" s="130" t="s">
        <v>103</v>
      </c>
      <c r="F49" s="130" t="s">
        <v>104</v>
      </c>
      <c r="G49" s="130" t="s">
        <v>316</v>
      </c>
      <c r="H49" s="130" t="s">
        <v>317</v>
      </c>
      <c r="I49" s="131">
        <v>1000</v>
      </c>
      <c r="J49" s="131">
        <v>1000</v>
      </c>
      <c r="K49" s="131">
        <v>1000</v>
      </c>
      <c r="L49" s="131"/>
      <c r="M49" s="131"/>
      <c r="N49" s="130"/>
      <c r="O49" s="130"/>
      <c r="P49" s="130"/>
      <c r="Q49" s="131"/>
      <c r="R49" s="131"/>
      <c r="S49" s="131"/>
      <c r="T49" s="131"/>
      <c r="U49" s="131"/>
      <c r="V49" s="131"/>
      <c r="W49" s="131"/>
    </row>
    <row r="50" ht="52.5" customHeight="1" outlineLevel="1" spans="1:23">
      <c r="A50" s="130" t="s">
        <v>273</v>
      </c>
      <c r="B50" s="130" t="s">
        <v>313</v>
      </c>
      <c r="C50" s="130" t="s">
        <v>312</v>
      </c>
      <c r="D50" s="130" t="s">
        <v>46</v>
      </c>
      <c r="E50" s="130" t="s">
        <v>103</v>
      </c>
      <c r="F50" s="130" t="s">
        <v>104</v>
      </c>
      <c r="G50" s="130" t="s">
        <v>229</v>
      </c>
      <c r="H50" s="130" t="s">
        <v>230</v>
      </c>
      <c r="I50" s="131">
        <v>6000</v>
      </c>
      <c r="J50" s="131">
        <v>6000</v>
      </c>
      <c r="K50" s="131">
        <v>6000</v>
      </c>
      <c r="L50" s="131"/>
      <c r="M50" s="131"/>
      <c r="N50" s="130"/>
      <c r="O50" s="130"/>
      <c r="P50" s="130"/>
      <c r="Q50" s="131"/>
      <c r="R50" s="131"/>
      <c r="S50" s="131"/>
      <c r="T50" s="131"/>
      <c r="U50" s="131"/>
      <c r="V50" s="131"/>
      <c r="W50" s="131"/>
    </row>
    <row r="51" ht="52.5" customHeight="1" outlineLevel="1" spans="1:23">
      <c r="A51" s="130" t="s">
        <v>273</v>
      </c>
      <c r="B51" s="130" t="s">
        <v>313</v>
      </c>
      <c r="C51" s="130" t="s">
        <v>312</v>
      </c>
      <c r="D51" s="130" t="s">
        <v>46</v>
      </c>
      <c r="E51" s="130" t="s">
        <v>103</v>
      </c>
      <c r="F51" s="130" t="s">
        <v>104</v>
      </c>
      <c r="G51" s="130" t="s">
        <v>290</v>
      </c>
      <c r="H51" s="130" t="s">
        <v>291</v>
      </c>
      <c r="I51" s="131">
        <v>5000</v>
      </c>
      <c r="J51" s="131">
        <v>5000</v>
      </c>
      <c r="K51" s="131">
        <v>5000</v>
      </c>
      <c r="L51" s="131"/>
      <c r="M51" s="131"/>
      <c r="N51" s="130"/>
      <c r="O51" s="130"/>
      <c r="P51" s="130"/>
      <c r="Q51" s="131"/>
      <c r="R51" s="131"/>
      <c r="S51" s="131"/>
      <c r="T51" s="131"/>
      <c r="U51" s="131"/>
      <c r="V51" s="131"/>
      <c r="W51" s="131"/>
    </row>
    <row r="52" ht="52.5" customHeight="1" spans="1:23">
      <c r="A52" s="130"/>
      <c r="B52" s="130"/>
      <c r="C52" s="130" t="s">
        <v>318</v>
      </c>
      <c r="D52" s="130"/>
      <c r="E52" s="130"/>
      <c r="F52" s="130"/>
      <c r="G52" s="130"/>
      <c r="H52" s="130"/>
      <c r="I52" s="131">
        <v>620723</v>
      </c>
      <c r="J52" s="131"/>
      <c r="K52" s="131"/>
      <c r="L52" s="131"/>
      <c r="M52" s="131"/>
      <c r="N52" s="130"/>
      <c r="O52" s="130"/>
      <c r="P52" s="130"/>
      <c r="Q52" s="131"/>
      <c r="R52" s="131">
        <v>620723</v>
      </c>
      <c r="S52" s="131"/>
      <c r="T52" s="131"/>
      <c r="U52" s="131"/>
      <c r="V52" s="131"/>
      <c r="W52" s="131">
        <v>620723</v>
      </c>
    </row>
    <row r="53" ht="52.5" customHeight="1" outlineLevel="1" spans="1:23">
      <c r="A53" s="130" t="s">
        <v>273</v>
      </c>
      <c r="B53" s="130" t="s">
        <v>319</v>
      </c>
      <c r="C53" s="130" t="s">
        <v>318</v>
      </c>
      <c r="D53" s="130" t="s">
        <v>46</v>
      </c>
      <c r="E53" s="130" t="s">
        <v>93</v>
      </c>
      <c r="F53" s="130" t="s">
        <v>94</v>
      </c>
      <c r="G53" s="130" t="s">
        <v>233</v>
      </c>
      <c r="H53" s="130" t="s">
        <v>234</v>
      </c>
      <c r="I53" s="131">
        <v>180723</v>
      </c>
      <c r="J53" s="131"/>
      <c r="K53" s="131"/>
      <c r="L53" s="131"/>
      <c r="M53" s="131"/>
      <c r="N53" s="130"/>
      <c r="O53" s="130"/>
      <c r="P53" s="130"/>
      <c r="Q53" s="131"/>
      <c r="R53" s="131">
        <v>180723</v>
      </c>
      <c r="S53" s="131"/>
      <c r="T53" s="131"/>
      <c r="U53" s="131"/>
      <c r="V53" s="131"/>
      <c r="W53" s="131">
        <v>180723</v>
      </c>
    </row>
    <row r="54" ht="52.5" customHeight="1" outlineLevel="1" spans="1:23">
      <c r="A54" s="130" t="s">
        <v>273</v>
      </c>
      <c r="B54" s="130" t="s">
        <v>319</v>
      </c>
      <c r="C54" s="130" t="s">
        <v>318</v>
      </c>
      <c r="D54" s="130" t="s">
        <v>46</v>
      </c>
      <c r="E54" s="130" t="s">
        <v>93</v>
      </c>
      <c r="F54" s="130" t="s">
        <v>94</v>
      </c>
      <c r="G54" s="130" t="s">
        <v>310</v>
      </c>
      <c r="H54" s="130" t="s">
        <v>311</v>
      </c>
      <c r="I54" s="131">
        <v>20000</v>
      </c>
      <c r="J54" s="131"/>
      <c r="K54" s="131"/>
      <c r="L54" s="131"/>
      <c r="M54" s="131"/>
      <c r="N54" s="130"/>
      <c r="O54" s="130"/>
      <c r="P54" s="130"/>
      <c r="Q54" s="131"/>
      <c r="R54" s="131">
        <v>20000</v>
      </c>
      <c r="S54" s="131"/>
      <c r="T54" s="131"/>
      <c r="U54" s="131"/>
      <c r="V54" s="131"/>
      <c r="W54" s="131">
        <v>20000</v>
      </c>
    </row>
    <row r="55" ht="52.5" customHeight="1" outlineLevel="1" spans="1:23">
      <c r="A55" s="130" t="s">
        <v>273</v>
      </c>
      <c r="B55" s="130" t="s">
        <v>319</v>
      </c>
      <c r="C55" s="130" t="s">
        <v>318</v>
      </c>
      <c r="D55" s="130" t="s">
        <v>46</v>
      </c>
      <c r="E55" s="130" t="s">
        <v>93</v>
      </c>
      <c r="F55" s="130" t="s">
        <v>94</v>
      </c>
      <c r="G55" s="130" t="s">
        <v>320</v>
      </c>
      <c r="H55" s="130" t="s">
        <v>321</v>
      </c>
      <c r="I55" s="131">
        <v>10000</v>
      </c>
      <c r="J55" s="131"/>
      <c r="K55" s="131"/>
      <c r="L55" s="131"/>
      <c r="M55" s="131"/>
      <c r="N55" s="130"/>
      <c r="O55" s="130"/>
      <c r="P55" s="130"/>
      <c r="Q55" s="131"/>
      <c r="R55" s="131">
        <v>10000</v>
      </c>
      <c r="S55" s="131"/>
      <c r="T55" s="131"/>
      <c r="U55" s="131"/>
      <c r="V55" s="131"/>
      <c r="W55" s="131">
        <v>10000</v>
      </c>
    </row>
    <row r="56" ht="52.5" customHeight="1" outlineLevel="1" spans="1:23">
      <c r="A56" s="130" t="s">
        <v>273</v>
      </c>
      <c r="B56" s="130" t="s">
        <v>319</v>
      </c>
      <c r="C56" s="130" t="s">
        <v>318</v>
      </c>
      <c r="D56" s="130" t="s">
        <v>46</v>
      </c>
      <c r="E56" s="130" t="s">
        <v>93</v>
      </c>
      <c r="F56" s="130" t="s">
        <v>94</v>
      </c>
      <c r="G56" s="130" t="s">
        <v>229</v>
      </c>
      <c r="H56" s="130" t="s">
        <v>230</v>
      </c>
      <c r="I56" s="131">
        <v>80000</v>
      </c>
      <c r="J56" s="131"/>
      <c r="K56" s="131"/>
      <c r="L56" s="131"/>
      <c r="M56" s="131"/>
      <c r="N56" s="130"/>
      <c r="O56" s="130"/>
      <c r="P56" s="130"/>
      <c r="Q56" s="131"/>
      <c r="R56" s="131">
        <v>80000</v>
      </c>
      <c r="S56" s="131"/>
      <c r="T56" s="131"/>
      <c r="U56" s="131"/>
      <c r="V56" s="131"/>
      <c r="W56" s="131">
        <v>80000</v>
      </c>
    </row>
    <row r="57" ht="52.5" customHeight="1" outlineLevel="1" spans="1:23">
      <c r="A57" s="130" t="s">
        <v>273</v>
      </c>
      <c r="B57" s="130" t="s">
        <v>319</v>
      </c>
      <c r="C57" s="130" t="s">
        <v>318</v>
      </c>
      <c r="D57" s="130" t="s">
        <v>46</v>
      </c>
      <c r="E57" s="130" t="s">
        <v>93</v>
      </c>
      <c r="F57" s="130" t="s">
        <v>94</v>
      </c>
      <c r="G57" s="130" t="s">
        <v>292</v>
      </c>
      <c r="H57" s="130" t="s">
        <v>293</v>
      </c>
      <c r="I57" s="131">
        <v>50000</v>
      </c>
      <c r="J57" s="131"/>
      <c r="K57" s="131"/>
      <c r="L57" s="131"/>
      <c r="M57" s="131"/>
      <c r="N57" s="130"/>
      <c r="O57" s="130"/>
      <c r="P57" s="130"/>
      <c r="Q57" s="131"/>
      <c r="R57" s="131">
        <v>50000</v>
      </c>
      <c r="S57" s="131"/>
      <c r="T57" s="131"/>
      <c r="U57" s="131"/>
      <c r="V57" s="131"/>
      <c r="W57" s="131">
        <v>50000</v>
      </c>
    </row>
    <row r="58" ht="52.5" customHeight="1" outlineLevel="1" spans="1:23">
      <c r="A58" s="130" t="s">
        <v>273</v>
      </c>
      <c r="B58" s="130" t="s">
        <v>319</v>
      </c>
      <c r="C58" s="130" t="s">
        <v>318</v>
      </c>
      <c r="D58" s="130" t="s">
        <v>46</v>
      </c>
      <c r="E58" s="130" t="s">
        <v>93</v>
      </c>
      <c r="F58" s="130" t="s">
        <v>94</v>
      </c>
      <c r="G58" s="130" t="s">
        <v>294</v>
      </c>
      <c r="H58" s="130" t="s">
        <v>295</v>
      </c>
      <c r="I58" s="131">
        <v>10000</v>
      </c>
      <c r="J58" s="131"/>
      <c r="K58" s="131"/>
      <c r="L58" s="131"/>
      <c r="M58" s="131"/>
      <c r="N58" s="130"/>
      <c r="O58" s="130"/>
      <c r="P58" s="130"/>
      <c r="Q58" s="131"/>
      <c r="R58" s="131">
        <v>10000</v>
      </c>
      <c r="S58" s="131"/>
      <c r="T58" s="131"/>
      <c r="U58" s="131"/>
      <c r="V58" s="131"/>
      <c r="W58" s="131">
        <v>10000</v>
      </c>
    </row>
    <row r="59" ht="52.5" customHeight="1" outlineLevel="1" spans="1:23">
      <c r="A59" s="130" t="s">
        <v>273</v>
      </c>
      <c r="B59" s="130" t="s">
        <v>319</v>
      </c>
      <c r="C59" s="130" t="s">
        <v>318</v>
      </c>
      <c r="D59" s="130" t="s">
        <v>46</v>
      </c>
      <c r="E59" s="130" t="s">
        <v>93</v>
      </c>
      <c r="F59" s="130" t="s">
        <v>94</v>
      </c>
      <c r="G59" s="130" t="s">
        <v>296</v>
      </c>
      <c r="H59" s="130" t="s">
        <v>297</v>
      </c>
      <c r="I59" s="131">
        <v>10000</v>
      </c>
      <c r="J59" s="131"/>
      <c r="K59" s="131"/>
      <c r="L59" s="131"/>
      <c r="M59" s="131"/>
      <c r="N59" s="130"/>
      <c r="O59" s="130"/>
      <c r="P59" s="130"/>
      <c r="Q59" s="131"/>
      <c r="R59" s="131">
        <v>10000</v>
      </c>
      <c r="S59" s="131"/>
      <c r="T59" s="131"/>
      <c r="U59" s="131"/>
      <c r="V59" s="131"/>
      <c r="W59" s="131">
        <v>10000</v>
      </c>
    </row>
    <row r="60" ht="52.5" customHeight="1" outlineLevel="1" spans="1:23">
      <c r="A60" s="130" t="s">
        <v>273</v>
      </c>
      <c r="B60" s="130" t="s">
        <v>319</v>
      </c>
      <c r="C60" s="130" t="s">
        <v>318</v>
      </c>
      <c r="D60" s="130" t="s">
        <v>46</v>
      </c>
      <c r="E60" s="130" t="s">
        <v>93</v>
      </c>
      <c r="F60" s="130" t="s">
        <v>94</v>
      </c>
      <c r="G60" s="130" t="s">
        <v>284</v>
      </c>
      <c r="H60" s="130" t="s">
        <v>285</v>
      </c>
      <c r="I60" s="131">
        <v>80000</v>
      </c>
      <c r="J60" s="131"/>
      <c r="K60" s="131"/>
      <c r="L60" s="131"/>
      <c r="M60" s="131"/>
      <c r="N60" s="130"/>
      <c r="O60" s="130"/>
      <c r="P60" s="130"/>
      <c r="Q60" s="131"/>
      <c r="R60" s="131">
        <v>80000</v>
      </c>
      <c r="S60" s="131"/>
      <c r="T60" s="131"/>
      <c r="U60" s="131"/>
      <c r="V60" s="131"/>
      <c r="W60" s="131">
        <v>80000</v>
      </c>
    </row>
    <row r="61" ht="52.5" customHeight="1" outlineLevel="1" spans="1:23">
      <c r="A61" s="130" t="s">
        <v>273</v>
      </c>
      <c r="B61" s="130" t="s">
        <v>319</v>
      </c>
      <c r="C61" s="130" t="s">
        <v>318</v>
      </c>
      <c r="D61" s="130" t="s">
        <v>46</v>
      </c>
      <c r="E61" s="130" t="s">
        <v>93</v>
      </c>
      <c r="F61" s="130" t="s">
        <v>94</v>
      </c>
      <c r="G61" s="130" t="s">
        <v>240</v>
      </c>
      <c r="H61" s="130" t="s">
        <v>241</v>
      </c>
      <c r="I61" s="131">
        <v>20000</v>
      </c>
      <c r="J61" s="131"/>
      <c r="K61" s="131"/>
      <c r="L61" s="131"/>
      <c r="M61" s="131"/>
      <c r="N61" s="130"/>
      <c r="O61" s="130"/>
      <c r="P61" s="130"/>
      <c r="Q61" s="131"/>
      <c r="R61" s="131">
        <v>20000</v>
      </c>
      <c r="S61" s="131"/>
      <c r="T61" s="131"/>
      <c r="U61" s="131"/>
      <c r="V61" s="131"/>
      <c r="W61" s="131">
        <v>20000</v>
      </c>
    </row>
    <row r="62" ht="52.5" customHeight="1" outlineLevel="1" spans="1:23">
      <c r="A62" s="130" t="s">
        <v>273</v>
      </c>
      <c r="B62" s="130" t="s">
        <v>319</v>
      </c>
      <c r="C62" s="130" t="s">
        <v>318</v>
      </c>
      <c r="D62" s="130" t="s">
        <v>46</v>
      </c>
      <c r="E62" s="130" t="s">
        <v>93</v>
      </c>
      <c r="F62" s="130" t="s">
        <v>94</v>
      </c>
      <c r="G62" s="130" t="s">
        <v>322</v>
      </c>
      <c r="H62" s="130" t="s">
        <v>323</v>
      </c>
      <c r="I62" s="131">
        <v>60000</v>
      </c>
      <c r="J62" s="131"/>
      <c r="K62" s="131"/>
      <c r="L62" s="131"/>
      <c r="M62" s="131"/>
      <c r="N62" s="130"/>
      <c r="O62" s="130"/>
      <c r="P62" s="130"/>
      <c r="Q62" s="131"/>
      <c r="R62" s="131">
        <v>60000</v>
      </c>
      <c r="S62" s="131"/>
      <c r="T62" s="131"/>
      <c r="U62" s="131"/>
      <c r="V62" s="131"/>
      <c r="W62" s="131">
        <v>60000</v>
      </c>
    </row>
    <row r="63" ht="52.5" customHeight="1" outlineLevel="1" spans="1:23">
      <c r="A63" s="130" t="s">
        <v>273</v>
      </c>
      <c r="B63" s="130" t="s">
        <v>319</v>
      </c>
      <c r="C63" s="130" t="s">
        <v>318</v>
      </c>
      <c r="D63" s="130" t="s">
        <v>46</v>
      </c>
      <c r="E63" s="130" t="s">
        <v>93</v>
      </c>
      <c r="F63" s="130" t="s">
        <v>94</v>
      </c>
      <c r="G63" s="130" t="s">
        <v>304</v>
      </c>
      <c r="H63" s="130" t="s">
        <v>305</v>
      </c>
      <c r="I63" s="131">
        <v>100000</v>
      </c>
      <c r="J63" s="131"/>
      <c r="K63" s="131"/>
      <c r="L63" s="131"/>
      <c r="M63" s="131"/>
      <c r="N63" s="130"/>
      <c r="O63" s="130"/>
      <c r="P63" s="130"/>
      <c r="Q63" s="131"/>
      <c r="R63" s="131">
        <v>100000</v>
      </c>
      <c r="S63" s="131"/>
      <c r="T63" s="131"/>
      <c r="U63" s="131"/>
      <c r="V63" s="131"/>
      <c r="W63" s="131">
        <v>100000</v>
      </c>
    </row>
    <row r="64" ht="52.5" customHeight="1" spans="1:23">
      <c r="A64" s="130"/>
      <c r="B64" s="130"/>
      <c r="C64" s="130" t="s">
        <v>324</v>
      </c>
      <c r="D64" s="130"/>
      <c r="E64" s="130"/>
      <c r="F64" s="130"/>
      <c r="G64" s="130"/>
      <c r="H64" s="130"/>
      <c r="I64" s="131">
        <v>2025000</v>
      </c>
      <c r="J64" s="131"/>
      <c r="K64" s="131"/>
      <c r="L64" s="131"/>
      <c r="M64" s="131"/>
      <c r="N64" s="130"/>
      <c r="O64" s="130"/>
      <c r="P64" s="130"/>
      <c r="Q64" s="131"/>
      <c r="R64" s="131">
        <v>2025000</v>
      </c>
      <c r="S64" s="131"/>
      <c r="T64" s="131"/>
      <c r="U64" s="131"/>
      <c r="V64" s="131"/>
      <c r="W64" s="131">
        <v>2025000</v>
      </c>
    </row>
    <row r="65" ht="52.5" customHeight="1" outlineLevel="1" spans="1:23">
      <c r="A65" s="130" t="s">
        <v>302</v>
      </c>
      <c r="B65" s="130" t="s">
        <v>325</v>
      </c>
      <c r="C65" s="130" t="s">
        <v>324</v>
      </c>
      <c r="D65" s="130" t="s">
        <v>46</v>
      </c>
      <c r="E65" s="130" t="s">
        <v>85</v>
      </c>
      <c r="F65" s="130" t="s">
        <v>86</v>
      </c>
      <c r="G65" s="130" t="s">
        <v>233</v>
      </c>
      <c r="H65" s="130" t="s">
        <v>234</v>
      </c>
      <c r="I65" s="131">
        <v>69424</v>
      </c>
      <c r="J65" s="131"/>
      <c r="K65" s="131"/>
      <c r="L65" s="131"/>
      <c r="M65" s="131"/>
      <c r="N65" s="130"/>
      <c r="O65" s="130"/>
      <c r="P65" s="130"/>
      <c r="Q65" s="131"/>
      <c r="R65" s="131">
        <v>69424</v>
      </c>
      <c r="S65" s="131"/>
      <c r="T65" s="131"/>
      <c r="U65" s="131"/>
      <c r="V65" s="131"/>
      <c r="W65" s="131">
        <v>69424</v>
      </c>
    </row>
    <row r="66" ht="52.5" customHeight="1" outlineLevel="1" spans="1:23">
      <c r="A66" s="130" t="s">
        <v>302</v>
      </c>
      <c r="B66" s="130" t="s">
        <v>325</v>
      </c>
      <c r="C66" s="130" t="s">
        <v>324</v>
      </c>
      <c r="D66" s="130" t="s">
        <v>46</v>
      </c>
      <c r="E66" s="130" t="s">
        <v>85</v>
      </c>
      <c r="F66" s="130" t="s">
        <v>86</v>
      </c>
      <c r="G66" s="130" t="s">
        <v>310</v>
      </c>
      <c r="H66" s="130" t="s">
        <v>311</v>
      </c>
      <c r="I66" s="131">
        <v>10000</v>
      </c>
      <c r="J66" s="131"/>
      <c r="K66" s="131"/>
      <c r="L66" s="131"/>
      <c r="M66" s="131"/>
      <c r="N66" s="130"/>
      <c r="O66" s="130"/>
      <c r="P66" s="130"/>
      <c r="Q66" s="131"/>
      <c r="R66" s="131">
        <v>10000</v>
      </c>
      <c r="S66" s="131"/>
      <c r="T66" s="131"/>
      <c r="U66" s="131"/>
      <c r="V66" s="131"/>
      <c r="W66" s="131">
        <v>10000</v>
      </c>
    </row>
    <row r="67" ht="52.5" customHeight="1" outlineLevel="1" spans="1:23">
      <c r="A67" s="130" t="s">
        <v>302</v>
      </c>
      <c r="B67" s="130" t="s">
        <v>325</v>
      </c>
      <c r="C67" s="130" t="s">
        <v>324</v>
      </c>
      <c r="D67" s="130" t="s">
        <v>46</v>
      </c>
      <c r="E67" s="130" t="s">
        <v>85</v>
      </c>
      <c r="F67" s="130" t="s">
        <v>86</v>
      </c>
      <c r="G67" s="130" t="s">
        <v>326</v>
      </c>
      <c r="H67" s="130" t="s">
        <v>327</v>
      </c>
      <c r="I67" s="131">
        <v>800</v>
      </c>
      <c r="J67" s="131"/>
      <c r="K67" s="131"/>
      <c r="L67" s="131"/>
      <c r="M67" s="131"/>
      <c r="N67" s="130"/>
      <c r="O67" s="130"/>
      <c r="P67" s="130"/>
      <c r="Q67" s="131"/>
      <c r="R67" s="131">
        <v>800</v>
      </c>
      <c r="S67" s="131"/>
      <c r="T67" s="131"/>
      <c r="U67" s="131"/>
      <c r="V67" s="131"/>
      <c r="W67" s="131">
        <v>800</v>
      </c>
    </row>
    <row r="68" ht="52.5" customHeight="1" outlineLevel="1" spans="1:23">
      <c r="A68" s="130" t="s">
        <v>302</v>
      </c>
      <c r="B68" s="130" t="s">
        <v>325</v>
      </c>
      <c r="C68" s="130" t="s">
        <v>324</v>
      </c>
      <c r="D68" s="130" t="s">
        <v>46</v>
      </c>
      <c r="E68" s="130" t="s">
        <v>85</v>
      </c>
      <c r="F68" s="130" t="s">
        <v>86</v>
      </c>
      <c r="G68" s="130" t="s">
        <v>314</v>
      </c>
      <c r="H68" s="130" t="s">
        <v>315</v>
      </c>
      <c r="I68" s="131">
        <v>5000</v>
      </c>
      <c r="J68" s="131"/>
      <c r="K68" s="131"/>
      <c r="L68" s="131"/>
      <c r="M68" s="131"/>
      <c r="N68" s="130"/>
      <c r="O68" s="130"/>
      <c r="P68" s="130"/>
      <c r="Q68" s="131"/>
      <c r="R68" s="131">
        <v>5000</v>
      </c>
      <c r="S68" s="131"/>
      <c r="T68" s="131"/>
      <c r="U68" s="131"/>
      <c r="V68" s="131"/>
      <c r="W68" s="131">
        <v>5000</v>
      </c>
    </row>
    <row r="69" ht="52.5" customHeight="1" outlineLevel="1" spans="1:23">
      <c r="A69" s="130" t="s">
        <v>302</v>
      </c>
      <c r="B69" s="130" t="s">
        <v>325</v>
      </c>
      <c r="C69" s="130" t="s">
        <v>324</v>
      </c>
      <c r="D69" s="130" t="s">
        <v>46</v>
      </c>
      <c r="E69" s="130" t="s">
        <v>85</v>
      </c>
      <c r="F69" s="130" t="s">
        <v>86</v>
      </c>
      <c r="G69" s="130" t="s">
        <v>320</v>
      </c>
      <c r="H69" s="130" t="s">
        <v>321</v>
      </c>
      <c r="I69" s="131">
        <v>1776</v>
      </c>
      <c r="J69" s="131"/>
      <c r="K69" s="131"/>
      <c r="L69" s="131"/>
      <c r="M69" s="131"/>
      <c r="N69" s="130"/>
      <c r="O69" s="130"/>
      <c r="P69" s="130"/>
      <c r="Q69" s="131"/>
      <c r="R69" s="131">
        <v>1776</v>
      </c>
      <c r="S69" s="131"/>
      <c r="T69" s="131"/>
      <c r="U69" s="131"/>
      <c r="V69" s="131"/>
      <c r="W69" s="131">
        <v>1776</v>
      </c>
    </row>
    <row r="70" ht="52.5" customHeight="1" outlineLevel="1" spans="1:23">
      <c r="A70" s="130" t="s">
        <v>302</v>
      </c>
      <c r="B70" s="130" t="s">
        <v>325</v>
      </c>
      <c r="C70" s="130" t="s">
        <v>324</v>
      </c>
      <c r="D70" s="130" t="s">
        <v>46</v>
      </c>
      <c r="E70" s="130" t="s">
        <v>85</v>
      </c>
      <c r="F70" s="130" t="s">
        <v>86</v>
      </c>
      <c r="G70" s="130" t="s">
        <v>316</v>
      </c>
      <c r="H70" s="130" t="s">
        <v>317</v>
      </c>
      <c r="I70" s="131">
        <v>5000</v>
      </c>
      <c r="J70" s="131"/>
      <c r="K70" s="131"/>
      <c r="L70" s="131"/>
      <c r="M70" s="131"/>
      <c r="N70" s="130"/>
      <c r="O70" s="130"/>
      <c r="P70" s="130"/>
      <c r="Q70" s="131"/>
      <c r="R70" s="131">
        <v>5000</v>
      </c>
      <c r="S70" s="131"/>
      <c r="T70" s="131"/>
      <c r="U70" s="131"/>
      <c r="V70" s="131"/>
      <c r="W70" s="131">
        <v>5000</v>
      </c>
    </row>
    <row r="71" ht="52.5" customHeight="1" outlineLevel="1" spans="1:23">
      <c r="A71" s="130" t="s">
        <v>302</v>
      </c>
      <c r="B71" s="130" t="s">
        <v>325</v>
      </c>
      <c r="C71" s="130" t="s">
        <v>324</v>
      </c>
      <c r="D71" s="130" t="s">
        <v>46</v>
      </c>
      <c r="E71" s="130" t="s">
        <v>85</v>
      </c>
      <c r="F71" s="130" t="s">
        <v>86</v>
      </c>
      <c r="G71" s="130" t="s">
        <v>229</v>
      </c>
      <c r="H71" s="130" t="s">
        <v>230</v>
      </c>
      <c r="I71" s="131">
        <v>400000</v>
      </c>
      <c r="J71" s="131"/>
      <c r="K71" s="131"/>
      <c r="L71" s="131"/>
      <c r="M71" s="131"/>
      <c r="N71" s="130"/>
      <c r="O71" s="130"/>
      <c r="P71" s="130"/>
      <c r="Q71" s="131"/>
      <c r="R71" s="131">
        <v>400000</v>
      </c>
      <c r="S71" s="131"/>
      <c r="T71" s="131"/>
      <c r="U71" s="131"/>
      <c r="V71" s="131"/>
      <c r="W71" s="131">
        <v>400000</v>
      </c>
    </row>
    <row r="72" ht="52.5" customHeight="1" outlineLevel="1" spans="1:23">
      <c r="A72" s="130" t="s">
        <v>302</v>
      </c>
      <c r="B72" s="130" t="s">
        <v>325</v>
      </c>
      <c r="C72" s="130" t="s">
        <v>324</v>
      </c>
      <c r="D72" s="130" t="s">
        <v>46</v>
      </c>
      <c r="E72" s="130" t="s">
        <v>85</v>
      </c>
      <c r="F72" s="130" t="s">
        <v>86</v>
      </c>
      <c r="G72" s="130" t="s">
        <v>290</v>
      </c>
      <c r="H72" s="130" t="s">
        <v>291</v>
      </c>
      <c r="I72" s="131">
        <v>20000</v>
      </c>
      <c r="J72" s="131"/>
      <c r="K72" s="131"/>
      <c r="L72" s="131"/>
      <c r="M72" s="131"/>
      <c r="N72" s="130"/>
      <c r="O72" s="130"/>
      <c r="P72" s="130"/>
      <c r="Q72" s="131"/>
      <c r="R72" s="131">
        <v>20000</v>
      </c>
      <c r="S72" s="131"/>
      <c r="T72" s="131"/>
      <c r="U72" s="131"/>
      <c r="V72" s="131"/>
      <c r="W72" s="131">
        <v>20000</v>
      </c>
    </row>
    <row r="73" ht="52.5" customHeight="1" outlineLevel="1" spans="1:23">
      <c r="A73" s="130" t="s">
        <v>302</v>
      </c>
      <c r="B73" s="130" t="s">
        <v>325</v>
      </c>
      <c r="C73" s="130" t="s">
        <v>324</v>
      </c>
      <c r="D73" s="130" t="s">
        <v>46</v>
      </c>
      <c r="E73" s="130" t="s">
        <v>85</v>
      </c>
      <c r="F73" s="130" t="s">
        <v>86</v>
      </c>
      <c r="G73" s="130" t="s">
        <v>292</v>
      </c>
      <c r="H73" s="130" t="s">
        <v>293</v>
      </c>
      <c r="I73" s="131">
        <v>10000</v>
      </c>
      <c r="J73" s="131"/>
      <c r="K73" s="131"/>
      <c r="L73" s="131"/>
      <c r="M73" s="131"/>
      <c r="N73" s="130"/>
      <c r="O73" s="130"/>
      <c r="P73" s="130"/>
      <c r="Q73" s="131"/>
      <c r="R73" s="131">
        <v>10000</v>
      </c>
      <c r="S73" s="131"/>
      <c r="T73" s="131"/>
      <c r="U73" s="131"/>
      <c r="V73" s="131"/>
      <c r="W73" s="131">
        <v>10000</v>
      </c>
    </row>
    <row r="74" ht="52.5" customHeight="1" outlineLevel="1" spans="1:23">
      <c r="A74" s="130" t="s">
        <v>302</v>
      </c>
      <c r="B74" s="130" t="s">
        <v>325</v>
      </c>
      <c r="C74" s="130" t="s">
        <v>324</v>
      </c>
      <c r="D74" s="130" t="s">
        <v>46</v>
      </c>
      <c r="E74" s="130" t="s">
        <v>85</v>
      </c>
      <c r="F74" s="130" t="s">
        <v>86</v>
      </c>
      <c r="G74" s="130" t="s">
        <v>294</v>
      </c>
      <c r="H74" s="130" t="s">
        <v>295</v>
      </c>
      <c r="I74" s="131">
        <v>3000</v>
      </c>
      <c r="J74" s="131"/>
      <c r="K74" s="131"/>
      <c r="L74" s="131"/>
      <c r="M74" s="131"/>
      <c r="N74" s="130"/>
      <c r="O74" s="130"/>
      <c r="P74" s="130"/>
      <c r="Q74" s="131"/>
      <c r="R74" s="131">
        <v>3000</v>
      </c>
      <c r="S74" s="131"/>
      <c r="T74" s="131"/>
      <c r="U74" s="131"/>
      <c r="V74" s="131"/>
      <c r="W74" s="131">
        <v>3000</v>
      </c>
    </row>
    <row r="75" ht="52.5" customHeight="1" outlineLevel="1" spans="1:23">
      <c r="A75" s="130" t="s">
        <v>302</v>
      </c>
      <c r="B75" s="130" t="s">
        <v>325</v>
      </c>
      <c r="C75" s="130" t="s">
        <v>324</v>
      </c>
      <c r="D75" s="130" t="s">
        <v>46</v>
      </c>
      <c r="E75" s="130" t="s">
        <v>85</v>
      </c>
      <c r="F75" s="130" t="s">
        <v>86</v>
      </c>
      <c r="G75" s="130" t="s">
        <v>296</v>
      </c>
      <c r="H75" s="130" t="s">
        <v>297</v>
      </c>
      <c r="I75" s="131">
        <v>90000</v>
      </c>
      <c r="J75" s="131"/>
      <c r="K75" s="131"/>
      <c r="L75" s="131"/>
      <c r="M75" s="131"/>
      <c r="N75" s="130"/>
      <c r="O75" s="130"/>
      <c r="P75" s="130"/>
      <c r="Q75" s="131"/>
      <c r="R75" s="131">
        <v>90000</v>
      </c>
      <c r="S75" s="131"/>
      <c r="T75" s="131"/>
      <c r="U75" s="131"/>
      <c r="V75" s="131"/>
      <c r="W75" s="131">
        <v>90000</v>
      </c>
    </row>
    <row r="76" ht="52.5" customHeight="1" outlineLevel="1" spans="1:23">
      <c r="A76" s="130" t="s">
        <v>302</v>
      </c>
      <c r="B76" s="130" t="s">
        <v>325</v>
      </c>
      <c r="C76" s="130" t="s">
        <v>324</v>
      </c>
      <c r="D76" s="130" t="s">
        <v>46</v>
      </c>
      <c r="E76" s="130" t="s">
        <v>85</v>
      </c>
      <c r="F76" s="130" t="s">
        <v>86</v>
      </c>
      <c r="G76" s="130" t="s">
        <v>298</v>
      </c>
      <c r="H76" s="130" t="s">
        <v>171</v>
      </c>
      <c r="I76" s="131">
        <v>3000</v>
      </c>
      <c r="J76" s="131"/>
      <c r="K76" s="131"/>
      <c r="L76" s="131"/>
      <c r="M76" s="131"/>
      <c r="N76" s="130"/>
      <c r="O76" s="130"/>
      <c r="P76" s="130"/>
      <c r="Q76" s="131"/>
      <c r="R76" s="131">
        <v>3000</v>
      </c>
      <c r="S76" s="131"/>
      <c r="T76" s="131"/>
      <c r="U76" s="131"/>
      <c r="V76" s="131"/>
      <c r="W76" s="131">
        <v>3000</v>
      </c>
    </row>
    <row r="77" ht="52.5" customHeight="1" outlineLevel="1" spans="1:23">
      <c r="A77" s="130" t="s">
        <v>302</v>
      </c>
      <c r="B77" s="130" t="s">
        <v>325</v>
      </c>
      <c r="C77" s="130" t="s">
        <v>324</v>
      </c>
      <c r="D77" s="130" t="s">
        <v>46</v>
      </c>
      <c r="E77" s="130" t="s">
        <v>85</v>
      </c>
      <c r="F77" s="130" t="s">
        <v>86</v>
      </c>
      <c r="G77" s="130" t="s">
        <v>299</v>
      </c>
      <c r="H77" s="130" t="s">
        <v>300</v>
      </c>
      <c r="I77" s="131">
        <v>10000</v>
      </c>
      <c r="J77" s="131"/>
      <c r="K77" s="131"/>
      <c r="L77" s="131"/>
      <c r="M77" s="131"/>
      <c r="N77" s="130"/>
      <c r="O77" s="130"/>
      <c r="P77" s="130"/>
      <c r="Q77" s="131"/>
      <c r="R77" s="131">
        <v>10000</v>
      </c>
      <c r="S77" s="131"/>
      <c r="T77" s="131"/>
      <c r="U77" s="131"/>
      <c r="V77" s="131"/>
      <c r="W77" s="131">
        <v>10000</v>
      </c>
    </row>
    <row r="78" ht="52.5" customHeight="1" outlineLevel="1" spans="1:23">
      <c r="A78" s="130" t="s">
        <v>302</v>
      </c>
      <c r="B78" s="130" t="s">
        <v>325</v>
      </c>
      <c r="C78" s="130" t="s">
        <v>324</v>
      </c>
      <c r="D78" s="130" t="s">
        <v>46</v>
      </c>
      <c r="E78" s="130" t="s">
        <v>85</v>
      </c>
      <c r="F78" s="130" t="s">
        <v>86</v>
      </c>
      <c r="G78" s="130" t="s">
        <v>284</v>
      </c>
      <c r="H78" s="130" t="s">
        <v>285</v>
      </c>
      <c r="I78" s="131">
        <v>1370000</v>
      </c>
      <c r="J78" s="131"/>
      <c r="K78" s="131"/>
      <c r="L78" s="131"/>
      <c r="M78" s="131"/>
      <c r="N78" s="130"/>
      <c r="O78" s="130"/>
      <c r="P78" s="130"/>
      <c r="Q78" s="131"/>
      <c r="R78" s="131">
        <v>1370000</v>
      </c>
      <c r="S78" s="131"/>
      <c r="T78" s="131"/>
      <c r="U78" s="131"/>
      <c r="V78" s="131"/>
      <c r="W78" s="131">
        <v>1370000</v>
      </c>
    </row>
    <row r="79" ht="52.5" customHeight="1" outlineLevel="1" spans="1:23">
      <c r="A79" s="130" t="s">
        <v>302</v>
      </c>
      <c r="B79" s="130" t="s">
        <v>325</v>
      </c>
      <c r="C79" s="130" t="s">
        <v>324</v>
      </c>
      <c r="D79" s="130" t="s">
        <v>46</v>
      </c>
      <c r="E79" s="130" t="s">
        <v>85</v>
      </c>
      <c r="F79" s="130" t="s">
        <v>86</v>
      </c>
      <c r="G79" s="130" t="s">
        <v>240</v>
      </c>
      <c r="H79" s="130" t="s">
        <v>241</v>
      </c>
      <c r="I79" s="131">
        <v>2000</v>
      </c>
      <c r="J79" s="131"/>
      <c r="K79" s="131"/>
      <c r="L79" s="131"/>
      <c r="M79" s="131"/>
      <c r="N79" s="130"/>
      <c r="O79" s="130"/>
      <c r="P79" s="130"/>
      <c r="Q79" s="131"/>
      <c r="R79" s="131">
        <v>2000</v>
      </c>
      <c r="S79" s="131"/>
      <c r="T79" s="131"/>
      <c r="U79" s="131"/>
      <c r="V79" s="131"/>
      <c r="W79" s="131">
        <v>2000</v>
      </c>
    </row>
    <row r="80" ht="52.5" customHeight="1" outlineLevel="1" spans="1:23">
      <c r="A80" s="130" t="s">
        <v>302</v>
      </c>
      <c r="B80" s="130" t="s">
        <v>325</v>
      </c>
      <c r="C80" s="130" t="s">
        <v>324</v>
      </c>
      <c r="D80" s="130" t="s">
        <v>46</v>
      </c>
      <c r="E80" s="130" t="s">
        <v>85</v>
      </c>
      <c r="F80" s="130" t="s">
        <v>86</v>
      </c>
      <c r="G80" s="130" t="s">
        <v>280</v>
      </c>
      <c r="H80" s="130" t="s">
        <v>281</v>
      </c>
      <c r="I80" s="131">
        <v>25000</v>
      </c>
      <c r="J80" s="131"/>
      <c r="K80" s="131"/>
      <c r="L80" s="131"/>
      <c r="M80" s="131"/>
      <c r="N80" s="130"/>
      <c r="O80" s="130"/>
      <c r="P80" s="130"/>
      <c r="Q80" s="131"/>
      <c r="R80" s="131">
        <v>25000</v>
      </c>
      <c r="S80" s="131"/>
      <c r="T80" s="131"/>
      <c r="U80" s="131"/>
      <c r="V80" s="131"/>
      <c r="W80" s="131">
        <v>25000</v>
      </c>
    </row>
    <row r="81" ht="52.5" customHeight="1" spans="1:23">
      <c r="A81" s="130"/>
      <c r="B81" s="130"/>
      <c r="C81" s="130" t="s">
        <v>328</v>
      </c>
      <c r="D81" s="130"/>
      <c r="E81" s="130"/>
      <c r="F81" s="130"/>
      <c r="G81" s="130"/>
      <c r="H81" s="130"/>
      <c r="I81" s="131">
        <v>610705.28</v>
      </c>
      <c r="J81" s="131"/>
      <c r="K81" s="131"/>
      <c r="L81" s="131"/>
      <c r="M81" s="131"/>
      <c r="N81" s="130"/>
      <c r="O81" s="130"/>
      <c r="P81" s="130"/>
      <c r="Q81" s="131"/>
      <c r="R81" s="131">
        <v>610705.28</v>
      </c>
      <c r="S81" s="131"/>
      <c r="T81" s="131"/>
      <c r="U81" s="131"/>
      <c r="V81" s="131"/>
      <c r="W81" s="131">
        <v>610705.28</v>
      </c>
    </row>
    <row r="82" ht="52.5" customHeight="1" outlineLevel="1" spans="1:23">
      <c r="A82" s="130" t="s">
        <v>273</v>
      </c>
      <c r="B82" s="130" t="s">
        <v>329</v>
      </c>
      <c r="C82" s="130" t="s">
        <v>328</v>
      </c>
      <c r="D82" s="130" t="s">
        <v>46</v>
      </c>
      <c r="E82" s="130" t="s">
        <v>93</v>
      </c>
      <c r="F82" s="130" t="s">
        <v>94</v>
      </c>
      <c r="G82" s="130" t="s">
        <v>233</v>
      </c>
      <c r="H82" s="130" t="s">
        <v>234</v>
      </c>
      <c r="I82" s="131">
        <v>187705.28</v>
      </c>
      <c r="J82" s="131"/>
      <c r="K82" s="131"/>
      <c r="L82" s="131"/>
      <c r="M82" s="131"/>
      <c r="N82" s="130"/>
      <c r="O82" s="130"/>
      <c r="P82" s="130"/>
      <c r="Q82" s="131"/>
      <c r="R82" s="131">
        <v>187705.28</v>
      </c>
      <c r="S82" s="131"/>
      <c r="T82" s="131"/>
      <c r="U82" s="131"/>
      <c r="V82" s="131"/>
      <c r="W82" s="131">
        <v>187705.28</v>
      </c>
    </row>
    <row r="83" ht="52.5" customHeight="1" outlineLevel="1" spans="1:23">
      <c r="A83" s="130" t="s">
        <v>273</v>
      </c>
      <c r="B83" s="130" t="s">
        <v>329</v>
      </c>
      <c r="C83" s="130" t="s">
        <v>328</v>
      </c>
      <c r="D83" s="130" t="s">
        <v>46</v>
      </c>
      <c r="E83" s="130" t="s">
        <v>93</v>
      </c>
      <c r="F83" s="130" t="s">
        <v>94</v>
      </c>
      <c r="G83" s="130" t="s">
        <v>310</v>
      </c>
      <c r="H83" s="130" t="s">
        <v>311</v>
      </c>
      <c r="I83" s="131">
        <v>20000</v>
      </c>
      <c r="J83" s="131"/>
      <c r="K83" s="131"/>
      <c r="L83" s="131"/>
      <c r="M83" s="131"/>
      <c r="N83" s="130"/>
      <c r="O83" s="130"/>
      <c r="P83" s="130"/>
      <c r="Q83" s="131"/>
      <c r="R83" s="131">
        <v>20000</v>
      </c>
      <c r="S83" s="131"/>
      <c r="T83" s="131"/>
      <c r="U83" s="131"/>
      <c r="V83" s="131"/>
      <c r="W83" s="131">
        <v>20000</v>
      </c>
    </row>
    <row r="84" ht="52.5" customHeight="1" outlineLevel="1" spans="1:23">
      <c r="A84" s="130" t="s">
        <v>273</v>
      </c>
      <c r="B84" s="130" t="s">
        <v>329</v>
      </c>
      <c r="C84" s="130" t="s">
        <v>328</v>
      </c>
      <c r="D84" s="130" t="s">
        <v>46</v>
      </c>
      <c r="E84" s="130" t="s">
        <v>93</v>
      </c>
      <c r="F84" s="130" t="s">
        <v>94</v>
      </c>
      <c r="G84" s="130" t="s">
        <v>320</v>
      </c>
      <c r="H84" s="130" t="s">
        <v>321</v>
      </c>
      <c r="I84" s="131">
        <v>10000</v>
      </c>
      <c r="J84" s="131"/>
      <c r="K84" s="131"/>
      <c r="L84" s="131"/>
      <c r="M84" s="131"/>
      <c r="N84" s="130"/>
      <c r="O84" s="130"/>
      <c r="P84" s="130"/>
      <c r="Q84" s="131"/>
      <c r="R84" s="131">
        <v>10000</v>
      </c>
      <c r="S84" s="131"/>
      <c r="T84" s="131"/>
      <c r="U84" s="131"/>
      <c r="V84" s="131"/>
      <c r="W84" s="131">
        <v>10000</v>
      </c>
    </row>
    <row r="85" ht="52.5" customHeight="1" outlineLevel="1" spans="1:23">
      <c r="A85" s="130" t="s">
        <v>273</v>
      </c>
      <c r="B85" s="130" t="s">
        <v>329</v>
      </c>
      <c r="C85" s="130" t="s">
        <v>328</v>
      </c>
      <c r="D85" s="130" t="s">
        <v>46</v>
      </c>
      <c r="E85" s="130" t="s">
        <v>93</v>
      </c>
      <c r="F85" s="130" t="s">
        <v>94</v>
      </c>
      <c r="G85" s="130" t="s">
        <v>229</v>
      </c>
      <c r="H85" s="130" t="s">
        <v>230</v>
      </c>
      <c r="I85" s="131">
        <v>80000</v>
      </c>
      <c r="J85" s="131"/>
      <c r="K85" s="131"/>
      <c r="L85" s="131"/>
      <c r="M85" s="131"/>
      <c r="N85" s="130"/>
      <c r="O85" s="130"/>
      <c r="P85" s="130"/>
      <c r="Q85" s="131"/>
      <c r="R85" s="131">
        <v>80000</v>
      </c>
      <c r="S85" s="131"/>
      <c r="T85" s="131"/>
      <c r="U85" s="131"/>
      <c r="V85" s="131"/>
      <c r="W85" s="131">
        <v>80000</v>
      </c>
    </row>
    <row r="86" ht="52.5" customHeight="1" outlineLevel="1" spans="1:23">
      <c r="A86" s="130" t="s">
        <v>273</v>
      </c>
      <c r="B86" s="130" t="s">
        <v>329</v>
      </c>
      <c r="C86" s="130" t="s">
        <v>328</v>
      </c>
      <c r="D86" s="130" t="s">
        <v>46</v>
      </c>
      <c r="E86" s="130" t="s">
        <v>93</v>
      </c>
      <c r="F86" s="130" t="s">
        <v>94</v>
      </c>
      <c r="G86" s="130" t="s">
        <v>290</v>
      </c>
      <c r="H86" s="130" t="s">
        <v>291</v>
      </c>
      <c r="I86" s="131">
        <v>60000</v>
      </c>
      <c r="J86" s="131"/>
      <c r="K86" s="131"/>
      <c r="L86" s="131"/>
      <c r="M86" s="131"/>
      <c r="N86" s="130"/>
      <c r="O86" s="130"/>
      <c r="P86" s="130"/>
      <c r="Q86" s="131"/>
      <c r="R86" s="131">
        <v>60000</v>
      </c>
      <c r="S86" s="131"/>
      <c r="T86" s="131"/>
      <c r="U86" s="131"/>
      <c r="V86" s="131"/>
      <c r="W86" s="131">
        <v>60000</v>
      </c>
    </row>
    <row r="87" ht="52.5" customHeight="1" outlineLevel="1" spans="1:23">
      <c r="A87" s="130" t="s">
        <v>273</v>
      </c>
      <c r="B87" s="130" t="s">
        <v>329</v>
      </c>
      <c r="C87" s="130" t="s">
        <v>328</v>
      </c>
      <c r="D87" s="130" t="s">
        <v>46</v>
      </c>
      <c r="E87" s="130" t="s">
        <v>93</v>
      </c>
      <c r="F87" s="130" t="s">
        <v>94</v>
      </c>
      <c r="G87" s="130" t="s">
        <v>292</v>
      </c>
      <c r="H87" s="130" t="s">
        <v>293</v>
      </c>
      <c r="I87" s="131">
        <v>30000</v>
      </c>
      <c r="J87" s="131"/>
      <c r="K87" s="131"/>
      <c r="L87" s="131"/>
      <c r="M87" s="131"/>
      <c r="N87" s="130"/>
      <c r="O87" s="130"/>
      <c r="P87" s="130"/>
      <c r="Q87" s="131"/>
      <c r="R87" s="131">
        <v>30000</v>
      </c>
      <c r="S87" s="131"/>
      <c r="T87" s="131"/>
      <c r="U87" s="131"/>
      <c r="V87" s="131"/>
      <c r="W87" s="131">
        <v>30000</v>
      </c>
    </row>
    <row r="88" ht="52.5" customHeight="1" outlineLevel="1" spans="1:23">
      <c r="A88" s="130" t="s">
        <v>273</v>
      </c>
      <c r="B88" s="130" t="s">
        <v>329</v>
      </c>
      <c r="C88" s="130" t="s">
        <v>328</v>
      </c>
      <c r="D88" s="130" t="s">
        <v>46</v>
      </c>
      <c r="E88" s="130" t="s">
        <v>93</v>
      </c>
      <c r="F88" s="130" t="s">
        <v>94</v>
      </c>
      <c r="G88" s="130" t="s">
        <v>294</v>
      </c>
      <c r="H88" s="130" t="s">
        <v>295</v>
      </c>
      <c r="I88" s="131">
        <v>10000</v>
      </c>
      <c r="J88" s="131"/>
      <c r="K88" s="131"/>
      <c r="L88" s="131"/>
      <c r="M88" s="131"/>
      <c r="N88" s="130"/>
      <c r="O88" s="130"/>
      <c r="P88" s="130"/>
      <c r="Q88" s="131"/>
      <c r="R88" s="131">
        <v>10000</v>
      </c>
      <c r="S88" s="131"/>
      <c r="T88" s="131"/>
      <c r="U88" s="131"/>
      <c r="V88" s="131"/>
      <c r="W88" s="131">
        <v>10000</v>
      </c>
    </row>
    <row r="89" ht="52.5" customHeight="1" outlineLevel="1" spans="1:23">
      <c r="A89" s="130" t="s">
        <v>273</v>
      </c>
      <c r="B89" s="130" t="s">
        <v>329</v>
      </c>
      <c r="C89" s="130" t="s">
        <v>328</v>
      </c>
      <c r="D89" s="130" t="s">
        <v>46</v>
      </c>
      <c r="E89" s="130" t="s">
        <v>93</v>
      </c>
      <c r="F89" s="130" t="s">
        <v>94</v>
      </c>
      <c r="G89" s="130" t="s">
        <v>296</v>
      </c>
      <c r="H89" s="130" t="s">
        <v>297</v>
      </c>
      <c r="I89" s="131">
        <v>10000</v>
      </c>
      <c r="J89" s="131"/>
      <c r="K89" s="131"/>
      <c r="L89" s="131"/>
      <c r="M89" s="131"/>
      <c r="N89" s="130"/>
      <c r="O89" s="130"/>
      <c r="P89" s="130"/>
      <c r="Q89" s="131"/>
      <c r="R89" s="131">
        <v>10000</v>
      </c>
      <c r="S89" s="131"/>
      <c r="T89" s="131"/>
      <c r="U89" s="131"/>
      <c r="V89" s="131"/>
      <c r="W89" s="131">
        <v>10000</v>
      </c>
    </row>
    <row r="90" ht="52.5" customHeight="1" outlineLevel="1" spans="1:23">
      <c r="A90" s="130" t="s">
        <v>273</v>
      </c>
      <c r="B90" s="130" t="s">
        <v>329</v>
      </c>
      <c r="C90" s="130" t="s">
        <v>328</v>
      </c>
      <c r="D90" s="130" t="s">
        <v>46</v>
      </c>
      <c r="E90" s="130" t="s">
        <v>93</v>
      </c>
      <c r="F90" s="130" t="s">
        <v>94</v>
      </c>
      <c r="G90" s="130" t="s">
        <v>298</v>
      </c>
      <c r="H90" s="130" t="s">
        <v>171</v>
      </c>
      <c r="I90" s="131">
        <v>3000</v>
      </c>
      <c r="J90" s="131"/>
      <c r="K90" s="131"/>
      <c r="L90" s="131"/>
      <c r="M90" s="131"/>
      <c r="N90" s="130"/>
      <c r="O90" s="130"/>
      <c r="P90" s="130"/>
      <c r="Q90" s="131"/>
      <c r="R90" s="131">
        <v>3000</v>
      </c>
      <c r="S90" s="131"/>
      <c r="T90" s="131"/>
      <c r="U90" s="131"/>
      <c r="V90" s="131"/>
      <c r="W90" s="131">
        <v>3000</v>
      </c>
    </row>
    <row r="91" ht="52.5" customHeight="1" outlineLevel="1" spans="1:23">
      <c r="A91" s="130" t="s">
        <v>273</v>
      </c>
      <c r="B91" s="130" t="s">
        <v>329</v>
      </c>
      <c r="C91" s="130" t="s">
        <v>328</v>
      </c>
      <c r="D91" s="130" t="s">
        <v>46</v>
      </c>
      <c r="E91" s="130" t="s">
        <v>93</v>
      </c>
      <c r="F91" s="130" t="s">
        <v>94</v>
      </c>
      <c r="G91" s="130" t="s">
        <v>284</v>
      </c>
      <c r="H91" s="130" t="s">
        <v>285</v>
      </c>
      <c r="I91" s="131">
        <v>80000</v>
      </c>
      <c r="J91" s="131"/>
      <c r="K91" s="131"/>
      <c r="L91" s="131"/>
      <c r="M91" s="131"/>
      <c r="N91" s="130"/>
      <c r="O91" s="130"/>
      <c r="P91" s="130"/>
      <c r="Q91" s="131"/>
      <c r="R91" s="131">
        <v>80000</v>
      </c>
      <c r="S91" s="131"/>
      <c r="T91" s="131"/>
      <c r="U91" s="131"/>
      <c r="V91" s="131"/>
      <c r="W91" s="131">
        <v>80000</v>
      </c>
    </row>
    <row r="92" ht="52.5" customHeight="1" outlineLevel="1" spans="1:23">
      <c r="A92" s="130" t="s">
        <v>273</v>
      </c>
      <c r="B92" s="130" t="s">
        <v>329</v>
      </c>
      <c r="C92" s="130" t="s">
        <v>328</v>
      </c>
      <c r="D92" s="130" t="s">
        <v>46</v>
      </c>
      <c r="E92" s="130" t="s">
        <v>93</v>
      </c>
      <c r="F92" s="130" t="s">
        <v>94</v>
      </c>
      <c r="G92" s="130" t="s">
        <v>240</v>
      </c>
      <c r="H92" s="130" t="s">
        <v>241</v>
      </c>
      <c r="I92" s="131">
        <v>20000</v>
      </c>
      <c r="J92" s="131"/>
      <c r="K92" s="131"/>
      <c r="L92" s="131"/>
      <c r="M92" s="131"/>
      <c r="N92" s="130"/>
      <c r="O92" s="130"/>
      <c r="P92" s="130"/>
      <c r="Q92" s="131"/>
      <c r="R92" s="131">
        <v>20000</v>
      </c>
      <c r="S92" s="131"/>
      <c r="T92" s="131"/>
      <c r="U92" s="131"/>
      <c r="V92" s="131"/>
      <c r="W92" s="131">
        <v>20000</v>
      </c>
    </row>
    <row r="93" ht="52.5" customHeight="1" outlineLevel="1" spans="1:23">
      <c r="A93" s="130" t="s">
        <v>273</v>
      </c>
      <c r="B93" s="130" t="s">
        <v>329</v>
      </c>
      <c r="C93" s="130" t="s">
        <v>328</v>
      </c>
      <c r="D93" s="130" t="s">
        <v>46</v>
      </c>
      <c r="E93" s="130" t="s">
        <v>93</v>
      </c>
      <c r="F93" s="130" t="s">
        <v>94</v>
      </c>
      <c r="G93" s="130" t="s">
        <v>304</v>
      </c>
      <c r="H93" s="130" t="s">
        <v>305</v>
      </c>
      <c r="I93" s="131">
        <v>100000</v>
      </c>
      <c r="J93" s="131"/>
      <c r="K93" s="131"/>
      <c r="L93" s="131"/>
      <c r="M93" s="131"/>
      <c r="N93" s="130"/>
      <c r="O93" s="130"/>
      <c r="P93" s="130"/>
      <c r="Q93" s="131"/>
      <c r="R93" s="131">
        <v>100000</v>
      </c>
      <c r="S93" s="131"/>
      <c r="T93" s="131"/>
      <c r="U93" s="131"/>
      <c r="V93" s="131"/>
      <c r="W93" s="131">
        <v>100000</v>
      </c>
    </row>
    <row r="94" ht="52.5" customHeight="1" spans="1:23">
      <c r="A94" s="130"/>
      <c r="B94" s="130"/>
      <c r="C94" s="130" t="s">
        <v>330</v>
      </c>
      <c r="D94" s="130"/>
      <c r="E94" s="130"/>
      <c r="F94" s="130"/>
      <c r="G94" s="130"/>
      <c r="H94" s="130"/>
      <c r="I94" s="131">
        <v>50000</v>
      </c>
      <c r="J94" s="131"/>
      <c r="K94" s="131"/>
      <c r="L94" s="131"/>
      <c r="M94" s="131"/>
      <c r="N94" s="130"/>
      <c r="O94" s="130"/>
      <c r="P94" s="130"/>
      <c r="Q94" s="131"/>
      <c r="R94" s="131">
        <v>50000</v>
      </c>
      <c r="S94" s="131"/>
      <c r="T94" s="131"/>
      <c r="U94" s="131"/>
      <c r="V94" s="131"/>
      <c r="W94" s="131">
        <v>50000</v>
      </c>
    </row>
    <row r="95" ht="52.5" customHeight="1" outlineLevel="1" spans="1:23">
      <c r="A95" s="130" t="s">
        <v>278</v>
      </c>
      <c r="B95" s="130" t="s">
        <v>331</v>
      </c>
      <c r="C95" s="130" t="s">
        <v>330</v>
      </c>
      <c r="D95" s="130" t="s">
        <v>46</v>
      </c>
      <c r="E95" s="130" t="s">
        <v>95</v>
      </c>
      <c r="F95" s="130" t="s">
        <v>96</v>
      </c>
      <c r="G95" s="130" t="s">
        <v>233</v>
      </c>
      <c r="H95" s="130" t="s">
        <v>234</v>
      </c>
      <c r="I95" s="131">
        <v>13000</v>
      </c>
      <c r="J95" s="131"/>
      <c r="K95" s="131"/>
      <c r="L95" s="131"/>
      <c r="M95" s="131"/>
      <c r="N95" s="130"/>
      <c r="O95" s="130"/>
      <c r="P95" s="130"/>
      <c r="Q95" s="131"/>
      <c r="R95" s="131">
        <v>13000</v>
      </c>
      <c r="S95" s="131"/>
      <c r="T95" s="131"/>
      <c r="U95" s="131"/>
      <c r="V95" s="131"/>
      <c r="W95" s="131">
        <v>13000</v>
      </c>
    </row>
    <row r="96" ht="52.5" customHeight="1" outlineLevel="1" spans="1:23">
      <c r="A96" s="130" t="s">
        <v>278</v>
      </c>
      <c r="B96" s="130" t="s">
        <v>331</v>
      </c>
      <c r="C96" s="130" t="s">
        <v>330</v>
      </c>
      <c r="D96" s="130" t="s">
        <v>46</v>
      </c>
      <c r="E96" s="130" t="s">
        <v>95</v>
      </c>
      <c r="F96" s="130" t="s">
        <v>96</v>
      </c>
      <c r="G96" s="130" t="s">
        <v>229</v>
      </c>
      <c r="H96" s="130" t="s">
        <v>230</v>
      </c>
      <c r="I96" s="131">
        <v>15000</v>
      </c>
      <c r="J96" s="131"/>
      <c r="K96" s="131"/>
      <c r="L96" s="131"/>
      <c r="M96" s="131"/>
      <c r="N96" s="130"/>
      <c r="O96" s="130"/>
      <c r="P96" s="130"/>
      <c r="Q96" s="131"/>
      <c r="R96" s="131">
        <v>15000</v>
      </c>
      <c r="S96" s="131"/>
      <c r="T96" s="131"/>
      <c r="U96" s="131"/>
      <c r="V96" s="131"/>
      <c r="W96" s="131">
        <v>15000</v>
      </c>
    </row>
    <row r="97" ht="52.5" customHeight="1" outlineLevel="1" spans="1:23">
      <c r="A97" s="130" t="s">
        <v>278</v>
      </c>
      <c r="B97" s="130" t="s">
        <v>331</v>
      </c>
      <c r="C97" s="130" t="s">
        <v>330</v>
      </c>
      <c r="D97" s="130" t="s">
        <v>46</v>
      </c>
      <c r="E97" s="130" t="s">
        <v>95</v>
      </c>
      <c r="F97" s="130" t="s">
        <v>96</v>
      </c>
      <c r="G97" s="130" t="s">
        <v>290</v>
      </c>
      <c r="H97" s="130" t="s">
        <v>291</v>
      </c>
      <c r="I97" s="131">
        <v>5000</v>
      </c>
      <c r="J97" s="131"/>
      <c r="K97" s="131"/>
      <c r="L97" s="131"/>
      <c r="M97" s="131"/>
      <c r="N97" s="130"/>
      <c r="O97" s="130"/>
      <c r="P97" s="130"/>
      <c r="Q97" s="131"/>
      <c r="R97" s="131">
        <v>5000</v>
      </c>
      <c r="S97" s="131"/>
      <c r="T97" s="131"/>
      <c r="U97" s="131"/>
      <c r="V97" s="131"/>
      <c r="W97" s="131">
        <v>5000</v>
      </c>
    </row>
    <row r="98" ht="52.5" customHeight="1" outlineLevel="1" spans="1:23">
      <c r="A98" s="130" t="s">
        <v>278</v>
      </c>
      <c r="B98" s="130" t="s">
        <v>331</v>
      </c>
      <c r="C98" s="130" t="s">
        <v>330</v>
      </c>
      <c r="D98" s="130" t="s">
        <v>46</v>
      </c>
      <c r="E98" s="130" t="s">
        <v>95</v>
      </c>
      <c r="F98" s="130" t="s">
        <v>96</v>
      </c>
      <c r="G98" s="130" t="s">
        <v>284</v>
      </c>
      <c r="H98" s="130" t="s">
        <v>285</v>
      </c>
      <c r="I98" s="131">
        <v>12000</v>
      </c>
      <c r="J98" s="131"/>
      <c r="K98" s="131"/>
      <c r="L98" s="131"/>
      <c r="M98" s="131"/>
      <c r="N98" s="130"/>
      <c r="O98" s="130"/>
      <c r="P98" s="130"/>
      <c r="Q98" s="131"/>
      <c r="R98" s="131">
        <v>12000</v>
      </c>
      <c r="S98" s="131"/>
      <c r="T98" s="131"/>
      <c r="U98" s="131"/>
      <c r="V98" s="131"/>
      <c r="W98" s="131">
        <v>12000</v>
      </c>
    </row>
    <row r="99" ht="52.5" customHeight="1" outlineLevel="1" spans="1:23">
      <c r="A99" s="130" t="s">
        <v>278</v>
      </c>
      <c r="B99" s="130" t="s">
        <v>331</v>
      </c>
      <c r="C99" s="130" t="s">
        <v>330</v>
      </c>
      <c r="D99" s="130" t="s">
        <v>46</v>
      </c>
      <c r="E99" s="130" t="s">
        <v>95</v>
      </c>
      <c r="F99" s="130" t="s">
        <v>96</v>
      </c>
      <c r="G99" s="130" t="s">
        <v>304</v>
      </c>
      <c r="H99" s="130" t="s">
        <v>305</v>
      </c>
      <c r="I99" s="131">
        <v>5000</v>
      </c>
      <c r="J99" s="131"/>
      <c r="K99" s="131"/>
      <c r="L99" s="131"/>
      <c r="M99" s="131"/>
      <c r="N99" s="130"/>
      <c r="O99" s="130"/>
      <c r="P99" s="130"/>
      <c r="Q99" s="131"/>
      <c r="R99" s="131">
        <v>5000</v>
      </c>
      <c r="S99" s="131"/>
      <c r="T99" s="131"/>
      <c r="U99" s="131"/>
      <c r="V99" s="131"/>
      <c r="W99" s="131">
        <v>5000</v>
      </c>
    </row>
    <row r="100" ht="52.5" customHeight="1" spans="1:23">
      <c r="A100" s="130"/>
      <c r="B100" s="130"/>
      <c r="C100" s="130" t="s">
        <v>332</v>
      </c>
      <c r="D100" s="130"/>
      <c r="E100" s="130"/>
      <c r="F100" s="130"/>
      <c r="G100" s="130"/>
      <c r="H100" s="130"/>
      <c r="I100" s="131">
        <v>4400000</v>
      </c>
      <c r="J100" s="131"/>
      <c r="K100" s="131"/>
      <c r="L100" s="131"/>
      <c r="M100" s="131"/>
      <c r="N100" s="130"/>
      <c r="O100" s="130"/>
      <c r="P100" s="130"/>
      <c r="Q100" s="131"/>
      <c r="R100" s="131">
        <v>4400000</v>
      </c>
      <c r="S100" s="131"/>
      <c r="T100" s="131"/>
      <c r="U100" s="131"/>
      <c r="V100" s="131"/>
      <c r="W100" s="131">
        <v>4400000</v>
      </c>
    </row>
    <row r="101" ht="52.5" customHeight="1" outlineLevel="1" spans="1:23">
      <c r="A101" s="130" t="s">
        <v>278</v>
      </c>
      <c r="B101" s="130" t="s">
        <v>333</v>
      </c>
      <c r="C101" s="130" t="s">
        <v>332</v>
      </c>
      <c r="D101" s="130" t="s">
        <v>46</v>
      </c>
      <c r="E101" s="130" t="s">
        <v>95</v>
      </c>
      <c r="F101" s="130" t="s">
        <v>96</v>
      </c>
      <c r="G101" s="130" t="s">
        <v>233</v>
      </c>
      <c r="H101" s="130" t="s">
        <v>234</v>
      </c>
      <c r="I101" s="131">
        <v>800000</v>
      </c>
      <c r="J101" s="131"/>
      <c r="K101" s="131"/>
      <c r="L101" s="131"/>
      <c r="M101" s="131"/>
      <c r="N101" s="130"/>
      <c r="O101" s="130"/>
      <c r="P101" s="130"/>
      <c r="Q101" s="131"/>
      <c r="R101" s="131">
        <v>800000</v>
      </c>
      <c r="S101" s="131"/>
      <c r="T101" s="131"/>
      <c r="U101" s="131"/>
      <c r="V101" s="131"/>
      <c r="W101" s="131">
        <v>800000</v>
      </c>
    </row>
    <row r="102" ht="52.5" customHeight="1" outlineLevel="1" spans="1:23">
      <c r="A102" s="130" t="s">
        <v>278</v>
      </c>
      <c r="B102" s="130" t="s">
        <v>333</v>
      </c>
      <c r="C102" s="130" t="s">
        <v>332</v>
      </c>
      <c r="D102" s="130" t="s">
        <v>46</v>
      </c>
      <c r="E102" s="130" t="s">
        <v>95</v>
      </c>
      <c r="F102" s="130" t="s">
        <v>96</v>
      </c>
      <c r="G102" s="130" t="s">
        <v>290</v>
      </c>
      <c r="H102" s="130" t="s">
        <v>291</v>
      </c>
      <c r="I102" s="131">
        <v>1600000</v>
      </c>
      <c r="J102" s="131"/>
      <c r="K102" s="131"/>
      <c r="L102" s="131"/>
      <c r="M102" s="131"/>
      <c r="N102" s="130"/>
      <c r="O102" s="130"/>
      <c r="P102" s="130"/>
      <c r="Q102" s="131"/>
      <c r="R102" s="131">
        <v>1600000</v>
      </c>
      <c r="S102" s="131"/>
      <c r="T102" s="131"/>
      <c r="U102" s="131"/>
      <c r="V102" s="131"/>
      <c r="W102" s="131">
        <v>1600000</v>
      </c>
    </row>
    <row r="103" ht="52.5" customHeight="1" outlineLevel="1" spans="1:23">
      <c r="A103" s="130" t="s">
        <v>278</v>
      </c>
      <c r="B103" s="130" t="s">
        <v>333</v>
      </c>
      <c r="C103" s="130" t="s">
        <v>332</v>
      </c>
      <c r="D103" s="130" t="s">
        <v>46</v>
      </c>
      <c r="E103" s="130" t="s">
        <v>95</v>
      </c>
      <c r="F103" s="130" t="s">
        <v>96</v>
      </c>
      <c r="G103" s="130" t="s">
        <v>244</v>
      </c>
      <c r="H103" s="130" t="s">
        <v>245</v>
      </c>
      <c r="I103" s="131">
        <v>400000</v>
      </c>
      <c r="J103" s="131"/>
      <c r="K103" s="131"/>
      <c r="L103" s="131"/>
      <c r="M103" s="131"/>
      <c r="N103" s="130"/>
      <c r="O103" s="130"/>
      <c r="P103" s="130"/>
      <c r="Q103" s="131"/>
      <c r="R103" s="131">
        <v>400000</v>
      </c>
      <c r="S103" s="131"/>
      <c r="T103" s="131"/>
      <c r="U103" s="131"/>
      <c r="V103" s="131"/>
      <c r="W103" s="131">
        <v>400000</v>
      </c>
    </row>
    <row r="104" ht="52.5" customHeight="1" outlineLevel="1" spans="1:23">
      <c r="A104" s="130" t="s">
        <v>278</v>
      </c>
      <c r="B104" s="130" t="s">
        <v>333</v>
      </c>
      <c r="C104" s="130" t="s">
        <v>332</v>
      </c>
      <c r="D104" s="130" t="s">
        <v>46</v>
      </c>
      <c r="E104" s="130" t="s">
        <v>95</v>
      </c>
      <c r="F104" s="130" t="s">
        <v>96</v>
      </c>
      <c r="G104" s="130" t="s">
        <v>322</v>
      </c>
      <c r="H104" s="130" t="s">
        <v>323</v>
      </c>
      <c r="I104" s="131">
        <v>800000</v>
      </c>
      <c r="J104" s="131"/>
      <c r="K104" s="131"/>
      <c r="L104" s="131"/>
      <c r="M104" s="131"/>
      <c r="N104" s="130"/>
      <c r="O104" s="130"/>
      <c r="P104" s="130"/>
      <c r="Q104" s="131"/>
      <c r="R104" s="131">
        <v>800000</v>
      </c>
      <c r="S104" s="131"/>
      <c r="T104" s="131"/>
      <c r="U104" s="131"/>
      <c r="V104" s="131"/>
      <c r="W104" s="131">
        <v>800000</v>
      </c>
    </row>
    <row r="105" ht="52.5" customHeight="1" outlineLevel="1" spans="1:23">
      <c r="A105" s="130" t="s">
        <v>278</v>
      </c>
      <c r="B105" s="130" t="s">
        <v>333</v>
      </c>
      <c r="C105" s="130" t="s">
        <v>332</v>
      </c>
      <c r="D105" s="130" t="s">
        <v>46</v>
      </c>
      <c r="E105" s="130" t="s">
        <v>95</v>
      </c>
      <c r="F105" s="130" t="s">
        <v>96</v>
      </c>
      <c r="G105" s="130" t="s">
        <v>280</v>
      </c>
      <c r="H105" s="130" t="s">
        <v>281</v>
      </c>
      <c r="I105" s="131">
        <v>800000</v>
      </c>
      <c r="J105" s="131"/>
      <c r="K105" s="131"/>
      <c r="L105" s="131"/>
      <c r="M105" s="131"/>
      <c r="N105" s="130"/>
      <c r="O105" s="130"/>
      <c r="P105" s="130"/>
      <c r="Q105" s="131"/>
      <c r="R105" s="131">
        <v>800000</v>
      </c>
      <c r="S105" s="131"/>
      <c r="T105" s="131"/>
      <c r="U105" s="131"/>
      <c r="V105" s="131"/>
      <c r="W105" s="131">
        <v>800000</v>
      </c>
    </row>
    <row r="106" ht="52.5" customHeight="1" spans="1:23">
      <c r="A106" s="130"/>
      <c r="B106" s="130"/>
      <c r="C106" s="130" t="s">
        <v>334</v>
      </c>
      <c r="D106" s="130"/>
      <c r="E106" s="130"/>
      <c r="F106" s="130"/>
      <c r="G106" s="130"/>
      <c r="H106" s="130"/>
      <c r="I106" s="131">
        <v>116867.42</v>
      </c>
      <c r="J106" s="131"/>
      <c r="K106" s="131"/>
      <c r="L106" s="131"/>
      <c r="M106" s="131"/>
      <c r="N106" s="130"/>
      <c r="O106" s="130"/>
      <c r="P106" s="130"/>
      <c r="Q106" s="131"/>
      <c r="R106" s="131">
        <v>116867.42</v>
      </c>
      <c r="S106" s="131"/>
      <c r="T106" s="131"/>
      <c r="U106" s="131"/>
      <c r="V106" s="131"/>
      <c r="W106" s="131">
        <v>116867.42</v>
      </c>
    </row>
    <row r="107" ht="52.5" customHeight="1" outlineLevel="1" spans="1:23">
      <c r="A107" s="130" t="s">
        <v>273</v>
      </c>
      <c r="B107" s="130" t="s">
        <v>335</v>
      </c>
      <c r="C107" s="130" t="s">
        <v>334</v>
      </c>
      <c r="D107" s="130" t="s">
        <v>46</v>
      </c>
      <c r="E107" s="130" t="s">
        <v>135</v>
      </c>
      <c r="F107" s="130" t="s">
        <v>136</v>
      </c>
      <c r="G107" s="130" t="s">
        <v>233</v>
      </c>
      <c r="H107" s="130" t="s">
        <v>234</v>
      </c>
      <c r="I107" s="131">
        <v>46867.42</v>
      </c>
      <c r="J107" s="131"/>
      <c r="K107" s="131"/>
      <c r="L107" s="131"/>
      <c r="M107" s="131"/>
      <c r="N107" s="130"/>
      <c r="O107" s="130"/>
      <c r="P107" s="130"/>
      <c r="Q107" s="131"/>
      <c r="R107" s="131">
        <v>46867.42</v>
      </c>
      <c r="S107" s="131"/>
      <c r="T107" s="131"/>
      <c r="U107" s="131"/>
      <c r="V107" s="131"/>
      <c r="W107" s="131">
        <v>46867.42</v>
      </c>
    </row>
    <row r="108" ht="52.5" customHeight="1" outlineLevel="1" spans="1:23">
      <c r="A108" s="130" t="s">
        <v>273</v>
      </c>
      <c r="B108" s="130" t="s">
        <v>335</v>
      </c>
      <c r="C108" s="130" t="s">
        <v>334</v>
      </c>
      <c r="D108" s="130" t="s">
        <v>46</v>
      </c>
      <c r="E108" s="130" t="s">
        <v>135</v>
      </c>
      <c r="F108" s="130" t="s">
        <v>136</v>
      </c>
      <c r="G108" s="130" t="s">
        <v>229</v>
      </c>
      <c r="H108" s="130" t="s">
        <v>230</v>
      </c>
      <c r="I108" s="131">
        <v>40000</v>
      </c>
      <c r="J108" s="131"/>
      <c r="K108" s="131"/>
      <c r="L108" s="131"/>
      <c r="M108" s="131"/>
      <c r="N108" s="130"/>
      <c r="O108" s="130"/>
      <c r="P108" s="130"/>
      <c r="Q108" s="131"/>
      <c r="R108" s="131">
        <v>40000</v>
      </c>
      <c r="S108" s="131"/>
      <c r="T108" s="131"/>
      <c r="U108" s="131"/>
      <c r="V108" s="131"/>
      <c r="W108" s="131">
        <v>40000</v>
      </c>
    </row>
    <row r="109" ht="52.5" customHeight="1" outlineLevel="1" spans="1:23">
      <c r="A109" s="130" t="s">
        <v>273</v>
      </c>
      <c r="B109" s="130" t="s">
        <v>335</v>
      </c>
      <c r="C109" s="130" t="s">
        <v>334</v>
      </c>
      <c r="D109" s="130" t="s">
        <v>46</v>
      </c>
      <c r="E109" s="130" t="s">
        <v>135</v>
      </c>
      <c r="F109" s="130" t="s">
        <v>136</v>
      </c>
      <c r="G109" s="130" t="s">
        <v>240</v>
      </c>
      <c r="H109" s="130" t="s">
        <v>241</v>
      </c>
      <c r="I109" s="131">
        <v>30000</v>
      </c>
      <c r="J109" s="131"/>
      <c r="K109" s="131"/>
      <c r="L109" s="131"/>
      <c r="M109" s="131"/>
      <c r="N109" s="130"/>
      <c r="O109" s="130"/>
      <c r="P109" s="130"/>
      <c r="Q109" s="131"/>
      <c r="R109" s="131">
        <v>30000</v>
      </c>
      <c r="S109" s="131"/>
      <c r="T109" s="131"/>
      <c r="U109" s="131"/>
      <c r="V109" s="131"/>
      <c r="W109" s="131">
        <v>30000</v>
      </c>
    </row>
    <row r="110" ht="52.5" customHeight="1" spans="1:23">
      <c r="A110" s="130"/>
      <c r="B110" s="130"/>
      <c r="C110" s="130" t="s">
        <v>336</v>
      </c>
      <c r="D110" s="130"/>
      <c r="E110" s="130"/>
      <c r="F110" s="130"/>
      <c r="G110" s="130"/>
      <c r="H110" s="130"/>
      <c r="I110" s="131">
        <v>84000</v>
      </c>
      <c r="J110" s="131">
        <v>84000</v>
      </c>
      <c r="K110" s="131">
        <v>84000</v>
      </c>
      <c r="L110" s="131"/>
      <c r="M110" s="131"/>
      <c r="N110" s="130"/>
      <c r="O110" s="130"/>
      <c r="P110" s="130"/>
      <c r="Q110" s="131"/>
      <c r="R110" s="131"/>
      <c r="S110" s="131"/>
      <c r="T110" s="131"/>
      <c r="U110" s="131"/>
      <c r="V110" s="131"/>
      <c r="W110" s="131"/>
    </row>
    <row r="111" ht="52.5" customHeight="1" outlineLevel="1" spans="1:23">
      <c r="A111" s="130" t="s">
        <v>273</v>
      </c>
      <c r="B111" s="130" t="s">
        <v>337</v>
      </c>
      <c r="C111" s="130" t="s">
        <v>336</v>
      </c>
      <c r="D111" s="130" t="s">
        <v>46</v>
      </c>
      <c r="E111" s="130" t="s">
        <v>99</v>
      </c>
      <c r="F111" s="130" t="s">
        <v>100</v>
      </c>
      <c r="G111" s="130" t="s">
        <v>322</v>
      </c>
      <c r="H111" s="130" t="s">
        <v>323</v>
      </c>
      <c r="I111" s="131">
        <v>84000</v>
      </c>
      <c r="J111" s="131">
        <v>84000</v>
      </c>
      <c r="K111" s="131">
        <v>84000</v>
      </c>
      <c r="L111" s="131"/>
      <c r="M111" s="131"/>
      <c r="N111" s="130"/>
      <c r="O111" s="130"/>
      <c r="P111" s="130"/>
      <c r="Q111" s="131"/>
      <c r="R111" s="131"/>
      <c r="S111" s="131"/>
      <c r="T111" s="131"/>
      <c r="U111" s="131"/>
      <c r="V111" s="131"/>
      <c r="W111" s="131"/>
    </row>
    <row r="112" ht="52.5" customHeight="1" spans="1:23">
      <c r="A112" s="130"/>
      <c r="B112" s="130"/>
      <c r="C112" s="130" t="s">
        <v>338</v>
      </c>
      <c r="D112" s="130"/>
      <c r="E112" s="130"/>
      <c r="F112" s="130"/>
      <c r="G112" s="130"/>
      <c r="H112" s="130"/>
      <c r="I112" s="131">
        <v>50000</v>
      </c>
      <c r="J112" s="131">
        <v>50000</v>
      </c>
      <c r="K112" s="131">
        <v>50000</v>
      </c>
      <c r="L112" s="131"/>
      <c r="M112" s="131"/>
      <c r="N112" s="130"/>
      <c r="O112" s="130"/>
      <c r="P112" s="130"/>
      <c r="Q112" s="131"/>
      <c r="R112" s="131"/>
      <c r="S112" s="131"/>
      <c r="T112" s="131"/>
      <c r="U112" s="131"/>
      <c r="V112" s="131"/>
      <c r="W112" s="131"/>
    </row>
    <row r="113" ht="52.5" customHeight="1" outlineLevel="1" spans="1:23">
      <c r="A113" s="130" t="s">
        <v>278</v>
      </c>
      <c r="B113" s="130" t="s">
        <v>339</v>
      </c>
      <c r="C113" s="130" t="s">
        <v>338</v>
      </c>
      <c r="D113" s="130" t="s">
        <v>46</v>
      </c>
      <c r="E113" s="130" t="s">
        <v>95</v>
      </c>
      <c r="F113" s="130" t="s">
        <v>96</v>
      </c>
      <c r="G113" s="130" t="s">
        <v>233</v>
      </c>
      <c r="H113" s="130" t="s">
        <v>234</v>
      </c>
      <c r="I113" s="131">
        <v>9000</v>
      </c>
      <c r="J113" s="131">
        <v>9000</v>
      </c>
      <c r="K113" s="131">
        <v>9000</v>
      </c>
      <c r="L113" s="131"/>
      <c r="M113" s="131"/>
      <c r="N113" s="130"/>
      <c r="O113" s="130"/>
      <c r="P113" s="130"/>
      <c r="Q113" s="131"/>
      <c r="R113" s="131"/>
      <c r="S113" s="131"/>
      <c r="T113" s="131"/>
      <c r="U113" s="131"/>
      <c r="V113" s="131"/>
      <c r="W113" s="131"/>
    </row>
    <row r="114" ht="52.5" customHeight="1" outlineLevel="1" spans="1:23">
      <c r="A114" s="130" t="s">
        <v>278</v>
      </c>
      <c r="B114" s="130" t="s">
        <v>339</v>
      </c>
      <c r="C114" s="130" t="s">
        <v>338</v>
      </c>
      <c r="D114" s="130" t="s">
        <v>46</v>
      </c>
      <c r="E114" s="130" t="s">
        <v>95</v>
      </c>
      <c r="F114" s="130" t="s">
        <v>96</v>
      </c>
      <c r="G114" s="130" t="s">
        <v>310</v>
      </c>
      <c r="H114" s="130" t="s">
        <v>311</v>
      </c>
      <c r="I114" s="131">
        <v>4000</v>
      </c>
      <c r="J114" s="131">
        <v>4000</v>
      </c>
      <c r="K114" s="131">
        <v>4000</v>
      </c>
      <c r="L114" s="131"/>
      <c r="M114" s="131"/>
      <c r="N114" s="130"/>
      <c r="O114" s="130"/>
      <c r="P114" s="130"/>
      <c r="Q114" s="131"/>
      <c r="R114" s="131"/>
      <c r="S114" s="131"/>
      <c r="T114" s="131"/>
      <c r="U114" s="131"/>
      <c r="V114" s="131"/>
      <c r="W114" s="131"/>
    </row>
    <row r="115" ht="52.5" customHeight="1" outlineLevel="1" spans="1:23">
      <c r="A115" s="130" t="s">
        <v>278</v>
      </c>
      <c r="B115" s="130" t="s">
        <v>339</v>
      </c>
      <c r="C115" s="130" t="s">
        <v>338</v>
      </c>
      <c r="D115" s="130" t="s">
        <v>46</v>
      </c>
      <c r="E115" s="130" t="s">
        <v>95</v>
      </c>
      <c r="F115" s="130" t="s">
        <v>96</v>
      </c>
      <c r="G115" s="130" t="s">
        <v>340</v>
      </c>
      <c r="H115" s="130" t="s">
        <v>341</v>
      </c>
      <c r="I115" s="131">
        <v>500</v>
      </c>
      <c r="J115" s="131">
        <v>500</v>
      </c>
      <c r="K115" s="131">
        <v>500</v>
      </c>
      <c r="L115" s="131"/>
      <c r="M115" s="131"/>
      <c r="N115" s="130"/>
      <c r="O115" s="130"/>
      <c r="P115" s="130"/>
      <c r="Q115" s="131"/>
      <c r="R115" s="131"/>
      <c r="S115" s="131"/>
      <c r="T115" s="131"/>
      <c r="U115" s="131"/>
      <c r="V115" s="131"/>
      <c r="W115" s="131"/>
    </row>
    <row r="116" ht="52.5" customHeight="1" outlineLevel="1" spans="1:23">
      <c r="A116" s="130" t="s">
        <v>278</v>
      </c>
      <c r="B116" s="130" t="s">
        <v>339</v>
      </c>
      <c r="C116" s="130" t="s">
        <v>338</v>
      </c>
      <c r="D116" s="130" t="s">
        <v>46</v>
      </c>
      <c r="E116" s="130" t="s">
        <v>95</v>
      </c>
      <c r="F116" s="130" t="s">
        <v>96</v>
      </c>
      <c r="G116" s="130" t="s">
        <v>320</v>
      </c>
      <c r="H116" s="130" t="s">
        <v>321</v>
      </c>
      <c r="I116" s="131">
        <v>3500</v>
      </c>
      <c r="J116" s="131">
        <v>3500</v>
      </c>
      <c r="K116" s="131">
        <v>3500</v>
      </c>
      <c r="L116" s="131"/>
      <c r="M116" s="131"/>
      <c r="N116" s="130"/>
      <c r="O116" s="130"/>
      <c r="P116" s="130"/>
      <c r="Q116" s="131"/>
      <c r="R116" s="131"/>
      <c r="S116" s="131"/>
      <c r="T116" s="131"/>
      <c r="U116" s="131"/>
      <c r="V116" s="131"/>
      <c r="W116" s="131"/>
    </row>
    <row r="117" ht="52.5" customHeight="1" outlineLevel="1" spans="1:23">
      <c r="A117" s="130" t="s">
        <v>278</v>
      </c>
      <c r="B117" s="130" t="s">
        <v>339</v>
      </c>
      <c r="C117" s="130" t="s">
        <v>338</v>
      </c>
      <c r="D117" s="130" t="s">
        <v>46</v>
      </c>
      <c r="E117" s="130" t="s">
        <v>95</v>
      </c>
      <c r="F117" s="130" t="s">
        <v>96</v>
      </c>
      <c r="G117" s="130" t="s">
        <v>229</v>
      </c>
      <c r="H117" s="130" t="s">
        <v>230</v>
      </c>
      <c r="I117" s="131">
        <v>10000</v>
      </c>
      <c r="J117" s="131">
        <v>10000</v>
      </c>
      <c r="K117" s="131">
        <v>10000</v>
      </c>
      <c r="L117" s="131"/>
      <c r="M117" s="131"/>
      <c r="N117" s="130"/>
      <c r="O117" s="130"/>
      <c r="P117" s="130"/>
      <c r="Q117" s="131"/>
      <c r="R117" s="131"/>
      <c r="S117" s="131"/>
      <c r="T117" s="131"/>
      <c r="U117" s="131"/>
      <c r="V117" s="131"/>
      <c r="W117" s="131"/>
    </row>
    <row r="118" ht="52.5" customHeight="1" outlineLevel="1" spans="1:23">
      <c r="A118" s="130" t="s">
        <v>278</v>
      </c>
      <c r="B118" s="130" t="s">
        <v>339</v>
      </c>
      <c r="C118" s="130" t="s">
        <v>338</v>
      </c>
      <c r="D118" s="130" t="s">
        <v>46</v>
      </c>
      <c r="E118" s="130" t="s">
        <v>95</v>
      </c>
      <c r="F118" s="130" t="s">
        <v>96</v>
      </c>
      <c r="G118" s="130" t="s">
        <v>294</v>
      </c>
      <c r="H118" s="130" t="s">
        <v>295</v>
      </c>
      <c r="I118" s="131">
        <v>5000</v>
      </c>
      <c r="J118" s="131">
        <v>5000</v>
      </c>
      <c r="K118" s="131">
        <v>5000</v>
      </c>
      <c r="L118" s="131"/>
      <c r="M118" s="131"/>
      <c r="N118" s="130"/>
      <c r="O118" s="130"/>
      <c r="P118" s="130"/>
      <c r="Q118" s="131"/>
      <c r="R118" s="131"/>
      <c r="S118" s="131"/>
      <c r="T118" s="131"/>
      <c r="U118" s="131"/>
      <c r="V118" s="131"/>
      <c r="W118" s="131"/>
    </row>
    <row r="119" ht="52.5" customHeight="1" outlineLevel="1" spans="1:23">
      <c r="A119" s="130" t="s">
        <v>278</v>
      </c>
      <c r="B119" s="130" t="s">
        <v>339</v>
      </c>
      <c r="C119" s="130" t="s">
        <v>338</v>
      </c>
      <c r="D119" s="130" t="s">
        <v>46</v>
      </c>
      <c r="E119" s="130" t="s">
        <v>95</v>
      </c>
      <c r="F119" s="130" t="s">
        <v>96</v>
      </c>
      <c r="G119" s="130" t="s">
        <v>296</v>
      </c>
      <c r="H119" s="130" t="s">
        <v>297</v>
      </c>
      <c r="I119" s="131">
        <v>5000</v>
      </c>
      <c r="J119" s="131">
        <v>5000</v>
      </c>
      <c r="K119" s="131">
        <v>5000</v>
      </c>
      <c r="L119" s="131"/>
      <c r="M119" s="131"/>
      <c r="N119" s="130"/>
      <c r="O119" s="130"/>
      <c r="P119" s="130"/>
      <c r="Q119" s="131"/>
      <c r="R119" s="131"/>
      <c r="S119" s="131"/>
      <c r="T119" s="131"/>
      <c r="U119" s="131"/>
      <c r="V119" s="131"/>
      <c r="W119" s="131"/>
    </row>
    <row r="120" ht="52.5" customHeight="1" outlineLevel="1" spans="1:23">
      <c r="A120" s="130" t="s">
        <v>278</v>
      </c>
      <c r="B120" s="130" t="s">
        <v>339</v>
      </c>
      <c r="C120" s="130" t="s">
        <v>338</v>
      </c>
      <c r="D120" s="130" t="s">
        <v>46</v>
      </c>
      <c r="E120" s="130" t="s">
        <v>95</v>
      </c>
      <c r="F120" s="130" t="s">
        <v>96</v>
      </c>
      <c r="G120" s="130" t="s">
        <v>298</v>
      </c>
      <c r="H120" s="130" t="s">
        <v>171</v>
      </c>
      <c r="I120" s="131">
        <v>3000</v>
      </c>
      <c r="J120" s="131">
        <v>3000</v>
      </c>
      <c r="K120" s="131">
        <v>3000</v>
      </c>
      <c r="L120" s="131"/>
      <c r="M120" s="131"/>
      <c r="N120" s="130"/>
      <c r="O120" s="130"/>
      <c r="P120" s="130"/>
      <c r="Q120" s="131"/>
      <c r="R120" s="131"/>
      <c r="S120" s="131"/>
      <c r="T120" s="131"/>
      <c r="U120" s="131"/>
      <c r="V120" s="131"/>
      <c r="W120" s="131"/>
    </row>
    <row r="121" ht="52.5" customHeight="1" outlineLevel="1" spans="1:23">
      <c r="A121" s="130" t="s">
        <v>278</v>
      </c>
      <c r="B121" s="130" t="s">
        <v>339</v>
      </c>
      <c r="C121" s="130" t="s">
        <v>338</v>
      </c>
      <c r="D121" s="130" t="s">
        <v>46</v>
      </c>
      <c r="E121" s="130" t="s">
        <v>95</v>
      </c>
      <c r="F121" s="130" t="s">
        <v>96</v>
      </c>
      <c r="G121" s="130" t="s">
        <v>284</v>
      </c>
      <c r="H121" s="130" t="s">
        <v>285</v>
      </c>
      <c r="I121" s="131">
        <v>5000</v>
      </c>
      <c r="J121" s="131">
        <v>5000</v>
      </c>
      <c r="K121" s="131">
        <v>5000</v>
      </c>
      <c r="L121" s="131"/>
      <c r="M121" s="131"/>
      <c r="N121" s="130"/>
      <c r="O121" s="130"/>
      <c r="P121" s="130"/>
      <c r="Q121" s="131"/>
      <c r="R121" s="131"/>
      <c r="S121" s="131"/>
      <c r="T121" s="131"/>
      <c r="U121" s="131"/>
      <c r="V121" s="131"/>
      <c r="W121" s="131"/>
    </row>
    <row r="122" ht="52.5" customHeight="1" outlineLevel="1" spans="1:23">
      <c r="A122" s="130" t="s">
        <v>278</v>
      </c>
      <c r="B122" s="130" t="s">
        <v>339</v>
      </c>
      <c r="C122" s="130" t="s">
        <v>338</v>
      </c>
      <c r="D122" s="130" t="s">
        <v>46</v>
      </c>
      <c r="E122" s="130" t="s">
        <v>95</v>
      </c>
      <c r="F122" s="130" t="s">
        <v>96</v>
      </c>
      <c r="G122" s="130" t="s">
        <v>240</v>
      </c>
      <c r="H122" s="130" t="s">
        <v>241</v>
      </c>
      <c r="I122" s="131">
        <v>2500</v>
      </c>
      <c r="J122" s="131">
        <v>2500</v>
      </c>
      <c r="K122" s="131">
        <v>2500</v>
      </c>
      <c r="L122" s="131"/>
      <c r="M122" s="131"/>
      <c r="N122" s="130"/>
      <c r="O122" s="130"/>
      <c r="P122" s="130"/>
      <c r="Q122" s="131"/>
      <c r="R122" s="131"/>
      <c r="S122" s="131"/>
      <c r="T122" s="131"/>
      <c r="U122" s="131"/>
      <c r="V122" s="131"/>
      <c r="W122" s="131"/>
    </row>
    <row r="123" ht="52.5" customHeight="1" outlineLevel="1" spans="1:23">
      <c r="A123" s="130" t="s">
        <v>278</v>
      </c>
      <c r="B123" s="130" t="s">
        <v>339</v>
      </c>
      <c r="C123" s="130" t="s">
        <v>338</v>
      </c>
      <c r="D123" s="130" t="s">
        <v>46</v>
      </c>
      <c r="E123" s="130" t="s">
        <v>95</v>
      </c>
      <c r="F123" s="130" t="s">
        <v>96</v>
      </c>
      <c r="G123" s="130" t="s">
        <v>342</v>
      </c>
      <c r="H123" s="130" t="s">
        <v>343</v>
      </c>
      <c r="I123" s="131">
        <v>2500</v>
      </c>
      <c r="J123" s="131">
        <v>2500</v>
      </c>
      <c r="K123" s="131">
        <v>2500</v>
      </c>
      <c r="L123" s="131"/>
      <c r="M123" s="131"/>
      <c r="N123" s="130"/>
      <c r="O123" s="130"/>
      <c r="P123" s="130"/>
      <c r="Q123" s="131"/>
      <c r="R123" s="131"/>
      <c r="S123" s="131"/>
      <c r="T123" s="131"/>
      <c r="U123" s="131"/>
      <c r="V123" s="131"/>
      <c r="W123" s="131"/>
    </row>
    <row r="124" ht="52.5" customHeight="1" spans="1:23">
      <c r="A124" s="130"/>
      <c r="B124" s="130"/>
      <c r="C124" s="130" t="s">
        <v>344</v>
      </c>
      <c r="D124" s="130"/>
      <c r="E124" s="130"/>
      <c r="F124" s="130"/>
      <c r="G124" s="130"/>
      <c r="H124" s="130"/>
      <c r="I124" s="131">
        <v>50000</v>
      </c>
      <c r="J124" s="131">
        <v>50000</v>
      </c>
      <c r="K124" s="131">
        <v>50000</v>
      </c>
      <c r="L124" s="131"/>
      <c r="M124" s="131"/>
      <c r="N124" s="130"/>
      <c r="O124" s="130"/>
      <c r="P124" s="130"/>
      <c r="Q124" s="131"/>
      <c r="R124" s="131"/>
      <c r="S124" s="131"/>
      <c r="T124" s="131"/>
      <c r="U124" s="131"/>
      <c r="V124" s="131"/>
      <c r="W124" s="131"/>
    </row>
    <row r="125" ht="52.5" customHeight="1" outlineLevel="1" spans="1:23">
      <c r="A125" s="130" t="s">
        <v>278</v>
      </c>
      <c r="B125" s="130" t="s">
        <v>345</v>
      </c>
      <c r="C125" s="130" t="s">
        <v>344</v>
      </c>
      <c r="D125" s="130" t="s">
        <v>46</v>
      </c>
      <c r="E125" s="130" t="s">
        <v>85</v>
      </c>
      <c r="F125" s="130" t="s">
        <v>86</v>
      </c>
      <c r="G125" s="130" t="s">
        <v>233</v>
      </c>
      <c r="H125" s="130" t="s">
        <v>234</v>
      </c>
      <c r="I125" s="131">
        <v>4400</v>
      </c>
      <c r="J125" s="131">
        <v>4400</v>
      </c>
      <c r="K125" s="131">
        <v>4400</v>
      </c>
      <c r="L125" s="131"/>
      <c r="M125" s="131"/>
      <c r="N125" s="130"/>
      <c r="O125" s="130"/>
      <c r="P125" s="130"/>
      <c r="Q125" s="131"/>
      <c r="R125" s="131"/>
      <c r="S125" s="131"/>
      <c r="T125" s="131"/>
      <c r="U125" s="131"/>
      <c r="V125" s="131"/>
      <c r="W125" s="131"/>
    </row>
    <row r="126" ht="52.5" customHeight="1" outlineLevel="1" spans="1:23">
      <c r="A126" s="130" t="s">
        <v>278</v>
      </c>
      <c r="B126" s="130" t="s">
        <v>345</v>
      </c>
      <c r="C126" s="130" t="s">
        <v>344</v>
      </c>
      <c r="D126" s="130" t="s">
        <v>46</v>
      </c>
      <c r="E126" s="130" t="s">
        <v>85</v>
      </c>
      <c r="F126" s="130" t="s">
        <v>86</v>
      </c>
      <c r="G126" s="130" t="s">
        <v>229</v>
      </c>
      <c r="H126" s="130" t="s">
        <v>230</v>
      </c>
      <c r="I126" s="131">
        <v>6000</v>
      </c>
      <c r="J126" s="131">
        <v>6000</v>
      </c>
      <c r="K126" s="131">
        <v>6000</v>
      </c>
      <c r="L126" s="131"/>
      <c r="M126" s="131"/>
      <c r="N126" s="130"/>
      <c r="O126" s="130"/>
      <c r="P126" s="130"/>
      <c r="Q126" s="131"/>
      <c r="R126" s="131"/>
      <c r="S126" s="131"/>
      <c r="T126" s="131"/>
      <c r="U126" s="131"/>
      <c r="V126" s="131"/>
      <c r="W126" s="131"/>
    </row>
    <row r="127" ht="52.5" customHeight="1" outlineLevel="1" spans="1:23">
      <c r="A127" s="130" t="s">
        <v>278</v>
      </c>
      <c r="B127" s="130" t="s">
        <v>345</v>
      </c>
      <c r="C127" s="130" t="s">
        <v>344</v>
      </c>
      <c r="D127" s="130" t="s">
        <v>46</v>
      </c>
      <c r="E127" s="130" t="s">
        <v>85</v>
      </c>
      <c r="F127" s="130" t="s">
        <v>86</v>
      </c>
      <c r="G127" s="130" t="s">
        <v>294</v>
      </c>
      <c r="H127" s="130" t="s">
        <v>295</v>
      </c>
      <c r="I127" s="131">
        <v>5000</v>
      </c>
      <c r="J127" s="131">
        <v>5000</v>
      </c>
      <c r="K127" s="131">
        <v>5000</v>
      </c>
      <c r="L127" s="131"/>
      <c r="M127" s="131"/>
      <c r="N127" s="130"/>
      <c r="O127" s="130"/>
      <c r="P127" s="130"/>
      <c r="Q127" s="131"/>
      <c r="R127" s="131"/>
      <c r="S127" s="131"/>
      <c r="T127" s="131"/>
      <c r="U127" s="131"/>
      <c r="V127" s="131"/>
      <c r="W127" s="131"/>
    </row>
    <row r="128" ht="52.5" customHeight="1" outlineLevel="1" spans="1:23">
      <c r="A128" s="130" t="s">
        <v>278</v>
      </c>
      <c r="B128" s="130" t="s">
        <v>345</v>
      </c>
      <c r="C128" s="130" t="s">
        <v>344</v>
      </c>
      <c r="D128" s="130" t="s">
        <v>46</v>
      </c>
      <c r="E128" s="130" t="s">
        <v>85</v>
      </c>
      <c r="F128" s="130" t="s">
        <v>86</v>
      </c>
      <c r="G128" s="130" t="s">
        <v>296</v>
      </c>
      <c r="H128" s="130" t="s">
        <v>297</v>
      </c>
      <c r="I128" s="131">
        <v>13000</v>
      </c>
      <c r="J128" s="131">
        <v>13000</v>
      </c>
      <c r="K128" s="131">
        <v>13000</v>
      </c>
      <c r="L128" s="131"/>
      <c r="M128" s="131"/>
      <c r="N128" s="130"/>
      <c r="O128" s="130"/>
      <c r="P128" s="130"/>
      <c r="Q128" s="131"/>
      <c r="R128" s="131"/>
      <c r="S128" s="131"/>
      <c r="T128" s="131"/>
      <c r="U128" s="131"/>
      <c r="V128" s="131"/>
      <c r="W128" s="131"/>
    </row>
    <row r="129" ht="52.5" customHeight="1" outlineLevel="1" spans="1:23">
      <c r="A129" s="130" t="s">
        <v>278</v>
      </c>
      <c r="B129" s="130" t="s">
        <v>345</v>
      </c>
      <c r="C129" s="130" t="s">
        <v>344</v>
      </c>
      <c r="D129" s="130" t="s">
        <v>46</v>
      </c>
      <c r="E129" s="130" t="s">
        <v>85</v>
      </c>
      <c r="F129" s="130" t="s">
        <v>86</v>
      </c>
      <c r="G129" s="130" t="s">
        <v>244</v>
      </c>
      <c r="H129" s="130" t="s">
        <v>245</v>
      </c>
      <c r="I129" s="131">
        <v>21600</v>
      </c>
      <c r="J129" s="131">
        <v>21600</v>
      </c>
      <c r="K129" s="131">
        <v>21600</v>
      </c>
      <c r="L129" s="131"/>
      <c r="M129" s="131"/>
      <c r="N129" s="130"/>
      <c r="O129" s="130"/>
      <c r="P129" s="130"/>
      <c r="Q129" s="131"/>
      <c r="R129" s="131"/>
      <c r="S129" s="131"/>
      <c r="T129" s="131"/>
      <c r="U129" s="131"/>
      <c r="V129" s="131"/>
      <c r="W129" s="131"/>
    </row>
    <row r="130" ht="52.5" customHeight="1" spans="1:23">
      <c r="A130" s="130"/>
      <c r="B130" s="130"/>
      <c r="C130" s="130" t="s">
        <v>346</v>
      </c>
      <c r="D130" s="130"/>
      <c r="E130" s="130"/>
      <c r="F130" s="130"/>
      <c r="G130" s="130"/>
      <c r="H130" s="130"/>
      <c r="I130" s="131">
        <v>500000</v>
      </c>
      <c r="J130" s="131">
        <v>500000</v>
      </c>
      <c r="K130" s="131">
        <v>500000</v>
      </c>
      <c r="L130" s="131"/>
      <c r="M130" s="131"/>
      <c r="N130" s="130"/>
      <c r="O130" s="130"/>
      <c r="P130" s="130"/>
      <c r="Q130" s="131"/>
      <c r="R130" s="131"/>
      <c r="S130" s="131"/>
      <c r="T130" s="131"/>
      <c r="U130" s="131"/>
      <c r="V130" s="131"/>
      <c r="W130" s="131"/>
    </row>
    <row r="131" ht="52.5" customHeight="1" outlineLevel="1" spans="1:23">
      <c r="A131" s="130" t="s">
        <v>278</v>
      </c>
      <c r="B131" s="130" t="s">
        <v>347</v>
      </c>
      <c r="C131" s="130" t="s">
        <v>346</v>
      </c>
      <c r="D131" s="130" t="s">
        <v>46</v>
      </c>
      <c r="E131" s="130" t="s">
        <v>95</v>
      </c>
      <c r="F131" s="130" t="s">
        <v>96</v>
      </c>
      <c r="G131" s="130" t="s">
        <v>233</v>
      </c>
      <c r="H131" s="130" t="s">
        <v>234</v>
      </c>
      <c r="I131" s="131">
        <v>500000</v>
      </c>
      <c r="J131" s="131">
        <v>500000</v>
      </c>
      <c r="K131" s="131">
        <v>500000</v>
      </c>
      <c r="L131" s="131"/>
      <c r="M131" s="131"/>
      <c r="N131" s="130"/>
      <c r="O131" s="130"/>
      <c r="P131" s="130"/>
      <c r="Q131" s="131"/>
      <c r="R131" s="131"/>
      <c r="S131" s="131"/>
      <c r="T131" s="131"/>
      <c r="U131" s="131"/>
      <c r="V131" s="131"/>
      <c r="W131" s="131"/>
    </row>
    <row r="132" ht="52.5" customHeight="1" spans="1:23">
      <c r="A132" s="130"/>
      <c r="B132" s="130"/>
      <c r="C132" s="130" t="s">
        <v>348</v>
      </c>
      <c r="D132" s="130"/>
      <c r="E132" s="130"/>
      <c r="F132" s="130"/>
      <c r="G132" s="130"/>
      <c r="H132" s="130"/>
      <c r="I132" s="131">
        <v>6000</v>
      </c>
      <c r="J132" s="131">
        <v>6000</v>
      </c>
      <c r="K132" s="131">
        <v>6000</v>
      </c>
      <c r="L132" s="131"/>
      <c r="M132" s="131"/>
      <c r="N132" s="130"/>
      <c r="O132" s="130"/>
      <c r="P132" s="130"/>
      <c r="Q132" s="131"/>
      <c r="R132" s="131"/>
      <c r="S132" s="131"/>
      <c r="T132" s="131"/>
      <c r="U132" s="131"/>
      <c r="V132" s="131"/>
      <c r="W132" s="131"/>
    </row>
    <row r="133" ht="52.5" customHeight="1" outlineLevel="1" spans="1:23">
      <c r="A133" s="130" t="s">
        <v>278</v>
      </c>
      <c r="B133" s="130" t="s">
        <v>349</v>
      </c>
      <c r="C133" s="130" t="s">
        <v>348</v>
      </c>
      <c r="D133" s="130" t="s">
        <v>46</v>
      </c>
      <c r="E133" s="130" t="s">
        <v>84</v>
      </c>
      <c r="F133" s="130" t="s">
        <v>79</v>
      </c>
      <c r="G133" s="130" t="s">
        <v>233</v>
      </c>
      <c r="H133" s="130" t="s">
        <v>234</v>
      </c>
      <c r="I133" s="131">
        <v>6000</v>
      </c>
      <c r="J133" s="131">
        <v>6000</v>
      </c>
      <c r="K133" s="131">
        <v>6000</v>
      </c>
      <c r="L133" s="131"/>
      <c r="M133" s="131"/>
      <c r="N133" s="130"/>
      <c r="O133" s="130"/>
      <c r="P133" s="130"/>
      <c r="Q133" s="131"/>
      <c r="R133" s="131"/>
      <c r="S133" s="131"/>
      <c r="T133" s="131"/>
      <c r="U133" s="131"/>
      <c r="V133" s="131"/>
      <c r="W133" s="131"/>
    </row>
    <row r="134" ht="52.5" customHeight="1" spans="1:23">
      <c r="A134" s="130"/>
      <c r="B134" s="130"/>
      <c r="C134" s="130" t="s">
        <v>350</v>
      </c>
      <c r="D134" s="130"/>
      <c r="E134" s="130"/>
      <c r="F134" s="130"/>
      <c r="G134" s="130"/>
      <c r="H134" s="130"/>
      <c r="I134" s="131">
        <v>230000</v>
      </c>
      <c r="J134" s="131">
        <v>230000</v>
      </c>
      <c r="K134" s="131">
        <v>230000</v>
      </c>
      <c r="L134" s="131"/>
      <c r="M134" s="131"/>
      <c r="N134" s="130"/>
      <c r="O134" s="130"/>
      <c r="P134" s="130"/>
      <c r="Q134" s="131"/>
      <c r="R134" s="131"/>
      <c r="S134" s="131"/>
      <c r="T134" s="131"/>
      <c r="U134" s="131"/>
      <c r="V134" s="131"/>
      <c r="W134" s="131"/>
    </row>
    <row r="135" ht="52.5" customHeight="1" outlineLevel="1" spans="1:23">
      <c r="A135" s="130" t="s">
        <v>273</v>
      </c>
      <c r="B135" s="130" t="s">
        <v>351</v>
      </c>
      <c r="C135" s="130" t="s">
        <v>350</v>
      </c>
      <c r="D135" s="130" t="s">
        <v>46</v>
      </c>
      <c r="E135" s="130" t="s">
        <v>93</v>
      </c>
      <c r="F135" s="130" t="s">
        <v>94</v>
      </c>
      <c r="G135" s="130" t="s">
        <v>322</v>
      </c>
      <c r="H135" s="130" t="s">
        <v>323</v>
      </c>
      <c r="I135" s="131">
        <v>230000</v>
      </c>
      <c r="J135" s="131">
        <v>230000</v>
      </c>
      <c r="K135" s="131">
        <v>230000</v>
      </c>
      <c r="L135" s="131"/>
      <c r="M135" s="131"/>
      <c r="N135" s="130"/>
      <c r="O135" s="130"/>
      <c r="P135" s="130"/>
      <c r="Q135" s="131"/>
      <c r="R135" s="131"/>
      <c r="S135" s="131"/>
      <c r="T135" s="131"/>
      <c r="U135" s="131"/>
      <c r="V135" s="131"/>
      <c r="W135" s="131"/>
    </row>
    <row r="136" ht="52.5" customHeight="1" spans="1:23">
      <c r="A136" s="130"/>
      <c r="B136" s="130"/>
      <c r="C136" s="130" t="s">
        <v>352</v>
      </c>
      <c r="D136" s="130"/>
      <c r="E136" s="130"/>
      <c r="F136" s="130"/>
      <c r="G136" s="130"/>
      <c r="H136" s="130"/>
      <c r="I136" s="131">
        <v>20000</v>
      </c>
      <c r="J136" s="131">
        <v>20000</v>
      </c>
      <c r="K136" s="131">
        <v>20000</v>
      </c>
      <c r="L136" s="131"/>
      <c r="M136" s="131"/>
      <c r="N136" s="130"/>
      <c r="O136" s="130"/>
      <c r="P136" s="130"/>
      <c r="Q136" s="131"/>
      <c r="R136" s="131"/>
      <c r="S136" s="131"/>
      <c r="T136" s="131"/>
      <c r="U136" s="131"/>
      <c r="V136" s="131"/>
      <c r="W136" s="131"/>
    </row>
    <row r="137" ht="52.5" customHeight="1" outlineLevel="1" spans="1:23">
      <c r="A137" s="130" t="s">
        <v>302</v>
      </c>
      <c r="B137" s="130" t="s">
        <v>353</v>
      </c>
      <c r="C137" s="130" t="s">
        <v>352</v>
      </c>
      <c r="D137" s="130" t="s">
        <v>46</v>
      </c>
      <c r="E137" s="130" t="s">
        <v>85</v>
      </c>
      <c r="F137" s="130" t="s">
        <v>86</v>
      </c>
      <c r="G137" s="130" t="s">
        <v>229</v>
      </c>
      <c r="H137" s="130" t="s">
        <v>230</v>
      </c>
      <c r="I137" s="131">
        <v>15000</v>
      </c>
      <c r="J137" s="131">
        <v>15000</v>
      </c>
      <c r="K137" s="131">
        <v>15000</v>
      </c>
      <c r="L137" s="131"/>
      <c r="M137" s="131"/>
      <c r="N137" s="130"/>
      <c r="O137" s="130"/>
      <c r="P137" s="130"/>
      <c r="Q137" s="131"/>
      <c r="R137" s="131"/>
      <c r="S137" s="131"/>
      <c r="T137" s="131"/>
      <c r="U137" s="131"/>
      <c r="V137" s="131"/>
      <c r="W137" s="131"/>
    </row>
    <row r="138" ht="52.5" customHeight="1" outlineLevel="1" spans="1:23">
      <c r="A138" s="130" t="s">
        <v>302</v>
      </c>
      <c r="B138" s="130" t="s">
        <v>353</v>
      </c>
      <c r="C138" s="130" t="s">
        <v>352</v>
      </c>
      <c r="D138" s="130" t="s">
        <v>46</v>
      </c>
      <c r="E138" s="130" t="s">
        <v>85</v>
      </c>
      <c r="F138" s="130" t="s">
        <v>86</v>
      </c>
      <c r="G138" s="130" t="s">
        <v>296</v>
      </c>
      <c r="H138" s="130" t="s">
        <v>297</v>
      </c>
      <c r="I138" s="131">
        <v>5000</v>
      </c>
      <c r="J138" s="131">
        <v>5000</v>
      </c>
      <c r="K138" s="131">
        <v>5000</v>
      </c>
      <c r="L138" s="131"/>
      <c r="M138" s="131"/>
      <c r="N138" s="130"/>
      <c r="O138" s="130"/>
      <c r="P138" s="130"/>
      <c r="Q138" s="131"/>
      <c r="R138" s="131"/>
      <c r="S138" s="131"/>
      <c r="T138" s="131"/>
      <c r="U138" s="131"/>
      <c r="V138" s="131"/>
      <c r="W138" s="131"/>
    </row>
    <row r="139" ht="52.5" customHeight="1" spans="1:23">
      <c r="A139" s="130"/>
      <c r="B139" s="130"/>
      <c r="C139" s="130" t="s">
        <v>354</v>
      </c>
      <c r="D139" s="130"/>
      <c r="E139" s="130"/>
      <c r="F139" s="130"/>
      <c r="G139" s="130"/>
      <c r="H139" s="130"/>
      <c r="I139" s="131">
        <v>80000</v>
      </c>
      <c r="J139" s="131">
        <v>80000</v>
      </c>
      <c r="K139" s="131">
        <v>80000</v>
      </c>
      <c r="L139" s="131"/>
      <c r="M139" s="131"/>
      <c r="N139" s="130"/>
      <c r="O139" s="130"/>
      <c r="P139" s="130"/>
      <c r="Q139" s="131"/>
      <c r="R139" s="131"/>
      <c r="S139" s="131"/>
      <c r="T139" s="131"/>
      <c r="U139" s="131"/>
      <c r="V139" s="131"/>
      <c r="W139" s="131"/>
    </row>
    <row r="140" ht="52.5" customHeight="1" outlineLevel="1" spans="1:23">
      <c r="A140" s="130" t="s">
        <v>273</v>
      </c>
      <c r="B140" s="130" t="s">
        <v>355</v>
      </c>
      <c r="C140" s="130" t="s">
        <v>354</v>
      </c>
      <c r="D140" s="130" t="s">
        <v>46</v>
      </c>
      <c r="E140" s="130" t="s">
        <v>89</v>
      </c>
      <c r="F140" s="130" t="s">
        <v>90</v>
      </c>
      <c r="G140" s="130" t="s">
        <v>233</v>
      </c>
      <c r="H140" s="130" t="s">
        <v>234</v>
      </c>
      <c r="I140" s="131">
        <v>10000</v>
      </c>
      <c r="J140" s="131">
        <v>10000</v>
      </c>
      <c r="K140" s="131">
        <v>10000</v>
      </c>
      <c r="L140" s="131"/>
      <c r="M140" s="131"/>
      <c r="N140" s="130"/>
      <c r="O140" s="130"/>
      <c r="P140" s="130"/>
      <c r="Q140" s="131"/>
      <c r="R140" s="131"/>
      <c r="S140" s="131"/>
      <c r="T140" s="131"/>
      <c r="U140" s="131"/>
      <c r="V140" s="131"/>
      <c r="W140" s="131"/>
    </row>
    <row r="141" ht="52.5" customHeight="1" outlineLevel="1" spans="1:23">
      <c r="A141" s="130" t="s">
        <v>273</v>
      </c>
      <c r="B141" s="130" t="s">
        <v>355</v>
      </c>
      <c r="C141" s="130" t="s">
        <v>354</v>
      </c>
      <c r="D141" s="130" t="s">
        <v>46</v>
      </c>
      <c r="E141" s="130" t="s">
        <v>89</v>
      </c>
      <c r="F141" s="130" t="s">
        <v>90</v>
      </c>
      <c r="G141" s="130" t="s">
        <v>229</v>
      </c>
      <c r="H141" s="130" t="s">
        <v>230</v>
      </c>
      <c r="I141" s="131">
        <v>20000</v>
      </c>
      <c r="J141" s="131">
        <v>20000</v>
      </c>
      <c r="K141" s="131">
        <v>20000</v>
      </c>
      <c r="L141" s="131"/>
      <c r="M141" s="131"/>
      <c r="N141" s="130"/>
      <c r="O141" s="130"/>
      <c r="P141" s="130"/>
      <c r="Q141" s="131"/>
      <c r="R141" s="131"/>
      <c r="S141" s="131"/>
      <c r="T141" s="131"/>
      <c r="U141" s="131"/>
      <c r="V141" s="131"/>
      <c r="W141" s="131"/>
    </row>
    <row r="142" ht="52.5" customHeight="1" outlineLevel="1" spans="1:23">
      <c r="A142" s="130" t="s">
        <v>273</v>
      </c>
      <c r="B142" s="130" t="s">
        <v>355</v>
      </c>
      <c r="C142" s="130" t="s">
        <v>354</v>
      </c>
      <c r="D142" s="130" t="s">
        <v>46</v>
      </c>
      <c r="E142" s="130" t="s">
        <v>89</v>
      </c>
      <c r="F142" s="130" t="s">
        <v>90</v>
      </c>
      <c r="G142" s="130" t="s">
        <v>356</v>
      </c>
      <c r="H142" s="130" t="s">
        <v>357</v>
      </c>
      <c r="I142" s="131">
        <v>50000</v>
      </c>
      <c r="J142" s="131">
        <v>50000</v>
      </c>
      <c r="K142" s="131">
        <v>50000</v>
      </c>
      <c r="L142" s="131"/>
      <c r="M142" s="131"/>
      <c r="N142" s="130"/>
      <c r="O142" s="130"/>
      <c r="P142" s="130"/>
      <c r="Q142" s="131"/>
      <c r="R142" s="131"/>
      <c r="S142" s="131"/>
      <c r="T142" s="131"/>
      <c r="U142" s="131"/>
      <c r="V142" s="131"/>
      <c r="W142" s="131"/>
    </row>
    <row r="143" ht="52.5" customHeight="1" spans="1:23">
      <c r="A143" s="130"/>
      <c r="B143" s="130"/>
      <c r="C143" s="130" t="s">
        <v>358</v>
      </c>
      <c r="D143" s="130"/>
      <c r="E143" s="130"/>
      <c r="F143" s="130"/>
      <c r="G143" s="130"/>
      <c r="H143" s="130"/>
      <c r="I143" s="131">
        <v>150000</v>
      </c>
      <c r="J143" s="131">
        <v>150000</v>
      </c>
      <c r="K143" s="131">
        <v>150000</v>
      </c>
      <c r="L143" s="131"/>
      <c r="M143" s="131"/>
      <c r="N143" s="130"/>
      <c r="O143" s="130"/>
      <c r="P143" s="130"/>
      <c r="Q143" s="131"/>
      <c r="R143" s="131"/>
      <c r="S143" s="131"/>
      <c r="T143" s="131"/>
      <c r="U143" s="131"/>
      <c r="V143" s="131"/>
      <c r="W143" s="131"/>
    </row>
    <row r="144" ht="52.5" customHeight="1" outlineLevel="1" spans="1:23">
      <c r="A144" s="130" t="s">
        <v>302</v>
      </c>
      <c r="B144" s="130" t="s">
        <v>359</v>
      </c>
      <c r="C144" s="130" t="s">
        <v>358</v>
      </c>
      <c r="D144" s="130" t="s">
        <v>46</v>
      </c>
      <c r="E144" s="130" t="s">
        <v>89</v>
      </c>
      <c r="F144" s="130" t="s">
        <v>90</v>
      </c>
      <c r="G144" s="130" t="s">
        <v>356</v>
      </c>
      <c r="H144" s="130" t="s">
        <v>357</v>
      </c>
      <c r="I144" s="131">
        <v>100000</v>
      </c>
      <c r="J144" s="131">
        <v>100000</v>
      </c>
      <c r="K144" s="131">
        <v>100000</v>
      </c>
      <c r="L144" s="131"/>
      <c r="M144" s="131"/>
      <c r="N144" s="130"/>
      <c r="O144" s="130"/>
      <c r="P144" s="130"/>
      <c r="Q144" s="131"/>
      <c r="R144" s="131"/>
      <c r="S144" s="131"/>
      <c r="T144" s="131"/>
      <c r="U144" s="131"/>
      <c r="V144" s="131"/>
      <c r="W144" s="131"/>
    </row>
    <row r="145" ht="52.5" customHeight="1" outlineLevel="1" spans="1:23">
      <c r="A145" s="130" t="s">
        <v>302</v>
      </c>
      <c r="B145" s="130" t="s">
        <v>359</v>
      </c>
      <c r="C145" s="130" t="s">
        <v>358</v>
      </c>
      <c r="D145" s="130" t="s">
        <v>46</v>
      </c>
      <c r="E145" s="130" t="s">
        <v>91</v>
      </c>
      <c r="F145" s="130" t="s">
        <v>92</v>
      </c>
      <c r="G145" s="130" t="s">
        <v>356</v>
      </c>
      <c r="H145" s="130" t="s">
        <v>357</v>
      </c>
      <c r="I145" s="131">
        <v>50000</v>
      </c>
      <c r="J145" s="131">
        <v>50000</v>
      </c>
      <c r="K145" s="131">
        <v>50000</v>
      </c>
      <c r="L145" s="131"/>
      <c r="M145" s="131"/>
      <c r="N145" s="130"/>
      <c r="O145" s="130"/>
      <c r="P145" s="130"/>
      <c r="Q145" s="131"/>
      <c r="R145" s="131"/>
      <c r="S145" s="131"/>
      <c r="T145" s="131"/>
      <c r="U145" s="131"/>
      <c r="V145" s="131"/>
      <c r="W145" s="131"/>
    </row>
    <row r="146" ht="52.5" customHeight="1" spans="1:23">
      <c r="A146" s="130"/>
      <c r="B146" s="130"/>
      <c r="C146" s="130" t="s">
        <v>360</v>
      </c>
      <c r="D146" s="130"/>
      <c r="E146" s="130"/>
      <c r="F146" s="130"/>
      <c r="G146" s="130"/>
      <c r="H146" s="130"/>
      <c r="I146" s="131">
        <v>12000000</v>
      </c>
      <c r="J146" s="131">
        <v>12000000</v>
      </c>
      <c r="K146" s="131">
        <v>12000000</v>
      </c>
      <c r="L146" s="131"/>
      <c r="M146" s="131"/>
      <c r="N146" s="130"/>
      <c r="O146" s="130"/>
      <c r="P146" s="130"/>
      <c r="Q146" s="131"/>
      <c r="R146" s="131"/>
      <c r="S146" s="131"/>
      <c r="T146" s="131"/>
      <c r="U146" s="131"/>
      <c r="V146" s="131"/>
      <c r="W146" s="131"/>
    </row>
    <row r="147" ht="52.5" customHeight="1" outlineLevel="1" spans="1:23">
      <c r="A147" s="130" t="s">
        <v>302</v>
      </c>
      <c r="B147" s="130" t="s">
        <v>361</v>
      </c>
      <c r="C147" s="130" t="s">
        <v>360</v>
      </c>
      <c r="D147" s="130" t="s">
        <v>46</v>
      </c>
      <c r="E147" s="130" t="s">
        <v>107</v>
      </c>
      <c r="F147" s="130" t="s">
        <v>108</v>
      </c>
      <c r="G147" s="130" t="s">
        <v>290</v>
      </c>
      <c r="H147" s="130" t="s">
        <v>291</v>
      </c>
      <c r="I147" s="131">
        <v>1000000</v>
      </c>
      <c r="J147" s="131">
        <v>1000000</v>
      </c>
      <c r="K147" s="131">
        <v>1000000</v>
      </c>
      <c r="L147" s="131"/>
      <c r="M147" s="131"/>
      <c r="N147" s="130"/>
      <c r="O147" s="130"/>
      <c r="P147" s="130"/>
      <c r="Q147" s="131"/>
      <c r="R147" s="131"/>
      <c r="S147" s="131"/>
      <c r="T147" s="131"/>
      <c r="U147" s="131"/>
      <c r="V147" s="131"/>
      <c r="W147" s="131"/>
    </row>
    <row r="148" ht="52.5" customHeight="1" outlineLevel="1" spans="1:23">
      <c r="A148" s="130" t="s">
        <v>302</v>
      </c>
      <c r="B148" s="130" t="s">
        <v>361</v>
      </c>
      <c r="C148" s="130" t="s">
        <v>360</v>
      </c>
      <c r="D148" s="130" t="s">
        <v>46</v>
      </c>
      <c r="E148" s="130" t="s">
        <v>107</v>
      </c>
      <c r="F148" s="130" t="s">
        <v>108</v>
      </c>
      <c r="G148" s="130" t="s">
        <v>296</v>
      </c>
      <c r="H148" s="130" t="s">
        <v>297</v>
      </c>
      <c r="I148" s="131">
        <v>650000</v>
      </c>
      <c r="J148" s="131">
        <v>650000</v>
      </c>
      <c r="K148" s="131">
        <v>650000</v>
      </c>
      <c r="L148" s="131"/>
      <c r="M148" s="131"/>
      <c r="N148" s="130"/>
      <c r="O148" s="130"/>
      <c r="P148" s="130"/>
      <c r="Q148" s="131"/>
      <c r="R148" s="131"/>
      <c r="S148" s="131"/>
      <c r="T148" s="131"/>
      <c r="U148" s="131"/>
      <c r="V148" s="131"/>
      <c r="W148" s="131"/>
    </row>
    <row r="149" ht="52.5" customHeight="1" outlineLevel="1" spans="1:23">
      <c r="A149" s="130" t="s">
        <v>302</v>
      </c>
      <c r="B149" s="130" t="s">
        <v>361</v>
      </c>
      <c r="C149" s="130" t="s">
        <v>360</v>
      </c>
      <c r="D149" s="130" t="s">
        <v>46</v>
      </c>
      <c r="E149" s="130" t="s">
        <v>107</v>
      </c>
      <c r="F149" s="130" t="s">
        <v>108</v>
      </c>
      <c r="G149" s="130" t="s">
        <v>275</v>
      </c>
      <c r="H149" s="130" t="s">
        <v>276</v>
      </c>
      <c r="I149" s="131">
        <v>8350000</v>
      </c>
      <c r="J149" s="131">
        <v>8350000</v>
      </c>
      <c r="K149" s="131">
        <v>8350000</v>
      </c>
      <c r="L149" s="131"/>
      <c r="M149" s="131"/>
      <c r="N149" s="130"/>
      <c r="O149" s="130"/>
      <c r="P149" s="130"/>
      <c r="Q149" s="131"/>
      <c r="R149" s="131"/>
      <c r="S149" s="131"/>
      <c r="T149" s="131"/>
      <c r="U149" s="131"/>
      <c r="V149" s="131"/>
      <c r="W149" s="131"/>
    </row>
    <row r="150" ht="52.5" customHeight="1" outlineLevel="1" spans="1:23">
      <c r="A150" s="130" t="s">
        <v>302</v>
      </c>
      <c r="B150" s="130" t="s">
        <v>361</v>
      </c>
      <c r="C150" s="130" t="s">
        <v>360</v>
      </c>
      <c r="D150" s="130" t="s">
        <v>46</v>
      </c>
      <c r="E150" s="130" t="s">
        <v>107</v>
      </c>
      <c r="F150" s="130" t="s">
        <v>108</v>
      </c>
      <c r="G150" s="130" t="s">
        <v>275</v>
      </c>
      <c r="H150" s="130" t="s">
        <v>276</v>
      </c>
      <c r="I150" s="131">
        <v>1000000</v>
      </c>
      <c r="J150" s="131">
        <v>1000000</v>
      </c>
      <c r="K150" s="131">
        <v>1000000</v>
      </c>
      <c r="L150" s="131"/>
      <c r="M150" s="131"/>
      <c r="N150" s="130"/>
      <c r="O150" s="130"/>
      <c r="P150" s="130"/>
      <c r="Q150" s="131"/>
      <c r="R150" s="131"/>
      <c r="S150" s="131"/>
      <c r="T150" s="131"/>
      <c r="U150" s="131"/>
      <c r="V150" s="131"/>
      <c r="W150" s="131"/>
    </row>
    <row r="151" ht="52.5" customHeight="1" outlineLevel="1" spans="1:23">
      <c r="A151" s="130" t="s">
        <v>302</v>
      </c>
      <c r="B151" s="130" t="s">
        <v>361</v>
      </c>
      <c r="C151" s="130" t="s">
        <v>360</v>
      </c>
      <c r="D151" s="130" t="s">
        <v>46</v>
      </c>
      <c r="E151" s="130" t="s">
        <v>107</v>
      </c>
      <c r="F151" s="130" t="s">
        <v>108</v>
      </c>
      <c r="G151" s="130" t="s">
        <v>304</v>
      </c>
      <c r="H151" s="130" t="s">
        <v>305</v>
      </c>
      <c r="I151" s="131">
        <v>1000000</v>
      </c>
      <c r="J151" s="131">
        <v>1000000</v>
      </c>
      <c r="K151" s="131">
        <v>1000000</v>
      </c>
      <c r="L151" s="131"/>
      <c r="M151" s="131"/>
      <c r="N151" s="130"/>
      <c r="O151" s="130"/>
      <c r="P151" s="130"/>
      <c r="Q151" s="131"/>
      <c r="R151" s="131"/>
      <c r="S151" s="131"/>
      <c r="T151" s="131"/>
      <c r="U151" s="131"/>
      <c r="V151" s="131"/>
      <c r="W151" s="131"/>
    </row>
    <row r="152" ht="30" customHeight="1" spans="1:23">
      <c r="A152" s="132" t="s">
        <v>30</v>
      </c>
      <c r="B152" s="132"/>
      <c r="C152" s="132"/>
      <c r="D152" s="132"/>
      <c r="E152" s="132"/>
      <c r="F152" s="132"/>
      <c r="G152" s="132"/>
      <c r="H152" s="132"/>
      <c r="I152" s="131">
        <v>22761295.7</v>
      </c>
      <c r="J152" s="131">
        <v>14938000</v>
      </c>
      <c r="K152" s="131">
        <v>14938000</v>
      </c>
      <c r="L152" s="131"/>
      <c r="M152" s="131"/>
      <c r="N152" s="131"/>
      <c r="O152" s="131"/>
      <c r="P152" s="131"/>
      <c r="Q152" s="131"/>
      <c r="R152" s="131">
        <v>7823295.7</v>
      </c>
      <c r="S152" s="131"/>
      <c r="T152" s="131"/>
      <c r="U152" s="131"/>
      <c r="V152" s="131"/>
      <c r="W152" s="131">
        <v>7823295.7</v>
      </c>
    </row>
  </sheetData>
  <autoFilter xmlns:etc="http://www.wps.cn/officeDocument/2017/etCustomData" ref="A7:W152" etc:filterBottomFollowUsedRange="0">
    <extLst/>
  </autoFilter>
  <mergeCells count="30">
    <mergeCell ref="A1:W1"/>
    <mergeCell ref="A2:W2"/>
    <mergeCell ref="A3:G3"/>
    <mergeCell ref="V3:W3"/>
    <mergeCell ref="J4:M4"/>
    <mergeCell ref="N4:P4"/>
    <mergeCell ref="R4:W4"/>
    <mergeCell ref="J5:K5"/>
    <mergeCell ref="A152:H15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172"/>
  <sheetViews>
    <sheetView showZeros="0" workbookViewId="0">
      <selection activeCell="J159" sqref="J159"/>
    </sheetView>
  </sheetViews>
  <sheetFormatPr defaultColWidth="10.2818181818182" defaultRowHeight="15" customHeight="1"/>
  <cols>
    <col min="1" max="1" width="14.2818181818182" customWidth="1"/>
    <col min="2" max="2" width="21.8181818181818" customWidth="1"/>
    <col min="3" max="9" width="14.2818181818182" customWidth="1"/>
    <col min="10" max="10" width="34.2818181818182" customWidth="1"/>
  </cols>
  <sheetData>
    <row r="1" ht="18.75" customHeight="1" spans="1:10">
      <c r="A1" s="121"/>
      <c r="B1" s="121"/>
      <c r="C1" s="121"/>
      <c r="D1" s="121"/>
      <c r="E1" s="121"/>
      <c r="F1" s="121"/>
      <c r="G1" s="121"/>
      <c r="H1" s="121"/>
      <c r="I1" s="121"/>
      <c r="J1" s="125" t="s">
        <v>362</v>
      </c>
    </row>
    <row r="2" ht="34.5" customHeight="1" spans="1:10">
      <c r="A2" s="122" t="str">
        <f>"2025"&amp;"年项目支出绩效目标表"</f>
        <v>2025年项目支出绩效目标表</v>
      </c>
      <c r="B2" s="122"/>
      <c r="C2" s="122"/>
      <c r="D2" s="122"/>
      <c r="E2" s="122"/>
      <c r="F2" s="122"/>
      <c r="G2" s="122"/>
      <c r="H2" s="122"/>
      <c r="I2" s="122"/>
      <c r="J2" s="122"/>
    </row>
    <row r="3" ht="18.75" customHeight="1" spans="1:10">
      <c r="A3" s="121" t="str">
        <f>"单位名称："&amp;"盈江县教育体育局（本级）"</f>
        <v>单位名称：盈江县教育体育局（本级）</v>
      </c>
      <c r="B3" s="121"/>
      <c r="C3" s="121"/>
      <c r="D3" s="121"/>
      <c r="E3" s="121"/>
      <c r="F3" s="121"/>
      <c r="G3" s="121"/>
      <c r="H3" s="121"/>
      <c r="I3" s="121"/>
      <c r="J3" s="121"/>
    </row>
    <row r="4" ht="22.5" customHeight="1" spans="1:10">
      <c r="A4" s="123" t="s">
        <v>363</v>
      </c>
      <c r="B4" s="123" t="s">
        <v>364</v>
      </c>
      <c r="C4" s="123" t="s">
        <v>365</v>
      </c>
      <c r="D4" s="123" t="s">
        <v>366</v>
      </c>
      <c r="E4" s="123" t="s">
        <v>367</v>
      </c>
      <c r="F4" s="123" t="s">
        <v>368</v>
      </c>
      <c r="G4" s="123" t="s">
        <v>369</v>
      </c>
      <c r="H4" s="123" t="s">
        <v>370</v>
      </c>
      <c r="I4" s="123" t="s">
        <v>371</v>
      </c>
      <c r="J4" s="123" t="s">
        <v>372</v>
      </c>
    </row>
    <row r="5" ht="22.5" customHeight="1" spans="1:10">
      <c r="A5" s="123" t="s">
        <v>59</v>
      </c>
      <c r="B5" s="123" t="s">
        <v>60</v>
      </c>
      <c r="C5" s="123" t="s">
        <v>61</v>
      </c>
      <c r="D5" s="123" t="s">
        <v>62</v>
      </c>
      <c r="E5" s="123" t="s">
        <v>63</v>
      </c>
      <c r="F5" s="123" t="s">
        <v>64</v>
      </c>
      <c r="G5" s="123" t="s">
        <v>65</v>
      </c>
      <c r="H5" s="123" t="s">
        <v>66</v>
      </c>
      <c r="I5" s="123" t="s">
        <v>67</v>
      </c>
      <c r="J5" s="123" t="s">
        <v>68</v>
      </c>
    </row>
    <row r="6" ht="52.5" customHeight="1" spans="1:10">
      <c r="A6" s="123" t="s">
        <v>46</v>
      </c>
      <c r="B6" s="123"/>
      <c r="C6" s="123"/>
      <c r="D6" s="123"/>
      <c r="E6" s="123"/>
      <c r="F6" s="123"/>
      <c r="G6" s="123"/>
      <c r="H6" s="123"/>
      <c r="I6" s="123"/>
      <c r="J6" s="123"/>
    </row>
    <row r="7" ht="52.5" customHeight="1" outlineLevel="1" spans="1:10">
      <c r="A7" s="124" t="s">
        <v>328</v>
      </c>
      <c r="B7" s="124" t="s">
        <v>373</v>
      </c>
      <c r="C7" s="124" t="s">
        <v>374</v>
      </c>
      <c r="D7" s="124" t="s">
        <v>375</v>
      </c>
      <c r="E7" s="124" t="s">
        <v>376</v>
      </c>
      <c r="F7" s="124" t="s">
        <v>377</v>
      </c>
      <c r="G7" s="123" t="s">
        <v>378</v>
      </c>
      <c r="H7" s="123" t="s">
        <v>379</v>
      </c>
      <c r="I7" s="124" t="s">
        <v>380</v>
      </c>
      <c r="J7" s="124" t="s">
        <v>381</v>
      </c>
    </row>
    <row r="8" ht="52.5" customHeight="1" outlineLevel="1" spans="1:10">
      <c r="A8" s="124" t="s">
        <v>328</v>
      </c>
      <c r="B8" s="124" t="s">
        <v>373</v>
      </c>
      <c r="C8" s="124" t="s">
        <v>374</v>
      </c>
      <c r="D8" s="124" t="s">
        <v>382</v>
      </c>
      <c r="E8" s="124" t="s">
        <v>383</v>
      </c>
      <c r="F8" s="124" t="s">
        <v>384</v>
      </c>
      <c r="G8" s="123" t="s">
        <v>385</v>
      </c>
      <c r="H8" s="123" t="s">
        <v>379</v>
      </c>
      <c r="I8" s="124" t="s">
        <v>380</v>
      </c>
      <c r="J8" s="124" t="s">
        <v>386</v>
      </c>
    </row>
    <row r="9" ht="52.5" customHeight="1" outlineLevel="1" spans="1:10">
      <c r="A9" s="124" t="s">
        <v>328</v>
      </c>
      <c r="B9" s="124" t="s">
        <v>373</v>
      </c>
      <c r="C9" s="124" t="s">
        <v>374</v>
      </c>
      <c r="D9" s="124" t="s">
        <v>382</v>
      </c>
      <c r="E9" s="124" t="s">
        <v>387</v>
      </c>
      <c r="F9" s="124" t="s">
        <v>384</v>
      </c>
      <c r="G9" s="123" t="s">
        <v>385</v>
      </c>
      <c r="H9" s="123" t="s">
        <v>379</v>
      </c>
      <c r="I9" s="124" t="s">
        <v>380</v>
      </c>
      <c r="J9" s="124" t="s">
        <v>388</v>
      </c>
    </row>
    <row r="10" ht="52.5" customHeight="1" outlineLevel="1" spans="1:10">
      <c r="A10" s="124" t="s">
        <v>328</v>
      </c>
      <c r="B10" s="124" t="s">
        <v>373</v>
      </c>
      <c r="C10" s="124" t="s">
        <v>374</v>
      </c>
      <c r="D10" s="124" t="s">
        <v>382</v>
      </c>
      <c r="E10" s="124" t="s">
        <v>389</v>
      </c>
      <c r="F10" s="124" t="s">
        <v>377</v>
      </c>
      <c r="G10" s="123" t="s">
        <v>378</v>
      </c>
      <c r="H10" s="123" t="s">
        <v>379</v>
      </c>
      <c r="I10" s="124" t="s">
        <v>380</v>
      </c>
      <c r="J10" s="124" t="s">
        <v>390</v>
      </c>
    </row>
    <row r="11" ht="52.5" customHeight="1" outlineLevel="1" spans="1:10">
      <c r="A11" s="124" t="s">
        <v>328</v>
      </c>
      <c r="B11" s="124" t="s">
        <v>373</v>
      </c>
      <c r="C11" s="124" t="s">
        <v>374</v>
      </c>
      <c r="D11" s="124" t="s">
        <v>382</v>
      </c>
      <c r="E11" s="124" t="s">
        <v>391</v>
      </c>
      <c r="F11" s="124" t="s">
        <v>377</v>
      </c>
      <c r="G11" s="123" t="s">
        <v>378</v>
      </c>
      <c r="H11" s="123" t="s">
        <v>379</v>
      </c>
      <c r="I11" s="124" t="s">
        <v>380</v>
      </c>
      <c r="J11" s="124" t="s">
        <v>392</v>
      </c>
    </row>
    <row r="12" ht="52.5" customHeight="1" outlineLevel="1" spans="1:10">
      <c r="A12" s="124" t="s">
        <v>328</v>
      </c>
      <c r="B12" s="124" t="s">
        <v>373</v>
      </c>
      <c r="C12" s="124" t="s">
        <v>393</v>
      </c>
      <c r="D12" s="124" t="s">
        <v>394</v>
      </c>
      <c r="E12" s="124" t="s">
        <v>395</v>
      </c>
      <c r="F12" s="124" t="s">
        <v>377</v>
      </c>
      <c r="G12" s="123" t="s">
        <v>378</v>
      </c>
      <c r="H12" s="123" t="s">
        <v>379</v>
      </c>
      <c r="I12" s="124" t="s">
        <v>380</v>
      </c>
      <c r="J12" s="124" t="s">
        <v>396</v>
      </c>
    </row>
    <row r="13" ht="52.5" customHeight="1" outlineLevel="1" spans="1:10">
      <c r="A13" s="124" t="s">
        <v>328</v>
      </c>
      <c r="B13" s="124" t="s">
        <v>373</v>
      </c>
      <c r="C13" s="124" t="s">
        <v>397</v>
      </c>
      <c r="D13" s="124" t="s">
        <v>398</v>
      </c>
      <c r="E13" s="124" t="s">
        <v>399</v>
      </c>
      <c r="F13" s="124" t="s">
        <v>377</v>
      </c>
      <c r="G13" s="123" t="s">
        <v>378</v>
      </c>
      <c r="H13" s="123" t="s">
        <v>379</v>
      </c>
      <c r="I13" s="124" t="s">
        <v>380</v>
      </c>
      <c r="J13" s="124" t="s">
        <v>400</v>
      </c>
    </row>
    <row r="14" ht="52.5" customHeight="1" outlineLevel="1" spans="1:10">
      <c r="A14" s="124" t="s">
        <v>277</v>
      </c>
      <c r="B14" s="124" t="s">
        <v>401</v>
      </c>
      <c r="C14" s="124" t="s">
        <v>374</v>
      </c>
      <c r="D14" s="124" t="s">
        <v>375</v>
      </c>
      <c r="E14" s="124" t="s">
        <v>402</v>
      </c>
      <c r="F14" s="124" t="s">
        <v>384</v>
      </c>
      <c r="G14" s="123" t="s">
        <v>403</v>
      </c>
      <c r="H14" s="123" t="s">
        <v>379</v>
      </c>
      <c r="I14" s="124" t="s">
        <v>380</v>
      </c>
      <c r="J14" s="124" t="s">
        <v>404</v>
      </c>
    </row>
    <row r="15" ht="52.5" customHeight="1" outlineLevel="1" spans="1:10">
      <c r="A15" s="124" t="s">
        <v>277</v>
      </c>
      <c r="B15" s="124" t="s">
        <v>401</v>
      </c>
      <c r="C15" s="124" t="s">
        <v>374</v>
      </c>
      <c r="D15" s="124" t="s">
        <v>375</v>
      </c>
      <c r="E15" s="124" t="s">
        <v>405</v>
      </c>
      <c r="F15" s="124" t="s">
        <v>377</v>
      </c>
      <c r="G15" s="123" t="s">
        <v>406</v>
      </c>
      <c r="H15" s="123" t="s">
        <v>407</v>
      </c>
      <c r="I15" s="124" t="s">
        <v>380</v>
      </c>
      <c r="J15" s="124" t="s">
        <v>408</v>
      </c>
    </row>
    <row r="16" ht="52.5" customHeight="1" outlineLevel="1" spans="1:10">
      <c r="A16" s="124" t="s">
        <v>277</v>
      </c>
      <c r="B16" s="124" t="s">
        <v>401</v>
      </c>
      <c r="C16" s="124" t="s">
        <v>374</v>
      </c>
      <c r="D16" s="124" t="s">
        <v>382</v>
      </c>
      <c r="E16" s="124" t="s">
        <v>409</v>
      </c>
      <c r="F16" s="124" t="s">
        <v>377</v>
      </c>
      <c r="G16" s="123" t="s">
        <v>385</v>
      </c>
      <c r="H16" s="123" t="s">
        <v>379</v>
      </c>
      <c r="I16" s="124" t="s">
        <v>380</v>
      </c>
      <c r="J16" s="124" t="s">
        <v>410</v>
      </c>
    </row>
    <row r="17" ht="52.5" customHeight="1" outlineLevel="1" spans="1:10">
      <c r="A17" s="124" t="s">
        <v>277</v>
      </c>
      <c r="B17" s="124" t="s">
        <v>401</v>
      </c>
      <c r="C17" s="124" t="s">
        <v>374</v>
      </c>
      <c r="D17" s="124" t="s">
        <v>382</v>
      </c>
      <c r="E17" s="124" t="s">
        <v>411</v>
      </c>
      <c r="F17" s="124" t="s">
        <v>377</v>
      </c>
      <c r="G17" s="123" t="s">
        <v>378</v>
      </c>
      <c r="H17" s="123" t="s">
        <v>379</v>
      </c>
      <c r="I17" s="124" t="s">
        <v>380</v>
      </c>
      <c r="J17" s="124" t="s">
        <v>412</v>
      </c>
    </row>
    <row r="18" ht="52.5" customHeight="1" outlineLevel="1" spans="1:10">
      <c r="A18" s="124" t="s">
        <v>277</v>
      </c>
      <c r="B18" s="124" t="s">
        <v>401</v>
      </c>
      <c r="C18" s="124" t="s">
        <v>374</v>
      </c>
      <c r="D18" s="124" t="s">
        <v>413</v>
      </c>
      <c r="E18" s="124" t="s">
        <v>414</v>
      </c>
      <c r="F18" s="124" t="s">
        <v>384</v>
      </c>
      <c r="G18" s="123" t="s">
        <v>385</v>
      </c>
      <c r="H18" s="123" t="s">
        <v>379</v>
      </c>
      <c r="I18" s="124" t="s">
        <v>380</v>
      </c>
      <c r="J18" s="124" t="s">
        <v>415</v>
      </c>
    </row>
    <row r="19" ht="52.5" customHeight="1" outlineLevel="1" spans="1:10">
      <c r="A19" s="124" t="s">
        <v>277</v>
      </c>
      <c r="B19" s="124" t="s">
        <v>401</v>
      </c>
      <c r="C19" s="124" t="s">
        <v>393</v>
      </c>
      <c r="D19" s="124" t="s">
        <v>416</v>
      </c>
      <c r="E19" s="124" t="s">
        <v>417</v>
      </c>
      <c r="F19" s="124" t="s">
        <v>377</v>
      </c>
      <c r="G19" s="123" t="s">
        <v>63</v>
      </c>
      <c r="H19" s="123" t="s">
        <v>418</v>
      </c>
      <c r="I19" s="124" t="s">
        <v>380</v>
      </c>
      <c r="J19" s="124" t="s">
        <v>419</v>
      </c>
    </row>
    <row r="20" ht="52.5" customHeight="1" outlineLevel="1" spans="1:10">
      <c r="A20" s="124" t="s">
        <v>277</v>
      </c>
      <c r="B20" s="124" t="s">
        <v>401</v>
      </c>
      <c r="C20" s="124" t="s">
        <v>393</v>
      </c>
      <c r="D20" s="124" t="s">
        <v>416</v>
      </c>
      <c r="E20" s="124" t="s">
        <v>420</v>
      </c>
      <c r="F20" s="124" t="s">
        <v>384</v>
      </c>
      <c r="G20" s="123" t="s">
        <v>421</v>
      </c>
      <c r="H20" s="123" t="s">
        <v>418</v>
      </c>
      <c r="I20" s="124" t="s">
        <v>380</v>
      </c>
      <c r="J20" s="124" t="s">
        <v>422</v>
      </c>
    </row>
    <row r="21" ht="52.5" customHeight="1" outlineLevel="1" spans="1:10">
      <c r="A21" s="124" t="s">
        <v>277</v>
      </c>
      <c r="B21" s="124" t="s">
        <v>401</v>
      </c>
      <c r="C21" s="124" t="s">
        <v>397</v>
      </c>
      <c r="D21" s="124" t="s">
        <v>398</v>
      </c>
      <c r="E21" s="124" t="s">
        <v>423</v>
      </c>
      <c r="F21" s="124" t="s">
        <v>377</v>
      </c>
      <c r="G21" s="123" t="s">
        <v>378</v>
      </c>
      <c r="H21" s="123" t="s">
        <v>379</v>
      </c>
      <c r="I21" s="124" t="s">
        <v>380</v>
      </c>
      <c r="J21" s="124" t="s">
        <v>424</v>
      </c>
    </row>
    <row r="22" ht="52.5" customHeight="1" outlineLevel="1" spans="1:10">
      <c r="A22" s="124" t="s">
        <v>338</v>
      </c>
      <c r="B22" s="124" t="s">
        <v>425</v>
      </c>
      <c r="C22" s="124" t="s">
        <v>374</v>
      </c>
      <c r="D22" s="124" t="s">
        <v>375</v>
      </c>
      <c r="E22" s="124" t="s">
        <v>426</v>
      </c>
      <c r="F22" s="124" t="s">
        <v>377</v>
      </c>
      <c r="G22" s="123" t="s">
        <v>66</v>
      </c>
      <c r="H22" s="123" t="s">
        <v>427</v>
      </c>
      <c r="I22" s="124" t="s">
        <v>380</v>
      </c>
      <c r="J22" s="124" t="s">
        <v>428</v>
      </c>
    </row>
    <row r="23" ht="52.5" customHeight="1" outlineLevel="1" spans="1:10">
      <c r="A23" s="124" t="s">
        <v>338</v>
      </c>
      <c r="B23" s="124" t="s">
        <v>425</v>
      </c>
      <c r="C23" s="124" t="s">
        <v>374</v>
      </c>
      <c r="D23" s="124" t="s">
        <v>375</v>
      </c>
      <c r="E23" s="124" t="s">
        <v>429</v>
      </c>
      <c r="F23" s="124" t="s">
        <v>377</v>
      </c>
      <c r="G23" s="123" t="s">
        <v>68</v>
      </c>
      <c r="H23" s="123" t="s">
        <v>427</v>
      </c>
      <c r="I23" s="124" t="s">
        <v>380</v>
      </c>
      <c r="J23" s="124" t="s">
        <v>430</v>
      </c>
    </row>
    <row r="24" ht="52.5" customHeight="1" outlineLevel="1" spans="1:10">
      <c r="A24" s="124" t="s">
        <v>338</v>
      </c>
      <c r="B24" s="124" t="s">
        <v>425</v>
      </c>
      <c r="C24" s="124" t="s">
        <v>374</v>
      </c>
      <c r="D24" s="124" t="s">
        <v>382</v>
      </c>
      <c r="E24" s="124" t="s">
        <v>431</v>
      </c>
      <c r="F24" s="124" t="s">
        <v>384</v>
      </c>
      <c r="G24" s="123" t="s">
        <v>385</v>
      </c>
      <c r="H24" s="123" t="s">
        <v>379</v>
      </c>
      <c r="I24" s="124" t="s">
        <v>380</v>
      </c>
      <c r="J24" s="124" t="s">
        <v>432</v>
      </c>
    </row>
    <row r="25" ht="52.5" customHeight="1" outlineLevel="1" spans="1:10">
      <c r="A25" s="124" t="s">
        <v>338</v>
      </c>
      <c r="B25" s="124" t="s">
        <v>425</v>
      </c>
      <c r="C25" s="124" t="s">
        <v>374</v>
      </c>
      <c r="D25" s="124" t="s">
        <v>382</v>
      </c>
      <c r="E25" s="124" t="s">
        <v>433</v>
      </c>
      <c r="F25" s="124" t="s">
        <v>377</v>
      </c>
      <c r="G25" s="123" t="s">
        <v>434</v>
      </c>
      <c r="H25" s="123" t="s">
        <v>379</v>
      </c>
      <c r="I25" s="124" t="s">
        <v>380</v>
      </c>
      <c r="J25" s="124" t="s">
        <v>435</v>
      </c>
    </row>
    <row r="26" ht="52.5" customHeight="1" outlineLevel="1" spans="1:10">
      <c r="A26" s="124" t="s">
        <v>338</v>
      </c>
      <c r="B26" s="124" t="s">
        <v>425</v>
      </c>
      <c r="C26" s="124" t="s">
        <v>374</v>
      </c>
      <c r="D26" s="124" t="s">
        <v>382</v>
      </c>
      <c r="E26" s="124" t="s">
        <v>436</v>
      </c>
      <c r="F26" s="124" t="s">
        <v>377</v>
      </c>
      <c r="G26" s="123" t="s">
        <v>378</v>
      </c>
      <c r="H26" s="123" t="s">
        <v>379</v>
      </c>
      <c r="I26" s="124" t="s">
        <v>380</v>
      </c>
      <c r="J26" s="124" t="s">
        <v>437</v>
      </c>
    </row>
    <row r="27" ht="52.5" customHeight="1" outlineLevel="1" spans="1:10">
      <c r="A27" s="124" t="s">
        <v>338</v>
      </c>
      <c r="B27" s="124" t="s">
        <v>425</v>
      </c>
      <c r="C27" s="124" t="s">
        <v>393</v>
      </c>
      <c r="D27" s="124" t="s">
        <v>416</v>
      </c>
      <c r="E27" s="124" t="s">
        <v>438</v>
      </c>
      <c r="F27" s="124" t="s">
        <v>377</v>
      </c>
      <c r="G27" s="123" t="s">
        <v>385</v>
      </c>
      <c r="H27" s="123" t="s">
        <v>379</v>
      </c>
      <c r="I27" s="124" t="s">
        <v>380</v>
      </c>
      <c r="J27" s="124" t="s">
        <v>439</v>
      </c>
    </row>
    <row r="28" ht="52.5" customHeight="1" outlineLevel="1" spans="1:10">
      <c r="A28" s="124" t="s">
        <v>338</v>
      </c>
      <c r="B28" s="124" t="s">
        <v>425</v>
      </c>
      <c r="C28" s="124" t="s">
        <v>397</v>
      </c>
      <c r="D28" s="124" t="s">
        <v>398</v>
      </c>
      <c r="E28" s="124" t="s">
        <v>440</v>
      </c>
      <c r="F28" s="124" t="s">
        <v>377</v>
      </c>
      <c r="G28" s="123" t="s">
        <v>378</v>
      </c>
      <c r="H28" s="123" t="s">
        <v>379</v>
      </c>
      <c r="I28" s="124" t="s">
        <v>380</v>
      </c>
      <c r="J28" s="124" t="s">
        <v>441</v>
      </c>
    </row>
    <row r="29" ht="52.5" customHeight="1" outlineLevel="1" spans="1:10">
      <c r="A29" s="124" t="s">
        <v>306</v>
      </c>
      <c r="B29" s="124" t="s">
        <v>442</v>
      </c>
      <c r="C29" s="124" t="s">
        <v>374</v>
      </c>
      <c r="D29" s="124" t="s">
        <v>375</v>
      </c>
      <c r="E29" s="124" t="s">
        <v>443</v>
      </c>
      <c r="F29" s="124" t="s">
        <v>384</v>
      </c>
      <c r="G29" s="123" t="s">
        <v>60</v>
      </c>
      <c r="H29" s="123" t="s">
        <v>444</v>
      </c>
      <c r="I29" s="124" t="s">
        <v>380</v>
      </c>
      <c r="J29" s="124" t="s">
        <v>445</v>
      </c>
    </row>
    <row r="30" ht="52.5" customHeight="1" outlineLevel="1" spans="1:10">
      <c r="A30" s="124" t="s">
        <v>306</v>
      </c>
      <c r="B30" s="124" t="s">
        <v>442</v>
      </c>
      <c r="C30" s="124" t="s">
        <v>374</v>
      </c>
      <c r="D30" s="124" t="s">
        <v>382</v>
      </c>
      <c r="E30" s="124" t="s">
        <v>383</v>
      </c>
      <c r="F30" s="124" t="s">
        <v>384</v>
      </c>
      <c r="G30" s="123" t="s">
        <v>385</v>
      </c>
      <c r="H30" s="123" t="s">
        <v>379</v>
      </c>
      <c r="I30" s="124" t="s">
        <v>380</v>
      </c>
      <c r="J30" s="124" t="s">
        <v>386</v>
      </c>
    </row>
    <row r="31" ht="52.5" customHeight="1" outlineLevel="1" spans="1:10">
      <c r="A31" s="124" t="s">
        <v>306</v>
      </c>
      <c r="B31" s="124" t="s">
        <v>442</v>
      </c>
      <c r="C31" s="124" t="s">
        <v>374</v>
      </c>
      <c r="D31" s="124" t="s">
        <v>382</v>
      </c>
      <c r="E31" s="124" t="s">
        <v>387</v>
      </c>
      <c r="F31" s="124" t="s">
        <v>384</v>
      </c>
      <c r="G31" s="123" t="s">
        <v>385</v>
      </c>
      <c r="H31" s="123" t="s">
        <v>379</v>
      </c>
      <c r="I31" s="124" t="s">
        <v>380</v>
      </c>
      <c r="J31" s="124" t="s">
        <v>388</v>
      </c>
    </row>
    <row r="32" ht="52.5" customHeight="1" outlineLevel="1" spans="1:10">
      <c r="A32" s="124" t="s">
        <v>306</v>
      </c>
      <c r="B32" s="124" t="s">
        <v>442</v>
      </c>
      <c r="C32" s="124" t="s">
        <v>374</v>
      </c>
      <c r="D32" s="124" t="s">
        <v>413</v>
      </c>
      <c r="E32" s="124" t="s">
        <v>446</v>
      </c>
      <c r="F32" s="124" t="s">
        <v>384</v>
      </c>
      <c r="G32" s="123" t="s">
        <v>385</v>
      </c>
      <c r="H32" s="123" t="s">
        <v>379</v>
      </c>
      <c r="I32" s="124" t="s">
        <v>380</v>
      </c>
      <c r="J32" s="124" t="s">
        <v>447</v>
      </c>
    </row>
    <row r="33" ht="52.5" customHeight="1" outlineLevel="1" spans="1:10">
      <c r="A33" s="124" t="s">
        <v>306</v>
      </c>
      <c r="B33" s="124" t="s">
        <v>442</v>
      </c>
      <c r="C33" s="124" t="s">
        <v>393</v>
      </c>
      <c r="D33" s="124" t="s">
        <v>394</v>
      </c>
      <c r="E33" s="124" t="s">
        <v>395</v>
      </c>
      <c r="F33" s="124" t="s">
        <v>377</v>
      </c>
      <c r="G33" s="123" t="s">
        <v>378</v>
      </c>
      <c r="H33" s="123" t="s">
        <v>379</v>
      </c>
      <c r="I33" s="124" t="s">
        <v>380</v>
      </c>
      <c r="J33" s="124" t="s">
        <v>396</v>
      </c>
    </row>
    <row r="34" ht="52.5" customHeight="1" outlineLevel="1" spans="1:10">
      <c r="A34" s="124" t="s">
        <v>306</v>
      </c>
      <c r="B34" s="124" t="s">
        <v>442</v>
      </c>
      <c r="C34" s="124" t="s">
        <v>393</v>
      </c>
      <c r="D34" s="124" t="s">
        <v>394</v>
      </c>
      <c r="E34" s="124" t="s">
        <v>448</v>
      </c>
      <c r="F34" s="124" t="s">
        <v>384</v>
      </c>
      <c r="G34" s="123" t="s">
        <v>449</v>
      </c>
      <c r="H34" s="123" t="s">
        <v>418</v>
      </c>
      <c r="I34" s="124" t="s">
        <v>450</v>
      </c>
      <c r="J34" s="124" t="s">
        <v>448</v>
      </c>
    </row>
    <row r="35" ht="52.5" customHeight="1" outlineLevel="1" spans="1:10">
      <c r="A35" s="124" t="s">
        <v>306</v>
      </c>
      <c r="B35" s="124" t="s">
        <v>442</v>
      </c>
      <c r="C35" s="124" t="s">
        <v>397</v>
      </c>
      <c r="D35" s="124" t="s">
        <v>398</v>
      </c>
      <c r="E35" s="124" t="s">
        <v>399</v>
      </c>
      <c r="F35" s="124" t="s">
        <v>377</v>
      </c>
      <c r="G35" s="123" t="s">
        <v>378</v>
      </c>
      <c r="H35" s="123" t="s">
        <v>379</v>
      </c>
      <c r="I35" s="124" t="s">
        <v>380</v>
      </c>
      <c r="J35" s="124" t="s">
        <v>400</v>
      </c>
    </row>
    <row r="36" ht="52.5" customHeight="1" outlineLevel="1" spans="1:10">
      <c r="A36" s="124" t="s">
        <v>360</v>
      </c>
      <c r="B36" s="124" t="s">
        <v>451</v>
      </c>
      <c r="C36" s="124" t="s">
        <v>374</v>
      </c>
      <c r="D36" s="124" t="s">
        <v>375</v>
      </c>
      <c r="E36" s="124" t="s">
        <v>452</v>
      </c>
      <c r="F36" s="124" t="s">
        <v>377</v>
      </c>
      <c r="G36" s="123" t="s">
        <v>378</v>
      </c>
      <c r="H36" s="123" t="s">
        <v>379</v>
      </c>
      <c r="I36" s="124" t="s">
        <v>380</v>
      </c>
      <c r="J36" s="124" t="s">
        <v>452</v>
      </c>
    </row>
    <row r="37" ht="52.5" customHeight="1" outlineLevel="1" spans="1:10">
      <c r="A37" s="124" t="s">
        <v>360</v>
      </c>
      <c r="B37" s="124" t="s">
        <v>451</v>
      </c>
      <c r="C37" s="124" t="s">
        <v>374</v>
      </c>
      <c r="D37" s="124" t="s">
        <v>413</v>
      </c>
      <c r="E37" s="124" t="s">
        <v>453</v>
      </c>
      <c r="F37" s="124" t="s">
        <v>377</v>
      </c>
      <c r="G37" s="123" t="s">
        <v>378</v>
      </c>
      <c r="H37" s="123" t="s">
        <v>379</v>
      </c>
      <c r="I37" s="124" t="s">
        <v>380</v>
      </c>
      <c r="J37" s="124" t="s">
        <v>453</v>
      </c>
    </row>
    <row r="38" ht="52.5" customHeight="1" outlineLevel="1" spans="1:10">
      <c r="A38" s="124" t="s">
        <v>360</v>
      </c>
      <c r="B38" s="124" t="s">
        <v>451</v>
      </c>
      <c r="C38" s="124" t="s">
        <v>374</v>
      </c>
      <c r="D38" s="124" t="s">
        <v>413</v>
      </c>
      <c r="E38" s="124" t="s">
        <v>454</v>
      </c>
      <c r="F38" s="124" t="s">
        <v>384</v>
      </c>
      <c r="G38" s="123" t="s">
        <v>378</v>
      </c>
      <c r="H38" s="123" t="s">
        <v>379</v>
      </c>
      <c r="I38" s="124" t="s">
        <v>380</v>
      </c>
      <c r="J38" s="124" t="s">
        <v>454</v>
      </c>
    </row>
    <row r="39" ht="52.5" customHeight="1" outlineLevel="1" spans="1:10">
      <c r="A39" s="124" t="s">
        <v>360</v>
      </c>
      <c r="B39" s="124" t="s">
        <v>451</v>
      </c>
      <c r="C39" s="124" t="s">
        <v>393</v>
      </c>
      <c r="D39" s="124" t="s">
        <v>416</v>
      </c>
      <c r="E39" s="124" t="s">
        <v>455</v>
      </c>
      <c r="F39" s="124" t="s">
        <v>384</v>
      </c>
      <c r="G39" s="123" t="s">
        <v>385</v>
      </c>
      <c r="H39" s="123" t="s">
        <v>379</v>
      </c>
      <c r="I39" s="124" t="s">
        <v>380</v>
      </c>
      <c r="J39" s="124" t="s">
        <v>455</v>
      </c>
    </row>
    <row r="40" ht="52.5" customHeight="1" outlineLevel="1" spans="1:10">
      <c r="A40" s="124" t="s">
        <v>360</v>
      </c>
      <c r="B40" s="124" t="s">
        <v>451</v>
      </c>
      <c r="C40" s="124" t="s">
        <v>397</v>
      </c>
      <c r="D40" s="124" t="s">
        <v>398</v>
      </c>
      <c r="E40" s="124" t="s">
        <v>398</v>
      </c>
      <c r="F40" s="124" t="s">
        <v>377</v>
      </c>
      <c r="G40" s="123" t="s">
        <v>456</v>
      </c>
      <c r="H40" s="123" t="s">
        <v>379</v>
      </c>
      <c r="I40" s="124" t="s">
        <v>380</v>
      </c>
      <c r="J40" s="124" t="s">
        <v>398</v>
      </c>
    </row>
    <row r="41" ht="52.5" customHeight="1" outlineLevel="1" spans="1:10">
      <c r="A41" s="124" t="s">
        <v>324</v>
      </c>
      <c r="B41" s="124" t="s">
        <v>457</v>
      </c>
      <c r="C41" s="124" t="s">
        <v>374</v>
      </c>
      <c r="D41" s="124" t="s">
        <v>375</v>
      </c>
      <c r="E41" s="124" t="s">
        <v>458</v>
      </c>
      <c r="F41" s="124" t="s">
        <v>377</v>
      </c>
      <c r="G41" s="123" t="s">
        <v>459</v>
      </c>
      <c r="H41" s="123" t="s">
        <v>460</v>
      </c>
      <c r="I41" s="124" t="s">
        <v>380</v>
      </c>
      <c r="J41" s="124" t="s">
        <v>461</v>
      </c>
    </row>
    <row r="42" ht="52.5" customHeight="1" outlineLevel="1" spans="1:10">
      <c r="A42" s="124" t="s">
        <v>324</v>
      </c>
      <c r="B42" s="124" t="s">
        <v>457</v>
      </c>
      <c r="C42" s="124" t="s">
        <v>374</v>
      </c>
      <c r="D42" s="124" t="s">
        <v>375</v>
      </c>
      <c r="E42" s="124" t="s">
        <v>462</v>
      </c>
      <c r="F42" s="124" t="s">
        <v>377</v>
      </c>
      <c r="G42" s="123" t="s">
        <v>62</v>
      </c>
      <c r="H42" s="123" t="s">
        <v>463</v>
      </c>
      <c r="I42" s="124" t="s">
        <v>380</v>
      </c>
      <c r="J42" s="124" t="s">
        <v>464</v>
      </c>
    </row>
    <row r="43" ht="52.5" customHeight="1" outlineLevel="1" spans="1:10">
      <c r="A43" s="124" t="s">
        <v>324</v>
      </c>
      <c r="B43" s="124" t="s">
        <v>457</v>
      </c>
      <c r="C43" s="124" t="s">
        <v>374</v>
      </c>
      <c r="D43" s="124" t="s">
        <v>375</v>
      </c>
      <c r="E43" s="124" t="s">
        <v>465</v>
      </c>
      <c r="F43" s="124" t="s">
        <v>377</v>
      </c>
      <c r="G43" s="123" t="s">
        <v>466</v>
      </c>
      <c r="H43" s="123" t="s">
        <v>467</v>
      </c>
      <c r="I43" s="124" t="s">
        <v>380</v>
      </c>
      <c r="J43" s="124" t="s">
        <v>468</v>
      </c>
    </row>
    <row r="44" ht="52.5" customHeight="1" outlineLevel="1" spans="1:10">
      <c r="A44" s="124" t="s">
        <v>324</v>
      </c>
      <c r="B44" s="124" t="s">
        <v>457</v>
      </c>
      <c r="C44" s="124" t="s">
        <v>374</v>
      </c>
      <c r="D44" s="124" t="s">
        <v>382</v>
      </c>
      <c r="E44" s="124" t="s">
        <v>469</v>
      </c>
      <c r="F44" s="124" t="s">
        <v>377</v>
      </c>
      <c r="G44" s="123" t="s">
        <v>385</v>
      </c>
      <c r="H44" s="123" t="s">
        <v>379</v>
      </c>
      <c r="I44" s="124" t="s">
        <v>380</v>
      </c>
      <c r="J44" s="124" t="s">
        <v>470</v>
      </c>
    </row>
    <row r="45" ht="52.5" customHeight="1" outlineLevel="1" spans="1:10">
      <c r="A45" s="124" t="s">
        <v>324</v>
      </c>
      <c r="B45" s="124" t="s">
        <v>457</v>
      </c>
      <c r="C45" s="124" t="s">
        <v>374</v>
      </c>
      <c r="D45" s="124" t="s">
        <v>382</v>
      </c>
      <c r="E45" s="124" t="s">
        <v>471</v>
      </c>
      <c r="F45" s="124" t="s">
        <v>377</v>
      </c>
      <c r="G45" s="123" t="s">
        <v>472</v>
      </c>
      <c r="H45" s="123" t="s">
        <v>379</v>
      </c>
      <c r="I45" s="124" t="s">
        <v>380</v>
      </c>
      <c r="J45" s="124" t="s">
        <v>473</v>
      </c>
    </row>
    <row r="46" ht="52.5" customHeight="1" outlineLevel="1" spans="1:10">
      <c r="A46" s="124" t="s">
        <v>324</v>
      </c>
      <c r="B46" s="124" t="s">
        <v>457</v>
      </c>
      <c r="C46" s="124" t="s">
        <v>393</v>
      </c>
      <c r="D46" s="124" t="s">
        <v>394</v>
      </c>
      <c r="E46" s="124" t="s">
        <v>474</v>
      </c>
      <c r="F46" s="124" t="s">
        <v>384</v>
      </c>
      <c r="G46" s="123" t="s">
        <v>378</v>
      </c>
      <c r="H46" s="123"/>
      <c r="I46" s="124" t="s">
        <v>450</v>
      </c>
      <c r="J46" s="124" t="s">
        <v>475</v>
      </c>
    </row>
    <row r="47" ht="52.5" customHeight="1" outlineLevel="1" spans="1:10">
      <c r="A47" s="124" t="s">
        <v>324</v>
      </c>
      <c r="B47" s="124" t="s">
        <v>457</v>
      </c>
      <c r="C47" s="124" t="s">
        <v>397</v>
      </c>
      <c r="D47" s="124" t="s">
        <v>398</v>
      </c>
      <c r="E47" s="124" t="s">
        <v>476</v>
      </c>
      <c r="F47" s="124" t="s">
        <v>384</v>
      </c>
      <c r="G47" s="123" t="s">
        <v>477</v>
      </c>
      <c r="H47" s="123" t="s">
        <v>379</v>
      </c>
      <c r="I47" s="124" t="s">
        <v>450</v>
      </c>
      <c r="J47" s="124" t="s">
        <v>478</v>
      </c>
    </row>
    <row r="48" ht="52.5" customHeight="1" outlineLevel="1" spans="1:10">
      <c r="A48" s="124" t="s">
        <v>334</v>
      </c>
      <c r="B48" s="124" t="s">
        <v>479</v>
      </c>
      <c r="C48" s="124" t="s">
        <v>374</v>
      </c>
      <c r="D48" s="124" t="s">
        <v>375</v>
      </c>
      <c r="E48" s="124" t="s">
        <v>480</v>
      </c>
      <c r="F48" s="124" t="s">
        <v>384</v>
      </c>
      <c r="G48" s="123" t="s">
        <v>385</v>
      </c>
      <c r="H48" s="123" t="s">
        <v>379</v>
      </c>
      <c r="I48" s="124" t="s">
        <v>380</v>
      </c>
      <c r="J48" s="124" t="s">
        <v>481</v>
      </c>
    </row>
    <row r="49" ht="52.5" customHeight="1" outlineLevel="1" spans="1:10">
      <c r="A49" s="124" t="s">
        <v>334</v>
      </c>
      <c r="B49" s="124" t="s">
        <v>479</v>
      </c>
      <c r="C49" s="124" t="s">
        <v>374</v>
      </c>
      <c r="D49" s="124" t="s">
        <v>382</v>
      </c>
      <c r="E49" s="124" t="s">
        <v>482</v>
      </c>
      <c r="F49" s="124" t="s">
        <v>377</v>
      </c>
      <c r="G49" s="123" t="s">
        <v>385</v>
      </c>
      <c r="H49" s="123" t="s">
        <v>379</v>
      </c>
      <c r="I49" s="124" t="s">
        <v>380</v>
      </c>
      <c r="J49" s="124" t="s">
        <v>483</v>
      </c>
    </row>
    <row r="50" ht="52.5" customHeight="1" outlineLevel="1" spans="1:10">
      <c r="A50" s="124" t="s">
        <v>334</v>
      </c>
      <c r="B50" s="124" t="s">
        <v>479</v>
      </c>
      <c r="C50" s="124" t="s">
        <v>374</v>
      </c>
      <c r="D50" s="124" t="s">
        <v>413</v>
      </c>
      <c r="E50" s="124" t="s">
        <v>484</v>
      </c>
      <c r="F50" s="124" t="s">
        <v>384</v>
      </c>
      <c r="G50" s="123" t="s">
        <v>385</v>
      </c>
      <c r="H50" s="123" t="s">
        <v>379</v>
      </c>
      <c r="I50" s="124" t="s">
        <v>380</v>
      </c>
      <c r="J50" s="124" t="s">
        <v>485</v>
      </c>
    </row>
    <row r="51" ht="52.5" customHeight="1" outlineLevel="1" spans="1:10">
      <c r="A51" s="124" t="s">
        <v>334</v>
      </c>
      <c r="B51" s="124" t="s">
        <v>479</v>
      </c>
      <c r="C51" s="124" t="s">
        <v>393</v>
      </c>
      <c r="D51" s="124" t="s">
        <v>394</v>
      </c>
      <c r="E51" s="124" t="s">
        <v>486</v>
      </c>
      <c r="F51" s="124" t="s">
        <v>384</v>
      </c>
      <c r="G51" s="123" t="s">
        <v>487</v>
      </c>
      <c r="H51" s="123" t="s">
        <v>418</v>
      </c>
      <c r="I51" s="124" t="s">
        <v>450</v>
      </c>
      <c r="J51" s="124" t="s">
        <v>488</v>
      </c>
    </row>
    <row r="52" ht="52.5" customHeight="1" outlineLevel="1" spans="1:10">
      <c r="A52" s="124" t="s">
        <v>334</v>
      </c>
      <c r="B52" s="124" t="s">
        <v>479</v>
      </c>
      <c r="C52" s="124" t="s">
        <v>397</v>
      </c>
      <c r="D52" s="124" t="s">
        <v>398</v>
      </c>
      <c r="E52" s="124" t="s">
        <v>399</v>
      </c>
      <c r="F52" s="124" t="s">
        <v>377</v>
      </c>
      <c r="G52" s="123" t="s">
        <v>378</v>
      </c>
      <c r="H52" s="123" t="s">
        <v>379</v>
      </c>
      <c r="I52" s="124" t="s">
        <v>380</v>
      </c>
      <c r="J52" s="124" t="s">
        <v>489</v>
      </c>
    </row>
    <row r="53" ht="52.5" customHeight="1" outlineLevel="1" spans="1:10">
      <c r="A53" s="124" t="s">
        <v>352</v>
      </c>
      <c r="B53" s="124" t="s">
        <v>490</v>
      </c>
      <c r="C53" s="124" t="s">
        <v>374</v>
      </c>
      <c r="D53" s="124" t="s">
        <v>375</v>
      </c>
      <c r="E53" s="124" t="s">
        <v>462</v>
      </c>
      <c r="F53" s="124" t="s">
        <v>377</v>
      </c>
      <c r="G53" s="123" t="s">
        <v>60</v>
      </c>
      <c r="H53" s="123" t="s">
        <v>463</v>
      </c>
      <c r="I53" s="124" t="s">
        <v>380</v>
      </c>
      <c r="J53" s="124" t="s">
        <v>464</v>
      </c>
    </row>
    <row r="54" ht="52.5" customHeight="1" outlineLevel="1" spans="1:10">
      <c r="A54" s="124" t="s">
        <v>352</v>
      </c>
      <c r="B54" s="124" t="s">
        <v>490</v>
      </c>
      <c r="C54" s="124" t="s">
        <v>374</v>
      </c>
      <c r="D54" s="124" t="s">
        <v>375</v>
      </c>
      <c r="E54" s="124" t="s">
        <v>465</v>
      </c>
      <c r="F54" s="124" t="s">
        <v>377</v>
      </c>
      <c r="G54" s="123" t="s">
        <v>491</v>
      </c>
      <c r="H54" s="123" t="s">
        <v>467</v>
      </c>
      <c r="I54" s="124" t="s">
        <v>380</v>
      </c>
      <c r="J54" s="124" t="s">
        <v>468</v>
      </c>
    </row>
    <row r="55" ht="52.5" customHeight="1" outlineLevel="1" spans="1:10">
      <c r="A55" s="124" t="s">
        <v>352</v>
      </c>
      <c r="B55" s="124" t="s">
        <v>490</v>
      </c>
      <c r="C55" s="124" t="s">
        <v>374</v>
      </c>
      <c r="D55" s="124" t="s">
        <v>382</v>
      </c>
      <c r="E55" s="124" t="s">
        <v>469</v>
      </c>
      <c r="F55" s="124" t="s">
        <v>377</v>
      </c>
      <c r="G55" s="123" t="s">
        <v>385</v>
      </c>
      <c r="H55" s="123" t="s">
        <v>379</v>
      </c>
      <c r="I55" s="124" t="s">
        <v>380</v>
      </c>
      <c r="J55" s="124" t="s">
        <v>470</v>
      </c>
    </row>
    <row r="56" ht="52.5" customHeight="1" outlineLevel="1" spans="1:10">
      <c r="A56" s="124" t="s">
        <v>352</v>
      </c>
      <c r="B56" s="124" t="s">
        <v>490</v>
      </c>
      <c r="C56" s="124" t="s">
        <v>374</v>
      </c>
      <c r="D56" s="124" t="s">
        <v>382</v>
      </c>
      <c r="E56" s="124" t="s">
        <v>471</v>
      </c>
      <c r="F56" s="124" t="s">
        <v>377</v>
      </c>
      <c r="G56" s="123" t="s">
        <v>472</v>
      </c>
      <c r="H56" s="123" t="s">
        <v>379</v>
      </c>
      <c r="I56" s="124" t="s">
        <v>380</v>
      </c>
      <c r="J56" s="124" t="s">
        <v>473</v>
      </c>
    </row>
    <row r="57" ht="52.5" customHeight="1" outlineLevel="1" spans="1:10">
      <c r="A57" s="124" t="s">
        <v>352</v>
      </c>
      <c r="B57" s="124" t="s">
        <v>490</v>
      </c>
      <c r="C57" s="124" t="s">
        <v>393</v>
      </c>
      <c r="D57" s="124" t="s">
        <v>394</v>
      </c>
      <c r="E57" s="124" t="s">
        <v>474</v>
      </c>
      <c r="F57" s="124" t="s">
        <v>384</v>
      </c>
      <c r="G57" s="123" t="s">
        <v>378</v>
      </c>
      <c r="H57" s="123"/>
      <c r="I57" s="124" t="s">
        <v>450</v>
      </c>
      <c r="J57" s="124" t="s">
        <v>492</v>
      </c>
    </row>
    <row r="58" ht="52.5" customHeight="1" outlineLevel="1" spans="1:10">
      <c r="A58" s="124" t="s">
        <v>352</v>
      </c>
      <c r="B58" s="124" t="s">
        <v>490</v>
      </c>
      <c r="C58" s="124" t="s">
        <v>397</v>
      </c>
      <c r="D58" s="124" t="s">
        <v>398</v>
      </c>
      <c r="E58" s="124" t="s">
        <v>493</v>
      </c>
      <c r="F58" s="124" t="s">
        <v>384</v>
      </c>
      <c r="G58" s="123" t="s">
        <v>477</v>
      </c>
      <c r="H58" s="123" t="s">
        <v>379</v>
      </c>
      <c r="I58" s="124" t="s">
        <v>450</v>
      </c>
      <c r="J58" s="124" t="s">
        <v>478</v>
      </c>
    </row>
    <row r="59" ht="52.5" customHeight="1" outlineLevel="1" spans="1:10">
      <c r="A59" s="124" t="s">
        <v>318</v>
      </c>
      <c r="B59" s="124" t="s">
        <v>494</v>
      </c>
      <c r="C59" s="124" t="s">
        <v>374</v>
      </c>
      <c r="D59" s="124" t="s">
        <v>375</v>
      </c>
      <c r="E59" s="124" t="s">
        <v>376</v>
      </c>
      <c r="F59" s="124" t="s">
        <v>377</v>
      </c>
      <c r="G59" s="123" t="s">
        <v>378</v>
      </c>
      <c r="H59" s="123" t="s">
        <v>379</v>
      </c>
      <c r="I59" s="124" t="s">
        <v>380</v>
      </c>
      <c r="J59" s="124" t="s">
        <v>381</v>
      </c>
    </row>
    <row r="60" ht="52.5" customHeight="1" outlineLevel="1" spans="1:10">
      <c r="A60" s="124" t="s">
        <v>318</v>
      </c>
      <c r="B60" s="124" t="s">
        <v>494</v>
      </c>
      <c r="C60" s="124" t="s">
        <v>374</v>
      </c>
      <c r="D60" s="124" t="s">
        <v>382</v>
      </c>
      <c r="E60" s="124" t="s">
        <v>383</v>
      </c>
      <c r="F60" s="124" t="s">
        <v>384</v>
      </c>
      <c r="G60" s="123" t="s">
        <v>385</v>
      </c>
      <c r="H60" s="123" t="s">
        <v>379</v>
      </c>
      <c r="I60" s="124" t="s">
        <v>380</v>
      </c>
      <c r="J60" s="124" t="s">
        <v>386</v>
      </c>
    </row>
    <row r="61" ht="52.5" customHeight="1" outlineLevel="1" spans="1:10">
      <c r="A61" s="124" t="s">
        <v>318</v>
      </c>
      <c r="B61" s="124" t="s">
        <v>494</v>
      </c>
      <c r="C61" s="124" t="s">
        <v>374</v>
      </c>
      <c r="D61" s="124" t="s">
        <v>382</v>
      </c>
      <c r="E61" s="124" t="s">
        <v>387</v>
      </c>
      <c r="F61" s="124" t="s">
        <v>384</v>
      </c>
      <c r="G61" s="123" t="s">
        <v>385</v>
      </c>
      <c r="H61" s="123" t="s">
        <v>379</v>
      </c>
      <c r="I61" s="124" t="s">
        <v>380</v>
      </c>
      <c r="J61" s="124" t="s">
        <v>388</v>
      </c>
    </row>
    <row r="62" ht="52.5" customHeight="1" outlineLevel="1" spans="1:10">
      <c r="A62" s="124" t="s">
        <v>318</v>
      </c>
      <c r="B62" s="124" t="s">
        <v>494</v>
      </c>
      <c r="C62" s="124" t="s">
        <v>374</v>
      </c>
      <c r="D62" s="124" t="s">
        <v>382</v>
      </c>
      <c r="E62" s="124" t="s">
        <v>391</v>
      </c>
      <c r="F62" s="124" t="s">
        <v>377</v>
      </c>
      <c r="G62" s="123" t="s">
        <v>385</v>
      </c>
      <c r="H62" s="123" t="s">
        <v>379</v>
      </c>
      <c r="I62" s="124" t="s">
        <v>380</v>
      </c>
      <c r="J62" s="124" t="s">
        <v>392</v>
      </c>
    </row>
    <row r="63" ht="52.5" customHeight="1" outlineLevel="1" spans="1:10">
      <c r="A63" s="124" t="s">
        <v>318</v>
      </c>
      <c r="B63" s="124" t="s">
        <v>494</v>
      </c>
      <c r="C63" s="124" t="s">
        <v>393</v>
      </c>
      <c r="D63" s="124" t="s">
        <v>394</v>
      </c>
      <c r="E63" s="124" t="s">
        <v>395</v>
      </c>
      <c r="F63" s="124" t="s">
        <v>377</v>
      </c>
      <c r="G63" s="123" t="s">
        <v>378</v>
      </c>
      <c r="H63" s="123" t="s">
        <v>379</v>
      </c>
      <c r="I63" s="124" t="s">
        <v>380</v>
      </c>
      <c r="J63" s="124" t="s">
        <v>396</v>
      </c>
    </row>
    <row r="64" ht="52.5" customHeight="1" outlineLevel="1" spans="1:10">
      <c r="A64" s="124" t="s">
        <v>318</v>
      </c>
      <c r="B64" s="124" t="s">
        <v>494</v>
      </c>
      <c r="C64" s="124" t="s">
        <v>393</v>
      </c>
      <c r="D64" s="124" t="s">
        <v>394</v>
      </c>
      <c r="E64" s="124" t="s">
        <v>495</v>
      </c>
      <c r="F64" s="124" t="s">
        <v>384</v>
      </c>
      <c r="G64" s="123" t="s">
        <v>496</v>
      </c>
      <c r="H64" s="123" t="s">
        <v>418</v>
      </c>
      <c r="I64" s="124" t="s">
        <v>450</v>
      </c>
      <c r="J64" s="124" t="s">
        <v>497</v>
      </c>
    </row>
    <row r="65" ht="52.5" customHeight="1" outlineLevel="1" spans="1:10">
      <c r="A65" s="124" t="s">
        <v>318</v>
      </c>
      <c r="B65" s="124" t="s">
        <v>494</v>
      </c>
      <c r="C65" s="124" t="s">
        <v>397</v>
      </c>
      <c r="D65" s="124" t="s">
        <v>398</v>
      </c>
      <c r="E65" s="124" t="s">
        <v>399</v>
      </c>
      <c r="F65" s="124" t="s">
        <v>377</v>
      </c>
      <c r="G65" s="123" t="s">
        <v>378</v>
      </c>
      <c r="H65" s="123" t="s">
        <v>379</v>
      </c>
      <c r="I65" s="124" t="s">
        <v>380</v>
      </c>
      <c r="J65" s="124" t="s">
        <v>400</v>
      </c>
    </row>
    <row r="66" ht="52.5" customHeight="1" outlineLevel="1" spans="1:10">
      <c r="A66" s="124" t="s">
        <v>336</v>
      </c>
      <c r="B66" s="124" t="s">
        <v>498</v>
      </c>
      <c r="C66" s="124" t="s">
        <v>374</v>
      </c>
      <c r="D66" s="124" t="s">
        <v>375</v>
      </c>
      <c r="E66" s="124" t="s">
        <v>443</v>
      </c>
      <c r="F66" s="124" t="s">
        <v>384</v>
      </c>
      <c r="G66" s="123" t="s">
        <v>499</v>
      </c>
      <c r="H66" s="123" t="s">
        <v>500</v>
      </c>
      <c r="I66" s="124" t="s">
        <v>380</v>
      </c>
      <c r="J66" s="124" t="s">
        <v>501</v>
      </c>
    </row>
    <row r="67" ht="52.5" customHeight="1" outlineLevel="1" spans="1:10">
      <c r="A67" s="124" t="s">
        <v>336</v>
      </c>
      <c r="B67" s="124" t="s">
        <v>498</v>
      </c>
      <c r="C67" s="124" t="s">
        <v>374</v>
      </c>
      <c r="D67" s="124" t="s">
        <v>375</v>
      </c>
      <c r="E67" s="124" t="s">
        <v>443</v>
      </c>
      <c r="F67" s="124" t="s">
        <v>384</v>
      </c>
      <c r="G67" s="123" t="s">
        <v>499</v>
      </c>
      <c r="H67" s="123" t="s">
        <v>500</v>
      </c>
      <c r="I67" s="124" t="s">
        <v>380</v>
      </c>
      <c r="J67" s="124" t="s">
        <v>501</v>
      </c>
    </row>
    <row r="68" ht="52.5" customHeight="1" outlineLevel="1" spans="1:10">
      <c r="A68" s="124" t="s">
        <v>336</v>
      </c>
      <c r="B68" s="124" t="s">
        <v>498</v>
      </c>
      <c r="C68" s="124" t="s">
        <v>374</v>
      </c>
      <c r="D68" s="124" t="s">
        <v>382</v>
      </c>
      <c r="E68" s="124" t="s">
        <v>383</v>
      </c>
      <c r="F68" s="124" t="s">
        <v>384</v>
      </c>
      <c r="G68" s="123" t="s">
        <v>385</v>
      </c>
      <c r="H68" s="123" t="s">
        <v>379</v>
      </c>
      <c r="I68" s="124" t="s">
        <v>380</v>
      </c>
      <c r="J68" s="124" t="s">
        <v>502</v>
      </c>
    </row>
    <row r="69" ht="52.5" customHeight="1" outlineLevel="1" spans="1:10">
      <c r="A69" s="124" t="s">
        <v>336</v>
      </c>
      <c r="B69" s="124" t="s">
        <v>498</v>
      </c>
      <c r="C69" s="124" t="s">
        <v>374</v>
      </c>
      <c r="D69" s="124" t="s">
        <v>382</v>
      </c>
      <c r="E69" s="124" t="s">
        <v>383</v>
      </c>
      <c r="F69" s="124" t="s">
        <v>384</v>
      </c>
      <c r="G69" s="123" t="s">
        <v>385</v>
      </c>
      <c r="H69" s="123" t="s">
        <v>379</v>
      </c>
      <c r="I69" s="124" t="s">
        <v>380</v>
      </c>
      <c r="J69" s="124" t="s">
        <v>502</v>
      </c>
    </row>
    <row r="70" ht="52.5" customHeight="1" outlineLevel="1" spans="1:10">
      <c r="A70" s="124" t="s">
        <v>336</v>
      </c>
      <c r="B70" s="124" t="s">
        <v>498</v>
      </c>
      <c r="C70" s="124" t="s">
        <v>374</v>
      </c>
      <c r="D70" s="124" t="s">
        <v>382</v>
      </c>
      <c r="E70" s="124" t="s">
        <v>503</v>
      </c>
      <c r="F70" s="124" t="s">
        <v>384</v>
      </c>
      <c r="G70" s="123" t="s">
        <v>385</v>
      </c>
      <c r="H70" s="123" t="s">
        <v>379</v>
      </c>
      <c r="I70" s="124" t="s">
        <v>380</v>
      </c>
      <c r="J70" s="124" t="s">
        <v>504</v>
      </c>
    </row>
    <row r="71" ht="52.5" customHeight="1" outlineLevel="1" spans="1:10">
      <c r="A71" s="124" t="s">
        <v>336</v>
      </c>
      <c r="B71" s="124" t="s">
        <v>498</v>
      </c>
      <c r="C71" s="124" t="s">
        <v>374</v>
      </c>
      <c r="D71" s="124" t="s">
        <v>382</v>
      </c>
      <c r="E71" s="124" t="s">
        <v>503</v>
      </c>
      <c r="F71" s="124" t="s">
        <v>384</v>
      </c>
      <c r="G71" s="123" t="s">
        <v>385</v>
      </c>
      <c r="H71" s="123" t="s">
        <v>379</v>
      </c>
      <c r="I71" s="124" t="s">
        <v>380</v>
      </c>
      <c r="J71" s="124" t="s">
        <v>504</v>
      </c>
    </row>
    <row r="72" ht="52.5" customHeight="1" outlineLevel="1" spans="1:10">
      <c r="A72" s="124" t="s">
        <v>336</v>
      </c>
      <c r="B72" s="124" t="s">
        <v>498</v>
      </c>
      <c r="C72" s="124" t="s">
        <v>374</v>
      </c>
      <c r="D72" s="124" t="s">
        <v>382</v>
      </c>
      <c r="E72" s="124" t="s">
        <v>389</v>
      </c>
      <c r="F72" s="124" t="s">
        <v>384</v>
      </c>
      <c r="G72" s="123" t="s">
        <v>385</v>
      </c>
      <c r="H72" s="123" t="s">
        <v>379</v>
      </c>
      <c r="I72" s="124" t="s">
        <v>380</v>
      </c>
      <c r="J72" s="124" t="s">
        <v>505</v>
      </c>
    </row>
    <row r="73" ht="52.5" customHeight="1" outlineLevel="1" spans="1:10">
      <c r="A73" s="124" t="s">
        <v>336</v>
      </c>
      <c r="B73" s="124" t="s">
        <v>498</v>
      </c>
      <c r="C73" s="124" t="s">
        <v>374</v>
      </c>
      <c r="D73" s="124" t="s">
        <v>382</v>
      </c>
      <c r="E73" s="124" t="s">
        <v>389</v>
      </c>
      <c r="F73" s="124" t="s">
        <v>384</v>
      </c>
      <c r="G73" s="123" t="s">
        <v>385</v>
      </c>
      <c r="H73" s="123" t="s">
        <v>379</v>
      </c>
      <c r="I73" s="124" t="s">
        <v>380</v>
      </c>
      <c r="J73" s="124" t="s">
        <v>505</v>
      </c>
    </row>
    <row r="74" ht="52.5" customHeight="1" outlineLevel="1" spans="1:10">
      <c r="A74" s="124" t="s">
        <v>336</v>
      </c>
      <c r="B74" s="124" t="s">
        <v>498</v>
      </c>
      <c r="C74" s="124" t="s">
        <v>374</v>
      </c>
      <c r="D74" s="124" t="s">
        <v>382</v>
      </c>
      <c r="E74" s="124" t="s">
        <v>391</v>
      </c>
      <c r="F74" s="124" t="s">
        <v>384</v>
      </c>
      <c r="G74" s="123" t="s">
        <v>385</v>
      </c>
      <c r="H74" s="123" t="s">
        <v>379</v>
      </c>
      <c r="I74" s="124" t="s">
        <v>380</v>
      </c>
      <c r="J74" s="124" t="s">
        <v>506</v>
      </c>
    </row>
    <row r="75" ht="52.5" customHeight="1" outlineLevel="1" spans="1:10">
      <c r="A75" s="124" t="s">
        <v>336</v>
      </c>
      <c r="B75" s="124" t="s">
        <v>498</v>
      </c>
      <c r="C75" s="124" t="s">
        <v>374</v>
      </c>
      <c r="D75" s="124" t="s">
        <v>382</v>
      </c>
      <c r="E75" s="124" t="s">
        <v>391</v>
      </c>
      <c r="F75" s="124" t="s">
        <v>384</v>
      </c>
      <c r="G75" s="123" t="s">
        <v>385</v>
      </c>
      <c r="H75" s="123" t="s">
        <v>379</v>
      </c>
      <c r="I75" s="124" t="s">
        <v>380</v>
      </c>
      <c r="J75" s="124" t="s">
        <v>506</v>
      </c>
    </row>
    <row r="76" ht="52.5" customHeight="1" outlineLevel="1" spans="1:10">
      <c r="A76" s="124" t="s">
        <v>336</v>
      </c>
      <c r="B76" s="124" t="s">
        <v>498</v>
      </c>
      <c r="C76" s="124" t="s">
        <v>374</v>
      </c>
      <c r="D76" s="124" t="s">
        <v>413</v>
      </c>
      <c r="E76" s="124" t="s">
        <v>507</v>
      </c>
      <c r="F76" s="124" t="s">
        <v>384</v>
      </c>
      <c r="G76" s="123" t="s">
        <v>385</v>
      </c>
      <c r="H76" s="123" t="s">
        <v>379</v>
      </c>
      <c r="I76" s="124" t="s">
        <v>380</v>
      </c>
      <c r="J76" s="124" t="s">
        <v>508</v>
      </c>
    </row>
    <row r="77" ht="52.5" customHeight="1" outlineLevel="1" spans="1:10">
      <c r="A77" s="124" t="s">
        <v>336</v>
      </c>
      <c r="B77" s="124" t="s">
        <v>498</v>
      </c>
      <c r="C77" s="124" t="s">
        <v>374</v>
      </c>
      <c r="D77" s="124" t="s">
        <v>413</v>
      </c>
      <c r="E77" s="124" t="s">
        <v>507</v>
      </c>
      <c r="F77" s="124" t="s">
        <v>384</v>
      </c>
      <c r="G77" s="123" t="s">
        <v>385</v>
      </c>
      <c r="H77" s="123" t="s">
        <v>379</v>
      </c>
      <c r="I77" s="124" t="s">
        <v>380</v>
      </c>
      <c r="J77" s="124" t="s">
        <v>508</v>
      </c>
    </row>
    <row r="78" ht="52.5" customHeight="1" outlineLevel="1" spans="1:10">
      <c r="A78" s="124" t="s">
        <v>336</v>
      </c>
      <c r="B78" s="124" t="s">
        <v>498</v>
      </c>
      <c r="C78" s="124" t="s">
        <v>393</v>
      </c>
      <c r="D78" s="124" t="s">
        <v>394</v>
      </c>
      <c r="E78" s="124" t="s">
        <v>509</v>
      </c>
      <c r="F78" s="124" t="s">
        <v>377</v>
      </c>
      <c r="G78" s="123" t="s">
        <v>378</v>
      </c>
      <c r="H78" s="123" t="s">
        <v>379</v>
      </c>
      <c r="I78" s="124" t="s">
        <v>380</v>
      </c>
      <c r="J78" s="124" t="s">
        <v>510</v>
      </c>
    </row>
    <row r="79" ht="52.5" customHeight="1" outlineLevel="1" spans="1:10">
      <c r="A79" s="124" t="s">
        <v>336</v>
      </c>
      <c r="B79" s="124" t="s">
        <v>498</v>
      </c>
      <c r="C79" s="124" t="s">
        <v>393</v>
      </c>
      <c r="D79" s="124" t="s">
        <v>394</v>
      </c>
      <c r="E79" s="124" t="s">
        <v>509</v>
      </c>
      <c r="F79" s="124" t="s">
        <v>377</v>
      </c>
      <c r="G79" s="123" t="s">
        <v>378</v>
      </c>
      <c r="H79" s="123" t="s">
        <v>379</v>
      </c>
      <c r="I79" s="124" t="s">
        <v>380</v>
      </c>
      <c r="J79" s="124" t="s">
        <v>510</v>
      </c>
    </row>
    <row r="80" ht="52.5" customHeight="1" outlineLevel="1" spans="1:10">
      <c r="A80" s="124" t="s">
        <v>336</v>
      </c>
      <c r="B80" s="124" t="s">
        <v>498</v>
      </c>
      <c r="C80" s="124" t="s">
        <v>393</v>
      </c>
      <c r="D80" s="124" t="s">
        <v>394</v>
      </c>
      <c r="E80" s="124" t="s">
        <v>511</v>
      </c>
      <c r="F80" s="124" t="s">
        <v>384</v>
      </c>
      <c r="G80" s="123" t="s">
        <v>512</v>
      </c>
      <c r="H80" s="123" t="s">
        <v>418</v>
      </c>
      <c r="I80" s="124" t="s">
        <v>450</v>
      </c>
      <c r="J80" s="124" t="s">
        <v>513</v>
      </c>
    </row>
    <row r="81" ht="52.5" customHeight="1" outlineLevel="1" spans="1:10">
      <c r="A81" s="124" t="s">
        <v>336</v>
      </c>
      <c r="B81" s="124" t="s">
        <v>498</v>
      </c>
      <c r="C81" s="124" t="s">
        <v>393</v>
      </c>
      <c r="D81" s="124" t="s">
        <v>394</v>
      </c>
      <c r="E81" s="124" t="s">
        <v>511</v>
      </c>
      <c r="F81" s="124" t="s">
        <v>384</v>
      </c>
      <c r="G81" s="123" t="s">
        <v>512</v>
      </c>
      <c r="H81" s="123" t="s">
        <v>418</v>
      </c>
      <c r="I81" s="124" t="s">
        <v>450</v>
      </c>
      <c r="J81" s="124" t="s">
        <v>513</v>
      </c>
    </row>
    <row r="82" ht="52.5" customHeight="1" outlineLevel="1" spans="1:10">
      <c r="A82" s="124" t="s">
        <v>336</v>
      </c>
      <c r="B82" s="124" t="s">
        <v>498</v>
      </c>
      <c r="C82" s="124" t="s">
        <v>393</v>
      </c>
      <c r="D82" s="124" t="s">
        <v>394</v>
      </c>
      <c r="E82" s="124" t="s">
        <v>514</v>
      </c>
      <c r="F82" s="124" t="s">
        <v>384</v>
      </c>
      <c r="G82" s="123" t="s">
        <v>515</v>
      </c>
      <c r="H82" s="123" t="s">
        <v>418</v>
      </c>
      <c r="I82" s="124" t="s">
        <v>450</v>
      </c>
      <c r="J82" s="124" t="s">
        <v>516</v>
      </c>
    </row>
    <row r="83" ht="52.5" customHeight="1" outlineLevel="1" spans="1:10">
      <c r="A83" s="124" t="s">
        <v>336</v>
      </c>
      <c r="B83" s="124" t="s">
        <v>498</v>
      </c>
      <c r="C83" s="124" t="s">
        <v>393</v>
      </c>
      <c r="D83" s="124" t="s">
        <v>394</v>
      </c>
      <c r="E83" s="124" t="s">
        <v>514</v>
      </c>
      <c r="F83" s="124" t="s">
        <v>384</v>
      </c>
      <c r="G83" s="123" t="s">
        <v>515</v>
      </c>
      <c r="H83" s="123" t="s">
        <v>418</v>
      </c>
      <c r="I83" s="124" t="s">
        <v>450</v>
      </c>
      <c r="J83" s="124" t="s">
        <v>516</v>
      </c>
    </row>
    <row r="84" ht="52.5" customHeight="1" outlineLevel="1" spans="1:10">
      <c r="A84" s="124" t="s">
        <v>336</v>
      </c>
      <c r="B84" s="124" t="s">
        <v>498</v>
      </c>
      <c r="C84" s="124" t="s">
        <v>397</v>
      </c>
      <c r="D84" s="124" t="s">
        <v>398</v>
      </c>
      <c r="E84" s="124" t="s">
        <v>399</v>
      </c>
      <c r="F84" s="124" t="s">
        <v>377</v>
      </c>
      <c r="G84" s="123" t="s">
        <v>378</v>
      </c>
      <c r="H84" s="123" t="s">
        <v>379</v>
      </c>
      <c r="I84" s="124" t="s">
        <v>380</v>
      </c>
      <c r="J84" s="124" t="s">
        <v>517</v>
      </c>
    </row>
    <row r="85" ht="52.5" customHeight="1" outlineLevel="1" spans="1:10">
      <c r="A85" s="124" t="s">
        <v>336</v>
      </c>
      <c r="B85" s="124" t="s">
        <v>498</v>
      </c>
      <c r="C85" s="124" t="s">
        <v>397</v>
      </c>
      <c r="D85" s="124" t="s">
        <v>398</v>
      </c>
      <c r="E85" s="124" t="s">
        <v>399</v>
      </c>
      <c r="F85" s="124" t="s">
        <v>377</v>
      </c>
      <c r="G85" s="123" t="s">
        <v>378</v>
      </c>
      <c r="H85" s="123" t="s">
        <v>379</v>
      </c>
      <c r="I85" s="124" t="s">
        <v>380</v>
      </c>
      <c r="J85" s="124" t="s">
        <v>517</v>
      </c>
    </row>
    <row r="86" ht="52.5" customHeight="1" outlineLevel="1" spans="1:10">
      <c r="A86" s="124" t="s">
        <v>286</v>
      </c>
      <c r="B86" s="124" t="s">
        <v>518</v>
      </c>
      <c r="C86" s="124" t="s">
        <v>374</v>
      </c>
      <c r="D86" s="124" t="s">
        <v>375</v>
      </c>
      <c r="E86" s="124" t="s">
        <v>519</v>
      </c>
      <c r="F86" s="124" t="s">
        <v>377</v>
      </c>
      <c r="G86" s="123" t="s">
        <v>385</v>
      </c>
      <c r="H86" s="123" t="s">
        <v>379</v>
      </c>
      <c r="I86" s="124" t="s">
        <v>380</v>
      </c>
      <c r="J86" s="124" t="s">
        <v>520</v>
      </c>
    </row>
    <row r="87" ht="52.5" customHeight="1" outlineLevel="1" spans="1:10">
      <c r="A87" s="124" t="s">
        <v>286</v>
      </c>
      <c r="B87" s="124" t="s">
        <v>518</v>
      </c>
      <c r="C87" s="124" t="s">
        <v>374</v>
      </c>
      <c r="D87" s="124" t="s">
        <v>375</v>
      </c>
      <c r="E87" s="124" t="s">
        <v>521</v>
      </c>
      <c r="F87" s="124" t="s">
        <v>377</v>
      </c>
      <c r="G87" s="123" t="s">
        <v>385</v>
      </c>
      <c r="H87" s="123" t="s">
        <v>379</v>
      </c>
      <c r="I87" s="124" t="s">
        <v>380</v>
      </c>
      <c r="J87" s="124" t="s">
        <v>522</v>
      </c>
    </row>
    <row r="88" ht="52.5" customHeight="1" outlineLevel="1" spans="1:10">
      <c r="A88" s="124" t="s">
        <v>286</v>
      </c>
      <c r="B88" s="124" t="s">
        <v>518</v>
      </c>
      <c r="C88" s="124" t="s">
        <v>374</v>
      </c>
      <c r="D88" s="124" t="s">
        <v>382</v>
      </c>
      <c r="E88" s="124" t="s">
        <v>523</v>
      </c>
      <c r="F88" s="124" t="s">
        <v>377</v>
      </c>
      <c r="G88" s="123" t="s">
        <v>378</v>
      </c>
      <c r="H88" s="123" t="s">
        <v>379</v>
      </c>
      <c r="I88" s="124" t="s">
        <v>380</v>
      </c>
      <c r="J88" s="124" t="s">
        <v>524</v>
      </c>
    </row>
    <row r="89" ht="52.5" customHeight="1" outlineLevel="1" spans="1:10">
      <c r="A89" s="124" t="s">
        <v>286</v>
      </c>
      <c r="B89" s="124" t="s">
        <v>518</v>
      </c>
      <c r="C89" s="124" t="s">
        <v>393</v>
      </c>
      <c r="D89" s="124" t="s">
        <v>394</v>
      </c>
      <c r="E89" s="124" t="s">
        <v>525</v>
      </c>
      <c r="F89" s="124" t="s">
        <v>384</v>
      </c>
      <c r="G89" s="123" t="s">
        <v>526</v>
      </c>
      <c r="H89" s="123" t="s">
        <v>418</v>
      </c>
      <c r="I89" s="124" t="s">
        <v>450</v>
      </c>
      <c r="J89" s="124" t="s">
        <v>527</v>
      </c>
    </row>
    <row r="90" ht="52.5" customHeight="1" outlineLevel="1" spans="1:10">
      <c r="A90" s="124" t="s">
        <v>286</v>
      </c>
      <c r="B90" s="124" t="s">
        <v>518</v>
      </c>
      <c r="C90" s="124" t="s">
        <v>397</v>
      </c>
      <c r="D90" s="124" t="s">
        <v>398</v>
      </c>
      <c r="E90" s="124" t="s">
        <v>528</v>
      </c>
      <c r="F90" s="124" t="s">
        <v>377</v>
      </c>
      <c r="G90" s="123" t="s">
        <v>378</v>
      </c>
      <c r="H90" s="123" t="s">
        <v>379</v>
      </c>
      <c r="I90" s="124" t="s">
        <v>380</v>
      </c>
      <c r="J90" s="124" t="s">
        <v>529</v>
      </c>
    </row>
    <row r="91" ht="52.5" customHeight="1" outlineLevel="1" spans="1:10">
      <c r="A91" s="124" t="s">
        <v>308</v>
      </c>
      <c r="B91" s="124" t="s">
        <v>530</v>
      </c>
      <c r="C91" s="124" t="s">
        <v>374</v>
      </c>
      <c r="D91" s="124" t="s">
        <v>375</v>
      </c>
      <c r="E91" s="124" t="s">
        <v>531</v>
      </c>
      <c r="F91" s="124" t="s">
        <v>377</v>
      </c>
      <c r="G91" s="123" t="s">
        <v>59</v>
      </c>
      <c r="H91" s="123" t="s">
        <v>532</v>
      </c>
      <c r="I91" s="124" t="s">
        <v>380</v>
      </c>
      <c r="J91" s="124" t="s">
        <v>533</v>
      </c>
    </row>
    <row r="92" ht="52.5" customHeight="1" outlineLevel="1" spans="1:10">
      <c r="A92" s="124" t="s">
        <v>308</v>
      </c>
      <c r="B92" s="124" t="s">
        <v>530</v>
      </c>
      <c r="C92" s="124" t="s">
        <v>374</v>
      </c>
      <c r="D92" s="124" t="s">
        <v>382</v>
      </c>
      <c r="E92" s="124" t="s">
        <v>534</v>
      </c>
      <c r="F92" s="124" t="s">
        <v>377</v>
      </c>
      <c r="G92" s="123" t="s">
        <v>385</v>
      </c>
      <c r="H92" s="123" t="s">
        <v>379</v>
      </c>
      <c r="I92" s="124" t="s">
        <v>380</v>
      </c>
      <c r="J92" s="124" t="s">
        <v>535</v>
      </c>
    </row>
    <row r="93" ht="52.5" customHeight="1" outlineLevel="1" spans="1:10">
      <c r="A93" s="124" t="s">
        <v>308</v>
      </c>
      <c r="B93" s="124" t="s">
        <v>530</v>
      </c>
      <c r="C93" s="124" t="s">
        <v>374</v>
      </c>
      <c r="D93" s="124" t="s">
        <v>382</v>
      </c>
      <c r="E93" s="124" t="s">
        <v>536</v>
      </c>
      <c r="F93" s="124" t="s">
        <v>377</v>
      </c>
      <c r="G93" s="123" t="s">
        <v>385</v>
      </c>
      <c r="H93" s="123" t="s">
        <v>379</v>
      </c>
      <c r="I93" s="124" t="s">
        <v>380</v>
      </c>
      <c r="J93" s="124" t="s">
        <v>537</v>
      </c>
    </row>
    <row r="94" ht="52.5" customHeight="1" outlineLevel="1" spans="1:10">
      <c r="A94" s="124" t="s">
        <v>308</v>
      </c>
      <c r="B94" s="124" t="s">
        <v>530</v>
      </c>
      <c r="C94" s="124" t="s">
        <v>374</v>
      </c>
      <c r="D94" s="124" t="s">
        <v>382</v>
      </c>
      <c r="E94" s="124" t="s">
        <v>538</v>
      </c>
      <c r="F94" s="124" t="s">
        <v>377</v>
      </c>
      <c r="G94" s="123" t="s">
        <v>385</v>
      </c>
      <c r="H94" s="123" t="s">
        <v>379</v>
      </c>
      <c r="I94" s="124" t="s">
        <v>380</v>
      </c>
      <c r="J94" s="124" t="s">
        <v>539</v>
      </c>
    </row>
    <row r="95" ht="52.5" customHeight="1" outlineLevel="1" spans="1:10">
      <c r="A95" s="124" t="s">
        <v>308</v>
      </c>
      <c r="B95" s="124" t="s">
        <v>530</v>
      </c>
      <c r="C95" s="124" t="s">
        <v>393</v>
      </c>
      <c r="D95" s="124" t="s">
        <v>394</v>
      </c>
      <c r="E95" s="124" t="s">
        <v>395</v>
      </c>
      <c r="F95" s="124" t="s">
        <v>377</v>
      </c>
      <c r="G95" s="123" t="s">
        <v>378</v>
      </c>
      <c r="H95" s="123" t="s">
        <v>379</v>
      </c>
      <c r="I95" s="124" t="s">
        <v>380</v>
      </c>
      <c r="J95" s="124" t="s">
        <v>540</v>
      </c>
    </row>
    <row r="96" ht="52.5" customHeight="1" outlineLevel="1" spans="1:10">
      <c r="A96" s="124" t="s">
        <v>308</v>
      </c>
      <c r="B96" s="124" t="s">
        <v>530</v>
      </c>
      <c r="C96" s="124" t="s">
        <v>393</v>
      </c>
      <c r="D96" s="124" t="s">
        <v>394</v>
      </c>
      <c r="E96" s="124" t="s">
        <v>541</v>
      </c>
      <c r="F96" s="124" t="s">
        <v>377</v>
      </c>
      <c r="G96" s="123" t="s">
        <v>378</v>
      </c>
      <c r="H96" s="123" t="s">
        <v>379</v>
      </c>
      <c r="I96" s="124" t="s">
        <v>380</v>
      </c>
      <c r="J96" s="124" t="s">
        <v>542</v>
      </c>
    </row>
    <row r="97" ht="52.5" customHeight="1" outlineLevel="1" spans="1:10">
      <c r="A97" s="124" t="s">
        <v>308</v>
      </c>
      <c r="B97" s="124" t="s">
        <v>530</v>
      </c>
      <c r="C97" s="124" t="s">
        <v>397</v>
      </c>
      <c r="D97" s="124" t="s">
        <v>398</v>
      </c>
      <c r="E97" s="124" t="s">
        <v>399</v>
      </c>
      <c r="F97" s="124" t="s">
        <v>377</v>
      </c>
      <c r="G97" s="123" t="s">
        <v>378</v>
      </c>
      <c r="H97" s="123" t="s">
        <v>379</v>
      </c>
      <c r="I97" s="124" t="s">
        <v>380</v>
      </c>
      <c r="J97" s="124" t="s">
        <v>517</v>
      </c>
    </row>
    <row r="98" ht="52.5" customHeight="1" outlineLevel="1" spans="1:10">
      <c r="A98" s="124" t="s">
        <v>282</v>
      </c>
      <c r="B98" s="124" t="s">
        <v>543</v>
      </c>
      <c r="C98" s="124" t="s">
        <v>374</v>
      </c>
      <c r="D98" s="124" t="s">
        <v>375</v>
      </c>
      <c r="E98" s="124" t="s">
        <v>544</v>
      </c>
      <c r="F98" s="124" t="s">
        <v>377</v>
      </c>
      <c r="G98" s="123" t="s">
        <v>61</v>
      </c>
      <c r="H98" s="123" t="s">
        <v>427</v>
      </c>
      <c r="I98" s="124" t="s">
        <v>380</v>
      </c>
      <c r="J98" s="124" t="s">
        <v>545</v>
      </c>
    </row>
    <row r="99" ht="52.5" customHeight="1" outlineLevel="1" spans="1:10">
      <c r="A99" s="124" t="s">
        <v>282</v>
      </c>
      <c r="B99" s="124" t="s">
        <v>543</v>
      </c>
      <c r="C99" s="124" t="s">
        <v>374</v>
      </c>
      <c r="D99" s="124" t="s">
        <v>375</v>
      </c>
      <c r="E99" s="124" t="s">
        <v>546</v>
      </c>
      <c r="F99" s="124" t="s">
        <v>384</v>
      </c>
      <c r="G99" s="123" t="s">
        <v>385</v>
      </c>
      <c r="H99" s="123" t="s">
        <v>379</v>
      </c>
      <c r="I99" s="124" t="s">
        <v>380</v>
      </c>
      <c r="J99" s="124" t="s">
        <v>547</v>
      </c>
    </row>
    <row r="100" ht="52.5" customHeight="1" outlineLevel="1" spans="1:10">
      <c r="A100" s="124" t="s">
        <v>282</v>
      </c>
      <c r="B100" s="124" t="s">
        <v>543</v>
      </c>
      <c r="C100" s="124" t="s">
        <v>374</v>
      </c>
      <c r="D100" s="124" t="s">
        <v>382</v>
      </c>
      <c r="E100" s="124" t="s">
        <v>536</v>
      </c>
      <c r="F100" s="124" t="s">
        <v>377</v>
      </c>
      <c r="G100" s="123" t="s">
        <v>385</v>
      </c>
      <c r="H100" s="123" t="s">
        <v>379</v>
      </c>
      <c r="I100" s="124" t="s">
        <v>380</v>
      </c>
      <c r="J100" s="124" t="s">
        <v>548</v>
      </c>
    </row>
    <row r="101" ht="52.5" customHeight="1" outlineLevel="1" spans="1:10">
      <c r="A101" s="124" t="s">
        <v>282</v>
      </c>
      <c r="B101" s="124" t="s">
        <v>543</v>
      </c>
      <c r="C101" s="124" t="s">
        <v>374</v>
      </c>
      <c r="D101" s="124" t="s">
        <v>382</v>
      </c>
      <c r="E101" s="124" t="s">
        <v>538</v>
      </c>
      <c r="F101" s="124" t="s">
        <v>377</v>
      </c>
      <c r="G101" s="123" t="s">
        <v>385</v>
      </c>
      <c r="H101" s="123" t="s">
        <v>379</v>
      </c>
      <c r="I101" s="124" t="s">
        <v>380</v>
      </c>
      <c r="J101" s="124" t="s">
        <v>539</v>
      </c>
    </row>
    <row r="102" ht="52.5" customHeight="1" outlineLevel="1" spans="1:10">
      <c r="A102" s="124" t="s">
        <v>282</v>
      </c>
      <c r="B102" s="124" t="s">
        <v>543</v>
      </c>
      <c r="C102" s="124" t="s">
        <v>374</v>
      </c>
      <c r="D102" s="124" t="s">
        <v>413</v>
      </c>
      <c r="E102" s="124" t="s">
        <v>549</v>
      </c>
      <c r="F102" s="124" t="s">
        <v>377</v>
      </c>
      <c r="G102" s="123" t="s">
        <v>378</v>
      </c>
      <c r="H102" s="123" t="s">
        <v>379</v>
      </c>
      <c r="I102" s="124" t="s">
        <v>380</v>
      </c>
      <c r="J102" s="124" t="s">
        <v>550</v>
      </c>
    </row>
    <row r="103" ht="52.5" customHeight="1" outlineLevel="1" spans="1:10">
      <c r="A103" s="124" t="s">
        <v>282</v>
      </c>
      <c r="B103" s="124" t="s">
        <v>543</v>
      </c>
      <c r="C103" s="124" t="s">
        <v>393</v>
      </c>
      <c r="D103" s="124" t="s">
        <v>394</v>
      </c>
      <c r="E103" s="124" t="s">
        <v>551</v>
      </c>
      <c r="F103" s="124" t="s">
        <v>377</v>
      </c>
      <c r="G103" s="123" t="s">
        <v>378</v>
      </c>
      <c r="H103" s="123" t="s">
        <v>379</v>
      </c>
      <c r="I103" s="124" t="s">
        <v>380</v>
      </c>
      <c r="J103" s="124" t="s">
        <v>552</v>
      </c>
    </row>
    <row r="104" ht="52.5" customHeight="1" outlineLevel="1" spans="1:10">
      <c r="A104" s="124" t="s">
        <v>282</v>
      </c>
      <c r="B104" s="124" t="s">
        <v>543</v>
      </c>
      <c r="C104" s="124" t="s">
        <v>397</v>
      </c>
      <c r="D104" s="124" t="s">
        <v>398</v>
      </c>
      <c r="E104" s="124" t="s">
        <v>399</v>
      </c>
      <c r="F104" s="124" t="s">
        <v>377</v>
      </c>
      <c r="G104" s="123" t="s">
        <v>378</v>
      </c>
      <c r="H104" s="123" t="s">
        <v>379</v>
      </c>
      <c r="I104" s="124" t="s">
        <v>380</v>
      </c>
      <c r="J104" s="124" t="s">
        <v>517</v>
      </c>
    </row>
    <row r="105" ht="52.5" customHeight="1" outlineLevel="1" spans="1:10">
      <c r="A105" s="124" t="s">
        <v>348</v>
      </c>
      <c r="B105" s="124" t="s">
        <v>553</v>
      </c>
      <c r="C105" s="124" t="s">
        <v>374</v>
      </c>
      <c r="D105" s="124" t="s">
        <v>375</v>
      </c>
      <c r="E105" s="124" t="s">
        <v>554</v>
      </c>
      <c r="F105" s="124" t="s">
        <v>384</v>
      </c>
      <c r="G105" s="123" t="s">
        <v>555</v>
      </c>
      <c r="H105" s="123" t="s">
        <v>556</v>
      </c>
      <c r="I105" s="124" t="s">
        <v>380</v>
      </c>
      <c r="J105" s="124" t="s">
        <v>557</v>
      </c>
    </row>
    <row r="106" ht="52.5" customHeight="1" outlineLevel="1" spans="1:10">
      <c r="A106" s="124" t="s">
        <v>348</v>
      </c>
      <c r="B106" s="124" t="s">
        <v>553</v>
      </c>
      <c r="C106" s="124" t="s">
        <v>393</v>
      </c>
      <c r="D106" s="124" t="s">
        <v>558</v>
      </c>
      <c r="E106" s="124" t="s">
        <v>559</v>
      </c>
      <c r="F106" s="124" t="s">
        <v>384</v>
      </c>
      <c r="G106" s="123" t="s">
        <v>385</v>
      </c>
      <c r="H106" s="123" t="s">
        <v>379</v>
      </c>
      <c r="I106" s="124" t="s">
        <v>380</v>
      </c>
      <c r="J106" s="124" t="s">
        <v>560</v>
      </c>
    </row>
    <row r="107" ht="52.5" customHeight="1" outlineLevel="1" spans="1:10">
      <c r="A107" s="124" t="s">
        <v>348</v>
      </c>
      <c r="B107" s="124" t="s">
        <v>553</v>
      </c>
      <c r="C107" s="124" t="s">
        <v>397</v>
      </c>
      <c r="D107" s="124" t="s">
        <v>398</v>
      </c>
      <c r="E107" s="124" t="s">
        <v>474</v>
      </c>
      <c r="F107" s="124" t="s">
        <v>377</v>
      </c>
      <c r="G107" s="123" t="s">
        <v>378</v>
      </c>
      <c r="H107" s="123" t="s">
        <v>379</v>
      </c>
      <c r="I107" s="124" t="s">
        <v>380</v>
      </c>
      <c r="J107" s="124" t="s">
        <v>561</v>
      </c>
    </row>
    <row r="108" ht="52.5" customHeight="1" outlineLevel="1" spans="1:10">
      <c r="A108" s="124" t="s">
        <v>330</v>
      </c>
      <c r="B108" s="124" t="s">
        <v>562</v>
      </c>
      <c r="C108" s="124" t="s">
        <v>374</v>
      </c>
      <c r="D108" s="124" t="s">
        <v>382</v>
      </c>
      <c r="E108" s="124" t="s">
        <v>563</v>
      </c>
      <c r="F108" s="124" t="s">
        <v>384</v>
      </c>
      <c r="G108" s="123" t="s">
        <v>564</v>
      </c>
      <c r="H108" s="123" t="s">
        <v>418</v>
      </c>
      <c r="I108" s="124" t="s">
        <v>450</v>
      </c>
      <c r="J108" s="124" t="s">
        <v>563</v>
      </c>
    </row>
    <row r="109" ht="52.5" customHeight="1" outlineLevel="1" spans="1:10">
      <c r="A109" s="124" t="s">
        <v>330</v>
      </c>
      <c r="B109" s="124" t="s">
        <v>562</v>
      </c>
      <c r="C109" s="124" t="s">
        <v>374</v>
      </c>
      <c r="D109" s="124" t="s">
        <v>382</v>
      </c>
      <c r="E109" s="124" t="s">
        <v>565</v>
      </c>
      <c r="F109" s="124" t="s">
        <v>566</v>
      </c>
      <c r="G109" s="123" t="s">
        <v>63</v>
      </c>
      <c r="H109" s="123" t="s">
        <v>379</v>
      </c>
      <c r="I109" s="124" t="s">
        <v>380</v>
      </c>
      <c r="J109" s="124" t="s">
        <v>565</v>
      </c>
    </row>
    <row r="110" ht="52.5" customHeight="1" outlineLevel="1" spans="1:10">
      <c r="A110" s="124" t="s">
        <v>330</v>
      </c>
      <c r="B110" s="124" t="s">
        <v>562</v>
      </c>
      <c r="C110" s="124" t="s">
        <v>393</v>
      </c>
      <c r="D110" s="124" t="s">
        <v>394</v>
      </c>
      <c r="E110" s="124" t="s">
        <v>567</v>
      </c>
      <c r="F110" s="124" t="s">
        <v>384</v>
      </c>
      <c r="G110" s="123" t="s">
        <v>421</v>
      </c>
      <c r="H110" s="123" t="s">
        <v>418</v>
      </c>
      <c r="I110" s="124" t="s">
        <v>450</v>
      </c>
      <c r="J110" s="124" t="s">
        <v>567</v>
      </c>
    </row>
    <row r="111" ht="52.5" customHeight="1" outlineLevel="1" spans="1:10">
      <c r="A111" s="124" t="s">
        <v>330</v>
      </c>
      <c r="B111" s="124" t="s">
        <v>562</v>
      </c>
      <c r="C111" s="124" t="s">
        <v>397</v>
      </c>
      <c r="D111" s="124" t="s">
        <v>398</v>
      </c>
      <c r="E111" s="124" t="s">
        <v>398</v>
      </c>
      <c r="F111" s="124" t="s">
        <v>377</v>
      </c>
      <c r="G111" s="123" t="s">
        <v>378</v>
      </c>
      <c r="H111" s="123" t="s">
        <v>379</v>
      </c>
      <c r="I111" s="124" t="s">
        <v>380</v>
      </c>
      <c r="J111" s="124" t="s">
        <v>398</v>
      </c>
    </row>
    <row r="112" ht="52.5" customHeight="1" outlineLevel="1" spans="1:10">
      <c r="A112" s="124" t="s">
        <v>346</v>
      </c>
      <c r="B112" s="124" t="s">
        <v>568</v>
      </c>
      <c r="C112" s="124" t="s">
        <v>374</v>
      </c>
      <c r="D112" s="124" t="s">
        <v>375</v>
      </c>
      <c r="E112" s="124" t="s">
        <v>569</v>
      </c>
      <c r="F112" s="124" t="s">
        <v>377</v>
      </c>
      <c r="G112" s="123" t="s">
        <v>459</v>
      </c>
      <c r="H112" s="123" t="s">
        <v>379</v>
      </c>
      <c r="I112" s="124" t="s">
        <v>380</v>
      </c>
      <c r="J112" s="124" t="s">
        <v>570</v>
      </c>
    </row>
    <row r="113" ht="52.5" customHeight="1" outlineLevel="1" spans="1:10">
      <c r="A113" s="124" t="s">
        <v>346</v>
      </c>
      <c r="B113" s="124" t="s">
        <v>568</v>
      </c>
      <c r="C113" s="124" t="s">
        <v>374</v>
      </c>
      <c r="D113" s="124" t="s">
        <v>375</v>
      </c>
      <c r="E113" s="124" t="s">
        <v>571</v>
      </c>
      <c r="F113" s="124" t="s">
        <v>384</v>
      </c>
      <c r="G113" s="123" t="s">
        <v>385</v>
      </c>
      <c r="H113" s="123" t="s">
        <v>379</v>
      </c>
      <c r="I113" s="124" t="s">
        <v>380</v>
      </c>
      <c r="J113" s="124" t="s">
        <v>572</v>
      </c>
    </row>
    <row r="114" ht="52.5" customHeight="1" outlineLevel="1" spans="1:10">
      <c r="A114" s="124" t="s">
        <v>346</v>
      </c>
      <c r="B114" s="124" t="s">
        <v>568</v>
      </c>
      <c r="C114" s="124" t="s">
        <v>374</v>
      </c>
      <c r="D114" s="124" t="s">
        <v>382</v>
      </c>
      <c r="E114" s="124" t="s">
        <v>573</v>
      </c>
      <c r="F114" s="124" t="s">
        <v>377</v>
      </c>
      <c r="G114" s="123" t="s">
        <v>385</v>
      </c>
      <c r="H114" s="123" t="s">
        <v>379</v>
      </c>
      <c r="I114" s="124" t="s">
        <v>380</v>
      </c>
      <c r="J114" s="124" t="s">
        <v>574</v>
      </c>
    </row>
    <row r="115" ht="52.5" customHeight="1" outlineLevel="1" spans="1:10">
      <c r="A115" s="124" t="s">
        <v>346</v>
      </c>
      <c r="B115" s="124" t="s">
        <v>568</v>
      </c>
      <c r="C115" s="124" t="s">
        <v>374</v>
      </c>
      <c r="D115" s="124" t="s">
        <v>413</v>
      </c>
      <c r="E115" s="124" t="s">
        <v>575</v>
      </c>
      <c r="F115" s="124" t="s">
        <v>377</v>
      </c>
      <c r="G115" s="123" t="s">
        <v>385</v>
      </c>
      <c r="H115" s="123" t="s">
        <v>379</v>
      </c>
      <c r="I115" s="124" t="s">
        <v>380</v>
      </c>
      <c r="J115" s="124" t="s">
        <v>576</v>
      </c>
    </row>
    <row r="116" ht="52.5" customHeight="1" outlineLevel="1" spans="1:10">
      <c r="A116" s="124" t="s">
        <v>346</v>
      </c>
      <c r="B116" s="124" t="s">
        <v>568</v>
      </c>
      <c r="C116" s="124" t="s">
        <v>393</v>
      </c>
      <c r="D116" s="124" t="s">
        <v>394</v>
      </c>
      <c r="E116" s="124" t="s">
        <v>577</v>
      </c>
      <c r="F116" s="124" t="s">
        <v>377</v>
      </c>
      <c r="G116" s="123" t="s">
        <v>378</v>
      </c>
      <c r="H116" s="123" t="s">
        <v>379</v>
      </c>
      <c r="I116" s="124" t="s">
        <v>380</v>
      </c>
      <c r="J116" s="124" t="s">
        <v>578</v>
      </c>
    </row>
    <row r="117" ht="52.5" customHeight="1" outlineLevel="1" spans="1:10">
      <c r="A117" s="124" t="s">
        <v>346</v>
      </c>
      <c r="B117" s="124" t="s">
        <v>568</v>
      </c>
      <c r="C117" s="124" t="s">
        <v>397</v>
      </c>
      <c r="D117" s="124" t="s">
        <v>398</v>
      </c>
      <c r="E117" s="124" t="s">
        <v>528</v>
      </c>
      <c r="F117" s="124" t="s">
        <v>377</v>
      </c>
      <c r="G117" s="123" t="s">
        <v>378</v>
      </c>
      <c r="H117" s="123" t="s">
        <v>379</v>
      </c>
      <c r="I117" s="124" t="s">
        <v>380</v>
      </c>
      <c r="J117" s="124" t="s">
        <v>529</v>
      </c>
    </row>
    <row r="118" ht="52.5" customHeight="1" outlineLevel="1" spans="1:10">
      <c r="A118" s="124" t="s">
        <v>312</v>
      </c>
      <c r="B118" s="124" t="s">
        <v>579</v>
      </c>
      <c r="C118" s="124" t="s">
        <v>374</v>
      </c>
      <c r="D118" s="124" t="s">
        <v>375</v>
      </c>
      <c r="E118" s="124" t="s">
        <v>580</v>
      </c>
      <c r="F118" s="124" t="s">
        <v>377</v>
      </c>
      <c r="G118" s="123" t="s">
        <v>64</v>
      </c>
      <c r="H118" s="123" t="s">
        <v>427</v>
      </c>
      <c r="I118" s="124" t="s">
        <v>380</v>
      </c>
      <c r="J118" s="124" t="s">
        <v>581</v>
      </c>
    </row>
    <row r="119" ht="52.5" customHeight="1" outlineLevel="1" spans="1:10">
      <c r="A119" s="124" t="s">
        <v>312</v>
      </c>
      <c r="B119" s="124" t="s">
        <v>579</v>
      </c>
      <c r="C119" s="124" t="s">
        <v>374</v>
      </c>
      <c r="D119" s="124" t="s">
        <v>375</v>
      </c>
      <c r="E119" s="124" t="s">
        <v>582</v>
      </c>
      <c r="F119" s="124" t="s">
        <v>377</v>
      </c>
      <c r="G119" s="123" t="s">
        <v>385</v>
      </c>
      <c r="H119" s="123" t="s">
        <v>467</v>
      </c>
      <c r="I119" s="124" t="s">
        <v>380</v>
      </c>
      <c r="J119" s="124" t="s">
        <v>583</v>
      </c>
    </row>
    <row r="120" ht="52.5" customHeight="1" outlineLevel="1" spans="1:10">
      <c r="A120" s="124" t="s">
        <v>312</v>
      </c>
      <c r="B120" s="124" t="s">
        <v>579</v>
      </c>
      <c r="C120" s="124" t="s">
        <v>374</v>
      </c>
      <c r="D120" s="124" t="s">
        <v>382</v>
      </c>
      <c r="E120" s="124" t="s">
        <v>469</v>
      </c>
      <c r="F120" s="124" t="s">
        <v>377</v>
      </c>
      <c r="G120" s="123" t="s">
        <v>378</v>
      </c>
      <c r="H120" s="123" t="s">
        <v>379</v>
      </c>
      <c r="I120" s="124" t="s">
        <v>380</v>
      </c>
      <c r="J120" s="124" t="s">
        <v>584</v>
      </c>
    </row>
    <row r="121" ht="52.5" customHeight="1" outlineLevel="1" spans="1:10">
      <c r="A121" s="124" t="s">
        <v>312</v>
      </c>
      <c r="B121" s="124" t="s">
        <v>579</v>
      </c>
      <c r="C121" s="124" t="s">
        <v>374</v>
      </c>
      <c r="D121" s="124" t="s">
        <v>382</v>
      </c>
      <c r="E121" s="124" t="s">
        <v>585</v>
      </c>
      <c r="F121" s="124" t="s">
        <v>377</v>
      </c>
      <c r="G121" s="123" t="s">
        <v>477</v>
      </c>
      <c r="H121" s="123" t="s">
        <v>379</v>
      </c>
      <c r="I121" s="124" t="s">
        <v>380</v>
      </c>
      <c r="J121" s="124" t="s">
        <v>586</v>
      </c>
    </row>
    <row r="122" ht="52.5" customHeight="1" outlineLevel="1" spans="1:10">
      <c r="A122" s="124" t="s">
        <v>312</v>
      </c>
      <c r="B122" s="124" t="s">
        <v>579</v>
      </c>
      <c r="C122" s="124" t="s">
        <v>374</v>
      </c>
      <c r="D122" s="124" t="s">
        <v>382</v>
      </c>
      <c r="E122" s="124" t="s">
        <v>587</v>
      </c>
      <c r="F122" s="124" t="s">
        <v>377</v>
      </c>
      <c r="G122" s="123" t="s">
        <v>378</v>
      </c>
      <c r="H122" s="123" t="s">
        <v>379</v>
      </c>
      <c r="I122" s="124" t="s">
        <v>380</v>
      </c>
      <c r="J122" s="124" t="s">
        <v>588</v>
      </c>
    </row>
    <row r="123" ht="52.5" customHeight="1" outlineLevel="1" spans="1:10">
      <c r="A123" s="124" t="s">
        <v>312</v>
      </c>
      <c r="B123" s="124" t="s">
        <v>579</v>
      </c>
      <c r="C123" s="124" t="s">
        <v>393</v>
      </c>
      <c r="D123" s="124" t="s">
        <v>394</v>
      </c>
      <c r="E123" s="124" t="s">
        <v>589</v>
      </c>
      <c r="F123" s="124" t="s">
        <v>384</v>
      </c>
      <c r="G123" s="123" t="s">
        <v>421</v>
      </c>
      <c r="H123" s="123" t="s">
        <v>418</v>
      </c>
      <c r="I123" s="124" t="s">
        <v>450</v>
      </c>
      <c r="J123" s="124" t="s">
        <v>589</v>
      </c>
    </row>
    <row r="124" ht="52.5" customHeight="1" outlineLevel="1" spans="1:10">
      <c r="A124" s="124" t="s">
        <v>312</v>
      </c>
      <c r="B124" s="124" t="s">
        <v>579</v>
      </c>
      <c r="C124" s="124" t="s">
        <v>397</v>
      </c>
      <c r="D124" s="124" t="s">
        <v>398</v>
      </c>
      <c r="E124" s="124" t="s">
        <v>590</v>
      </c>
      <c r="F124" s="124" t="s">
        <v>377</v>
      </c>
      <c r="G124" s="123" t="s">
        <v>378</v>
      </c>
      <c r="H124" s="123" t="s">
        <v>379</v>
      </c>
      <c r="I124" s="124" t="s">
        <v>380</v>
      </c>
      <c r="J124" s="124" t="s">
        <v>591</v>
      </c>
    </row>
    <row r="125" ht="52.5" customHeight="1" outlineLevel="1" spans="1:10">
      <c r="A125" s="124" t="s">
        <v>358</v>
      </c>
      <c r="B125" s="124" t="s">
        <v>592</v>
      </c>
      <c r="C125" s="124" t="s">
        <v>374</v>
      </c>
      <c r="D125" s="124" t="s">
        <v>375</v>
      </c>
      <c r="E125" s="124" t="s">
        <v>593</v>
      </c>
      <c r="F125" s="124" t="s">
        <v>377</v>
      </c>
      <c r="G125" s="123" t="s">
        <v>403</v>
      </c>
      <c r="H125" s="123" t="s">
        <v>379</v>
      </c>
      <c r="I125" s="124" t="s">
        <v>380</v>
      </c>
      <c r="J125" s="124" t="s">
        <v>593</v>
      </c>
    </row>
    <row r="126" ht="52.5" customHeight="1" outlineLevel="1" spans="1:10">
      <c r="A126" s="124" t="s">
        <v>358</v>
      </c>
      <c r="B126" s="124" t="s">
        <v>592</v>
      </c>
      <c r="C126" s="124" t="s">
        <v>393</v>
      </c>
      <c r="D126" s="124" t="s">
        <v>416</v>
      </c>
      <c r="E126" s="124" t="s">
        <v>594</v>
      </c>
      <c r="F126" s="124" t="s">
        <v>384</v>
      </c>
      <c r="G126" s="123" t="s">
        <v>385</v>
      </c>
      <c r="H126" s="123" t="s">
        <v>379</v>
      </c>
      <c r="I126" s="124" t="s">
        <v>380</v>
      </c>
      <c r="J126" s="124" t="s">
        <v>594</v>
      </c>
    </row>
    <row r="127" ht="52.5" customHeight="1" outlineLevel="1" spans="1:10">
      <c r="A127" s="124" t="s">
        <v>358</v>
      </c>
      <c r="B127" s="124" t="s">
        <v>592</v>
      </c>
      <c r="C127" s="124" t="s">
        <v>397</v>
      </c>
      <c r="D127" s="124" t="s">
        <v>398</v>
      </c>
      <c r="E127" s="124" t="s">
        <v>398</v>
      </c>
      <c r="F127" s="124" t="s">
        <v>377</v>
      </c>
      <c r="G127" s="123" t="s">
        <v>456</v>
      </c>
      <c r="H127" s="123" t="s">
        <v>379</v>
      </c>
      <c r="I127" s="124" t="s">
        <v>380</v>
      </c>
      <c r="J127" s="124" t="s">
        <v>398</v>
      </c>
    </row>
    <row r="128" ht="52.5" customHeight="1" outlineLevel="1" spans="1:10">
      <c r="A128" s="124" t="s">
        <v>344</v>
      </c>
      <c r="B128" s="124" t="s">
        <v>595</v>
      </c>
      <c r="C128" s="124" t="s">
        <v>374</v>
      </c>
      <c r="D128" s="124" t="s">
        <v>375</v>
      </c>
      <c r="E128" s="124" t="s">
        <v>580</v>
      </c>
      <c r="F128" s="124" t="s">
        <v>377</v>
      </c>
      <c r="G128" s="123" t="s">
        <v>64</v>
      </c>
      <c r="H128" s="123" t="s">
        <v>427</v>
      </c>
      <c r="I128" s="124" t="s">
        <v>380</v>
      </c>
      <c r="J128" s="124" t="s">
        <v>581</v>
      </c>
    </row>
    <row r="129" ht="52.5" customHeight="1" outlineLevel="1" spans="1:10">
      <c r="A129" s="124" t="s">
        <v>344</v>
      </c>
      <c r="B129" s="124" t="s">
        <v>595</v>
      </c>
      <c r="C129" s="124" t="s">
        <v>374</v>
      </c>
      <c r="D129" s="124" t="s">
        <v>375</v>
      </c>
      <c r="E129" s="124" t="s">
        <v>596</v>
      </c>
      <c r="F129" s="124" t="s">
        <v>377</v>
      </c>
      <c r="G129" s="123" t="s">
        <v>378</v>
      </c>
      <c r="H129" s="123" t="s">
        <v>379</v>
      </c>
      <c r="I129" s="124" t="s">
        <v>380</v>
      </c>
      <c r="J129" s="124" t="s">
        <v>596</v>
      </c>
    </row>
    <row r="130" ht="52.5" customHeight="1" outlineLevel="1" spans="1:10">
      <c r="A130" s="124" t="s">
        <v>344</v>
      </c>
      <c r="B130" s="124" t="s">
        <v>595</v>
      </c>
      <c r="C130" s="124" t="s">
        <v>374</v>
      </c>
      <c r="D130" s="124" t="s">
        <v>382</v>
      </c>
      <c r="E130" s="124" t="s">
        <v>587</v>
      </c>
      <c r="F130" s="124" t="s">
        <v>377</v>
      </c>
      <c r="G130" s="123" t="s">
        <v>378</v>
      </c>
      <c r="H130" s="123" t="s">
        <v>379</v>
      </c>
      <c r="I130" s="124" t="s">
        <v>380</v>
      </c>
      <c r="J130" s="124" t="s">
        <v>588</v>
      </c>
    </row>
    <row r="131" ht="52.5" customHeight="1" outlineLevel="1" spans="1:10">
      <c r="A131" s="124" t="s">
        <v>344</v>
      </c>
      <c r="B131" s="124" t="s">
        <v>595</v>
      </c>
      <c r="C131" s="124" t="s">
        <v>393</v>
      </c>
      <c r="D131" s="124" t="s">
        <v>416</v>
      </c>
      <c r="E131" s="124" t="s">
        <v>597</v>
      </c>
      <c r="F131" s="124" t="s">
        <v>377</v>
      </c>
      <c r="G131" s="123" t="s">
        <v>378</v>
      </c>
      <c r="H131" s="123" t="s">
        <v>379</v>
      </c>
      <c r="I131" s="124" t="s">
        <v>380</v>
      </c>
      <c r="J131" s="124" t="s">
        <v>597</v>
      </c>
    </row>
    <row r="132" ht="52.5" customHeight="1" outlineLevel="1" spans="1:10">
      <c r="A132" s="124" t="s">
        <v>344</v>
      </c>
      <c r="B132" s="124" t="s">
        <v>595</v>
      </c>
      <c r="C132" s="124" t="s">
        <v>397</v>
      </c>
      <c r="D132" s="124" t="s">
        <v>398</v>
      </c>
      <c r="E132" s="124" t="s">
        <v>590</v>
      </c>
      <c r="F132" s="124" t="s">
        <v>377</v>
      </c>
      <c r="G132" s="123" t="s">
        <v>456</v>
      </c>
      <c r="H132" s="123" t="s">
        <v>379</v>
      </c>
      <c r="I132" s="124" t="s">
        <v>380</v>
      </c>
      <c r="J132" s="124" t="s">
        <v>591</v>
      </c>
    </row>
    <row r="133" ht="52.5" customHeight="1" outlineLevel="1" spans="1:10">
      <c r="A133" s="124" t="s">
        <v>344</v>
      </c>
      <c r="B133" s="124" t="s">
        <v>595</v>
      </c>
      <c r="C133" s="124" t="s">
        <v>397</v>
      </c>
      <c r="D133" s="124" t="s">
        <v>398</v>
      </c>
      <c r="E133" s="124" t="s">
        <v>398</v>
      </c>
      <c r="F133" s="124" t="s">
        <v>377</v>
      </c>
      <c r="G133" s="123" t="s">
        <v>456</v>
      </c>
      <c r="H133" s="123" t="s">
        <v>379</v>
      </c>
      <c r="I133" s="124" t="s">
        <v>380</v>
      </c>
      <c r="J133" s="124" t="s">
        <v>398</v>
      </c>
    </row>
    <row r="134" ht="52.5" customHeight="1" outlineLevel="1" spans="1:10">
      <c r="A134" s="124" t="s">
        <v>354</v>
      </c>
      <c r="B134" s="124" t="s">
        <v>598</v>
      </c>
      <c r="C134" s="124" t="s">
        <v>374</v>
      </c>
      <c r="D134" s="124" t="s">
        <v>375</v>
      </c>
      <c r="E134" s="124" t="s">
        <v>599</v>
      </c>
      <c r="F134" s="124" t="s">
        <v>384</v>
      </c>
      <c r="G134" s="123" t="s">
        <v>385</v>
      </c>
      <c r="H134" s="123" t="s">
        <v>379</v>
      </c>
      <c r="I134" s="124" t="s">
        <v>380</v>
      </c>
      <c r="J134" s="124" t="s">
        <v>600</v>
      </c>
    </row>
    <row r="135" ht="52.5" customHeight="1" outlineLevel="1" spans="1:10">
      <c r="A135" s="124" t="s">
        <v>354</v>
      </c>
      <c r="B135" s="124" t="s">
        <v>598</v>
      </c>
      <c r="C135" s="124" t="s">
        <v>374</v>
      </c>
      <c r="D135" s="124" t="s">
        <v>382</v>
      </c>
      <c r="E135" s="124" t="s">
        <v>601</v>
      </c>
      <c r="F135" s="124" t="s">
        <v>384</v>
      </c>
      <c r="G135" s="123" t="s">
        <v>385</v>
      </c>
      <c r="H135" s="123" t="s">
        <v>379</v>
      </c>
      <c r="I135" s="124" t="s">
        <v>380</v>
      </c>
      <c r="J135" s="124" t="s">
        <v>602</v>
      </c>
    </row>
    <row r="136" ht="52.5" customHeight="1" outlineLevel="1" spans="1:10">
      <c r="A136" s="124" t="s">
        <v>354</v>
      </c>
      <c r="B136" s="124" t="s">
        <v>598</v>
      </c>
      <c r="C136" s="124" t="s">
        <v>374</v>
      </c>
      <c r="D136" s="124" t="s">
        <v>382</v>
      </c>
      <c r="E136" s="124" t="s">
        <v>391</v>
      </c>
      <c r="F136" s="124" t="s">
        <v>384</v>
      </c>
      <c r="G136" s="123" t="s">
        <v>385</v>
      </c>
      <c r="H136" s="123" t="s">
        <v>379</v>
      </c>
      <c r="I136" s="124" t="s">
        <v>380</v>
      </c>
      <c r="J136" s="124" t="s">
        <v>506</v>
      </c>
    </row>
    <row r="137" ht="52.5" customHeight="1" outlineLevel="1" spans="1:10">
      <c r="A137" s="124" t="s">
        <v>354</v>
      </c>
      <c r="B137" s="124" t="s">
        <v>598</v>
      </c>
      <c r="C137" s="124" t="s">
        <v>374</v>
      </c>
      <c r="D137" s="124" t="s">
        <v>413</v>
      </c>
      <c r="E137" s="124" t="s">
        <v>603</v>
      </c>
      <c r="F137" s="124" t="s">
        <v>384</v>
      </c>
      <c r="G137" s="123" t="s">
        <v>385</v>
      </c>
      <c r="H137" s="123" t="s">
        <v>379</v>
      </c>
      <c r="I137" s="124" t="s">
        <v>380</v>
      </c>
      <c r="J137" s="124" t="s">
        <v>604</v>
      </c>
    </row>
    <row r="138" ht="52.5" customHeight="1" outlineLevel="1" spans="1:10">
      <c r="A138" s="124" t="s">
        <v>354</v>
      </c>
      <c r="B138" s="124" t="s">
        <v>598</v>
      </c>
      <c r="C138" s="124" t="s">
        <v>393</v>
      </c>
      <c r="D138" s="124" t="s">
        <v>394</v>
      </c>
      <c r="E138" s="124" t="s">
        <v>605</v>
      </c>
      <c r="F138" s="124" t="s">
        <v>384</v>
      </c>
      <c r="G138" s="123" t="s">
        <v>606</v>
      </c>
      <c r="H138" s="123" t="s">
        <v>418</v>
      </c>
      <c r="I138" s="124" t="s">
        <v>450</v>
      </c>
      <c r="J138" s="124" t="s">
        <v>607</v>
      </c>
    </row>
    <row r="139" ht="52.5" customHeight="1" outlineLevel="1" spans="1:10">
      <c r="A139" s="124" t="s">
        <v>354</v>
      </c>
      <c r="B139" s="124" t="s">
        <v>598</v>
      </c>
      <c r="C139" s="124" t="s">
        <v>393</v>
      </c>
      <c r="D139" s="124" t="s">
        <v>394</v>
      </c>
      <c r="E139" s="124" t="s">
        <v>608</v>
      </c>
      <c r="F139" s="124" t="s">
        <v>384</v>
      </c>
      <c r="G139" s="123" t="s">
        <v>609</v>
      </c>
      <c r="H139" s="123" t="s">
        <v>418</v>
      </c>
      <c r="I139" s="124" t="s">
        <v>450</v>
      </c>
      <c r="J139" s="124" t="s">
        <v>610</v>
      </c>
    </row>
    <row r="140" ht="52.5" customHeight="1" outlineLevel="1" spans="1:10">
      <c r="A140" s="124" t="s">
        <v>354</v>
      </c>
      <c r="B140" s="124" t="s">
        <v>598</v>
      </c>
      <c r="C140" s="124" t="s">
        <v>393</v>
      </c>
      <c r="D140" s="124" t="s">
        <v>394</v>
      </c>
      <c r="E140" s="124" t="s">
        <v>611</v>
      </c>
      <c r="F140" s="124" t="s">
        <v>384</v>
      </c>
      <c r="G140" s="123" t="s">
        <v>612</v>
      </c>
      <c r="H140" s="123" t="s">
        <v>418</v>
      </c>
      <c r="I140" s="124" t="s">
        <v>450</v>
      </c>
      <c r="J140" s="124" t="s">
        <v>613</v>
      </c>
    </row>
    <row r="141" ht="52.5" customHeight="1" outlineLevel="1" spans="1:10">
      <c r="A141" s="124" t="s">
        <v>354</v>
      </c>
      <c r="B141" s="124" t="s">
        <v>598</v>
      </c>
      <c r="C141" s="124" t="s">
        <v>397</v>
      </c>
      <c r="D141" s="124" t="s">
        <v>398</v>
      </c>
      <c r="E141" s="124" t="s">
        <v>399</v>
      </c>
      <c r="F141" s="124" t="s">
        <v>377</v>
      </c>
      <c r="G141" s="123" t="s">
        <v>378</v>
      </c>
      <c r="H141" s="123" t="s">
        <v>379</v>
      </c>
      <c r="I141" s="124" t="s">
        <v>380</v>
      </c>
      <c r="J141" s="124" t="s">
        <v>517</v>
      </c>
    </row>
    <row r="142" ht="52.5" customHeight="1" outlineLevel="1" spans="1:10">
      <c r="A142" s="124" t="s">
        <v>350</v>
      </c>
      <c r="B142" s="124" t="s">
        <v>614</v>
      </c>
      <c r="C142" s="124" t="s">
        <v>374</v>
      </c>
      <c r="D142" s="124" t="s">
        <v>375</v>
      </c>
      <c r="E142" s="124" t="s">
        <v>615</v>
      </c>
      <c r="F142" s="124" t="s">
        <v>384</v>
      </c>
      <c r="G142" s="123" t="s">
        <v>385</v>
      </c>
      <c r="H142" s="123" t="s">
        <v>379</v>
      </c>
      <c r="I142" s="124" t="s">
        <v>380</v>
      </c>
      <c r="J142" s="124" t="s">
        <v>616</v>
      </c>
    </row>
    <row r="143" ht="52.5" customHeight="1" outlineLevel="1" spans="1:10">
      <c r="A143" s="124" t="s">
        <v>350</v>
      </c>
      <c r="B143" s="124" t="s">
        <v>614</v>
      </c>
      <c r="C143" s="124" t="s">
        <v>374</v>
      </c>
      <c r="D143" s="124" t="s">
        <v>382</v>
      </c>
      <c r="E143" s="124" t="s">
        <v>480</v>
      </c>
      <c r="F143" s="124" t="s">
        <v>384</v>
      </c>
      <c r="G143" s="123" t="s">
        <v>385</v>
      </c>
      <c r="H143" s="123" t="s">
        <v>379</v>
      </c>
      <c r="I143" s="124" t="s">
        <v>380</v>
      </c>
      <c r="J143" s="124" t="s">
        <v>481</v>
      </c>
    </row>
    <row r="144" ht="52.5" customHeight="1" outlineLevel="1" spans="1:10">
      <c r="A144" s="124" t="s">
        <v>350</v>
      </c>
      <c r="B144" s="124" t="s">
        <v>614</v>
      </c>
      <c r="C144" s="124" t="s">
        <v>374</v>
      </c>
      <c r="D144" s="124" t="s">
        <v>382</v>
      </c>
      <c r="E144" s="124" t="s">
        <v>617</v>
      </c>
      <c r="F144" s="124" t="s">
        <v>384</v>
      </c>
      <c r="G144" s="123" t="s">
        <v>385</v>
      </c>
      <c r="H144" s="123" t="s">
        <v>379</v>
      </c>
      <c r="I144" s="124" t="s">
        <v>380</v>
      </c>
      <c r="J144" s="124" t="s">
        <v>618</v>
      </c>
    </row>
    <row r="145" ht="52.5" customHeight="1" outlineLevel="1" spans="1:10">
      <c r="A145" s="124" t="s">
        <v>350</v>
      </c>
      <c r="B145" s="124" t="s">
        <v>614</v>
      </c>
      <c r="C145" s="124" t="s">
        <v>374</v>
      </c>
      <c r="D145" s="124" t="s">
        <v>382</v>
      </c>
      <c r="E145" s="124" t="s">
        <v>619</v>
      </c>
      <c r="F145" s="124" t="s">
        <v>377</v>
      </c>
      <c r="G145" s="123" t="s">
        <v>477</v>
      </c>
      <c r="H145" s="123" t="s">
        <v>379</v>
      </c>
      <c r="I145" s="124" t="s">
        <v>380</v>
      </c>
      <c r="J145" s="124" t="s">
        <v>620</v>
      </c>
    </row>
    <row r="146" ht="52.5" customHeight="1" outlineLevel="1" spans="1:10">
      <c r="A146" s="124" t="s">
        <v>350</v>
      </c>
      <c r="B146" s="124" t="s">
        <v>614</v>
      </c>
      <c r="C146" s="124" t="s">
        <v>374</v>
      </c>
      <c r="D146" s="124" t="s">
        <v>413</v>
      </c>
      <c r="E146" s="124" t="s">
        <v>621</v>
      </c>
      <c r="F146" s="124" t="s">
        <v>384</v>
      </c>
      <c r="G146" s="123" t="s">
        <v>385</v>
      </c>
      <c r="H146" s="123" t="s">
        <v>379</v>
      </c>
      <c r="I146" s="124" t="s">
        <v>380</v>
      </c>
      <c r="J146" s="124" t="s">
        <v>622</v>
      </c>
    </row>
    <row r="147" ht="52.5" customHeight="1" outlineLevel="1" spans="1:10">
      <c r="A147" s="124" t="s">
        <v>350</v>
      </c>
      <c r="B147" s="124" t="s">
        <v>614</v>
      </c>
      <c r="C147" s="124" t="s">
        <v>393</v>
      </c>
      <c r="D147" s="124" t="s">
        <v>394</v>
      </c>
      <c r="E147" s="124" t="s">
        <v>623</v>
      </c>
      <c r="F147" s="124" t="s">
        <v>384</v>
      </c>
      <c r="G147" s="123" t="s">
        <v>487</v>
      </c>
      <c r="H147" s="123" t="s">
        <v>418</v>
      </c>
      <c r="I147" s="124" t="s">
        <v>380</v>
      </c>
      <c r="J147" s="124" t="s">
        <v>624</v>
      </c>
    </row>
    <row r="148" ht="52.5" customHeight="1" outlineLevel="1" spans="1:10">
      <c r="A148" s="124" t="s">
        <v>350</v>
      </c>
      <c r="B148" s="124" t="s">
        <v>614</v>
      </c>
      <c r="C148" s="124" t="s">
        <v>397</v>
      </c>
      <c r="D148" s="124" t="s">
        <v>398</v>
      </c>
      <c r="E148" s="124" t="s">
        <v>398</v>
      </c>
      <c r="F148" s="124" t="s">
        <v>377</v>
      </c>
      <c r="G148" s="123" t="s">
        <v>378</v>
      </c>
      <c r="H148" s="123" t="s">
        <v>379</v>
      </c>
      <c r="I148" s="124" t="s">
        <v>380</v>
      </c>
      <c r="J148" s="124" t="s">
        <v>625</v>
      </c>
    </row>
    <row r="149" ht="52.5" customHeight="1" outlineLevel="1" spans="1:10">
      <c r="A149" s="124" t="s">
        <v>332</v>
      </c>
      <c r="B149" s="124" t="s">
        <v>626</v>
      </c>
      <c r="C149" s="124" t="s">
        <v>374</v>
      </c>
      <c r="D149" s="124" t="s">
        <v>382</v>
      </c>
      <c r="E149" s="124" t="s">
        <v>387</v>
      </c>
      <c r="F149" s="124" t="s">
        <v>384</v>
      </c>
      <c r="G149" s="123" t="s">
        <v>385</v>
      </c>
      <c r="H149" s="123" t="s">
        <v>379</v>
      </c>
      <c r="I149" s="124" t="s">
        <v>380</v>
      </c>
      <c r="J149" s="124" t="s">
        <v>388</v>
      </c>
    </row>
    <row r="150" ht="52.5" customHeight="1" outlineLevel="1" spans="1:10">
      <c r="A150" s="124" t="s">
        <v>332</v>
      </c>
      <c r="B150" s="124" t="s">
        <v>626</v>
      </c>
      <c r="C150" s="124" t="s">
        <v>374</v>
      </c>
      <c r="D150" s="124" t="s">
        <v>382</v>
      </c>
      <c r="E150" s="124" t="s">
        <v>391</v>
      </c>
      <c r="F150" s="124" t="s">
        <v>377</v>
      </c>
      <c r="G150" s="123" t="s">
        <v>378</v>
      </c>
      <c r="H150" s="123" t="s">
        <v>379</v>
      </c>
      <c r="I150" s="124" t="s">
        <v>380</v>
      </c>
      <c r="J150" s="124" t="s">
        <v>392</v>
      </c>
    </row>
    <row r="151" ht="52.5" customHeight="1" outlineLevel="1" spans="1:10">
      <c r="A151" s="124" t="s">
        <v>332</v>
      </c>
      <c r="B151" s="124" t="s">
        <v>626</v>
      </c>
      <c r="C151" s="124" t="s">
        <v>374</v>
      </c>
      <c r="D151" s="124" t="s">
        <v>413</v>
      </c>
      <c r="E151" s="124" t="s">
        <v>446</v>
      </c>
      <c r="F151" s="124" t="s">
        <v>384</v>
      </c>
      <c r="G151" s="123" t="s">
        <v>385</v>
      </c>
      <c r="H151" s="123" t="s">
        <v>379</v>
      </c>
      <c r="I151" s="124" t="s">
        <v>380</v>
      </c>
      <c r="J151" s="124" t="s">
        <v>447</v>
      </c>
    </row>
    <row r="152" ht="52.5" customHeight="1" outlineLevel="1" spans="1:10">
      <c r="A152" s="124" t="s">
        <v>332</v>
      </c>
      <c r="B152" s="124" t="s">
        <v>626</v>
      </c>
      <c r="C152" s="124" t="s">
        <v>393</v>
      </c>
      <c r="D152" s="124" t="s">
        <v>394</v>
      </c>
      <c r="E152" s="124" t="s">
        <v>627</v>
      </c>
      <c r="F152" s="124" t="s">
        <v>384</v>
      </c>
      <c r="G152" s="123" t="s">
        <v>496</v>
      </c>
      <c r="H152" s="123" t="s">
        <v>418</v>
      </c>
      <c r="I152" s="124" t="s">
        <v>450</v>
      </c>
      <c r="J152" s="124" t="s">
        <v>628</v>
      </c>
    </row>
    <row r="153" ht="52.5" customHeight="1" outlineLevel="1" spans="1:10">
      <c r="A153" s="124" t="s">
        <v>332</v>
      </c>
      <c r="B153" s="124" t="s">
        <v>626</v>
      </c>
      <c r="C153" s="124" t="s">
        <v>393</v>
      </c>
      <c r="D153" s="124" t="s">
        <v>394</v>
      </c>
      <c r="E153" s="124" t="s">
        <v>629</v>
      </c>
      <c r="F153" s="124" t="s">
        <v>384</v>
      </c>
      <c r="G153" s="123" t="s">
        <v>630</v>
      </c>
      <c r="H153" s="123" t="s">
        <v>418</v>
      </c>
      <c r="I153" s="124" t="s">
        <v>450</v>
      </c>
      <c r="J153" s="124" t="s">
        <v>631</v>
      </c>
    </row>
    <row r="154" ht="52.5" customHeight="1" outlineLevel="1" spans="1:10">
      <c r="A154" s="124" t="s">
        <v>332</v>
      </c>
      <c r="B154" s="124" t="s">
        <v>626</v>
      </c>
      <c r="C154" s="124" t="s">
        <v>397</v>
      </c>
      <c r="D154" s="124" t="s">
        <v>398</v>
      </c>
      <c r="E154" s="124" t="s">
        <v>399</v>
      </c>
      <c r="F154" s="124" t="s">
        <v>384</v>
      </c>
      <c r="G154" s="123" t="s">
        <v>378</v>
      </c>
      <c r="H154" s="123" t="s">
        <v>379</v>
      </c>
      <c r="I154" s="124" t="s">
        <v>450</v>
      </c>
      <c r="J154" s="124" t="s">
        <v>400</v>
      </c>
    </row>
    <row r="155" ht="52.5" customHeight="1" outlineLevel="1" spans="1:10">
      <c r="A155" s="124" t="s">
        <v>288</v>
      </c>
      <c r="B155" s="124" t="s">
        <v>632</v>
      </c>
      <c r="C155" s="124" t="s">
        <v>374</v>
      </c>
      <c r="D155" s="124" t="s">
        <v>375</v>
      </c>
      <c r="E155" s="124" t="s">
        <v>633</v>
      </c>
      <c r="F155" s="124" t="s">
        <v>377</v>
      </c>
      <c r="G155" s="123" t="s">
        <v>61</v>
      </c>
      <c r="H155" s="123" t="s">
        <v>427</v>
      </c>
      <c r="I155" s="124" t="s">
        <v>380</v>
      </c>
      <c r="J155" s="124" t="s">
        <v>634</v>
      </c>
    </row>
    <row r="156" ht="52.5" customHeight="1" outlineLevel="1" spans="1:10">
      <c r="A156" s="124" t="s">
        <v>288</v>
      </c>
      <c r="B156" s="124" t="s">
        <v>632</v>
      </c>
      <c r="C156" s="124" t="s">
        <v>374</v>
      </c>
      <c r="D156" s="124" t="s">
        <v>375</v>
      </c>
      <c r="E156" s="124" t="s">
        <v>635</v>
      </c>
      <c r="F156" s="124" t="s">
        <v>377</v>
      </c>
      <c r="G156" s="123" t="s">
        <v>60</v>
      </c>
      <c r="H156" s="123" t="s">
        <v>427</v>
      </c>
      <c r="I156" s="124" t="s">
        <v>380</v>
      </c>
      <c r="J156" s="124" t="s">
        <v>636</v>
      </c>
    </row>
    <row r="157" ht="52.5" customHeight="1" outlineLevel="1" spans="1:10">
      <c r="A157" s="124" t="s">
        <v>288</v>
      </c>
      <c r="B157" s="124" t="s">
        <v>632</v>
      </c>
      <c r="C157" s="124" t="s">
        <v>374</v>
      </c>
      <c r="D157" s="124" t="s">
        <v>413</v>
      </c>
      <c r="E157" s="124" t="s">
        <v>637</v>
      </c>
      <c r="F157" s="124" t="s">
        <v>384</v>
      </c>
      <c r="G157" s="123" t="s">
        <v>638</v>
      </c>
      <c r="H157" s="123" t="s">
        <v>418</v>
      </c>
      <c r="I157" s="124" t="s">
        <v>450</v>
      </c>
      <c r="J157" s="124" t="s">
        <v>639</v>
      </c>
    </row>
    <row r="158" ht="52.5" customHeight="1" outlineLevel="1" spans="1:10">
      <c r="A158" s="124" t="s">
        <v>288</v>
      </c>
      <c r="B158" s="124" t="s">
        <v>632</v>
      </c>
      <c r="C158" s="124" t="s">
        <v>393</v>
      </c>
      <c r="D158" s="124" t="s">
        <v>394</v>
      </c>
      <c r="E158" s="124" t="s">
        <v>640</v>
      </c>
      <c r="F158" s="124" t="s">
        <v>384</v>
      </c>
      <c r="G158" s="123" t="s">
        <v>641</v>
      </c>
      <c r="H158" s="123" t="s">
        <v>418</v>
      </c>
      <c r="I158" s="124" t="s">
        <v>450</v>
      </c>
      <c r="J158" s="124" t="s">
        <v>642</v>
      </c>
    </row>
    <row r="159" ht="52.5" customHeight="1" outlineLevel="1" spans="1:10">
      <c r="A159" s="124" t="s">
        <v>288</v>
      </c>
      <c r="B159" s="124" t="s">
        <v>632</v>
      </c>
      <c r="C159" s="124" t="s">
        <v>397</v>
      </c>
      <c r="D159" s="124" t="s">
        <v>398</v>
      </c>
      <c r="E159" s="124" t="s">
        <v>399</v>
      </c>
      <c r="F159" s="124" t="s">
        <v>377</v>
      </c>
      <c r="G159" s="123" t="s">
        <v>378</v>
      </c>
      <c r="H159" s="123" t="s">
        <v>379</v>
      </c>
      <c r="I159" s="124" t="s">
        <v>380</v>
      </c>
      <c r="J159" s="124" t="s">
        <v>517</v>
      </c>
    </row>
    <row r="160" ht="52.5" customHeight="1" outlineLevel="1" spans="1:10">
      <c r="A160" s="124" t="s">
        <v>301</v>
      </c>
      <c r="B160" s="124" t="s">
        <v>643</v>
      </c>
      <c r="C160" s="124" t="s">
        <v>374</v>
      </c>
      <c r="D160" s="124" t="s">
        <v>375</v>
      </c>
      <c r="E160" s="124" t="s">
        <v>633</v>
      </c>
      <c r="F160" s="124" t="s">
        <v>377</v>
      </c>
      <c r="G160" s="123" t="s">
        <v>61</v>
      </c>
      <c r="H160" s="123" t="s">
        <v>427</v>
      </c>
      <c r="I160" s="124" t="s">
        <v>380</v>
      </c>
      <c r="J160" s="124" t="s">
        <v>634</v>
      </c>
    </row>
    <row r="161" ht="52.5" customHeight="1" outlineLevel="1" spans="1:10">
      <c r="A161" s="124" t="s">
        <v>301</v>
      </c>
      <c r="B161" s="124" t="s">
        <v>643</v>
      </c>
      <c r="C161" s="124" t="s">
        <v>374</v>
      </c>
      <c r="D161" s="124" t="s">
        <v>375</v>
      </c>
      <c r="E161" s="124" t="s">
        <v>635</v>
      </c>
      <c r="F161" s="124" t="s">
        <v>377</v>
      </c>
      <c r="G161" s="123" t="s">
        <v>61</v>
      </c>
      <c r="H161" s="123" t="s">
        <v>427</v>
      </c>
      <c r="I161" s="124" t="s">
        <v>380</v>
      </c>
      <c r="J161" s="124" t="s">
        <v>636</v>
      </c>
    </row>
    <row r="162" ht="52.5" customHeight="1" outlineLevel="1" spans="1:10">
      <c r="A162" s="124" t="s">
        <v>301</v>
      </c>
      <c r="B162" s="124" t="s">
        <v>643</v>
      </c>
      <c r="C162" s="124" t="s">
        <v>374</v>
      </c>
      <c r="D162" s="124" t="s">
        <v>413</v>
      </c>
      <c r="E162" s="124" t="s">
        <v>637</v>
      </c>
      <c r="F162" s="124" t="s">
        <v>384</v>
      </c>
      <c r="G162" s="123" t="s">
        <v>638</v>
      </c>
      <c r="H162" s="123" t="s">
        <v>418</v>
      </c>
      <c r="I162" s="124" t="s">
        <v>450</v>
      </c>
      <c r="J162" s="124" t="s">
        <v>639</v>
      </c>
    </row>
    <row r="163" ht="52.5" customHeight="1" outlineLevel="1" spans="1:10">
      <c r="A163" s="124" t="s">
        <v>301</v>
      </c>
      <c r="B163" s="124" t="s">
        <v>643</v>
      </c>
      <c r="C163" s="124" t="s">
        <v>393</v>
      </c>
      <c r="D163" s="124" t="s">
        <v>394</v>
      </c>
      <c r="E163" s="124" t="s">
        <v>640</v>
      </c>
      <c r="F163" s="124" t="s">
        <v>384</v>
      </c>
      <c r="G163" s="123" t="s">
        <v>644</v>
      </c>
      <c r="H163" s="123" t="s">
        <v>418</v>
      </c>
      <c r="I163" s="124" t="s">
        <v>450</v>
      </c>
      <c r="J163" s="124" t="s">
        <v>642</v>
      </c>
    </row>
    <row r="164" ht="52.5" customHeight="1" outlineLevel="1" spans="1:10">
      <c r="A164" s="124" t="s">
        <v>301</v>
      </c>
      <c r="B164" s="124" t="s">
        <v>643</v>
      </c>
      <c r="C164" s="124" t="s">
        <v>397</v>
      </c>
      <c r="D164" s="124" t="s">
        <v>398</v>
      </c>
      <c r="E164" s="124" t="s">
        <v>398</v>
      </c>
      <c r="F164" s="124" t="s">
        <v>377</v>
      </c>
      <c r="G164" s="123" t="s">
        <v>378</v>
      </c>
      <c r="H164" s="123" t="s">
        <v>379</v>
      </c>
      <c r="I164" s="124" t="s">
        <v>380</v>
      </c>
      <c r="J164" s="124" t="s">
        <v>517</v>
      </c>
    </row>
    <row r="165" ht="52.5" customHeight="1" outlineLevel="1" spans="1:10">
      <c r="A165" s="124" t="s">
        <v>272</v>
      </c>
      <c r="B165" s="124" t="s">
        <v>645</v>
      </c>
      <c r="C165" s="124" t="s">
        <v>374</v>
      </c>
      <c r="D165" s="124" t="s">
        <v>375</v>
      </c>
      <c r="E165" s="124" t="s">
        <v>646</v>
      </c>
      <c r="F165" s="124" t="s">
        <v>384</v>
      </c>
      <c r="G165" s="123" t="s">
        <v>647</v>
      </c>
      <c r="H165" s="123" t="s">
        <v>648</v>
      </c>
      <c r="I165" s="124" t="s">
        <v>380</v>
      </c>
      <c r="J165" s="124" t="s">
        <v>649</v>
      </c>
    </row>
    <row r="166" ht="52.5" customHeight="1" outlineLevel="1" spans="1:10">
      <c r="A166" s="124" t="s">
        <v>272</v>
      </c>
      <c r="B166" s="124" t="s">
        <v>645</v>
      </c>
      <c r="C166" s="124" t="s">
        <v>374</v>
      </c>
      <c r="D166" s="124" t="s">
        <v>382</v>
      </c>
      <c r="E166" s="124" t="s">
        <v>650</v>
      </c>
      <c r="F166" s="124" t="s">
        <v>566</v>
      </c>
      <c r="G166" s="123" t="s">
        <v>63</v>
      </c>
      <c r="H166" s="123" t="s">
        <v>379</v>
      </c>
      <c r="I166" s="124" t="s">
        <v>380</v>
      </c>
      <c r="J166" s="124" t="s">
        <v>651</v>
      </c>
    </row>
    <row r="167" ht="52.5" customHeight="1" outlineLevel="1" spans="1:10">
      <c r="A167" s="124" t="s">
        <v>272</v>
      </c>
      <c r="B167" s="124" t="s">
        <v>645</v>
      </c>
      <c r="C167" s="124" t="s">
        <v>374</v>
      </c>
      <c r="D167" s="124" t="s">
        <v>382</v>
      </c>
      <c r="E167" s="124" t="s">
        <v>652</v>
      </c>
      <c r="F167" s="124" t="s">
        <v>377</v>
      </c>
      <c r="G167" s="123" t="s">
        <v>653</v>
      </c>
      <c r="H167" s="123" t="s">
        <v>379</v>
      </c>
      <c r="I167" s="124" t="s">
        <v>380</v>
      </c>
      <c r="J167" s="124" t="s">
        <v>654</v>
      </c>
    </row>
    <row r="168" ht="52.5" customHeight="1" outlineLevel="1" spans="1:10">
      <c r="A168" s="124" t="s">
        <v>272</v>
      </c>
      <c r="B168" s="124" t="s">
        <v>645</v>
      </c>
      <c r="C168" s="124" t="s">
        <v>374</v>
      </c>
      <c r="D168" s="124" t="s">
        <v>382</v>
      </c>
      <c r="E168" s="124" t="s">
        <v>655</v>
      </c>
      <c r="F168" s="124" t="s">
        <v>566</v>
      </c>
      <c r="G168" s="123" t="s">
        <v>63</v>
      </c>
      <c r="H168" s="123" t="s">
        <v>379</v>
      </c>
      <c r="I168" s="124" t="s">
        <v>380</v>
      </c>
      <c r="J168" s="124" t="s">
        <v>656</v>
      </c>
    </row>
    <row r="169" ht="52.5" customHeight="1" outlineLevel="1" spans="1:10">
      <c r="A169" s="124" t="s">
        <v>272</v>
      </c>
      <c r="B169" s="124" t="s">
        <v>645</v>
      </c>
      <c r="C169" s="124" t="s">
        <v>374</v>
      </c>
      <c r="D169" s="124" t="s">
        <v>413</v>
      </c>
      <c r="E169" s="124" t="s">
        <v>657</v>
      </c>
      <c r="F169" s="124" t="s">
        <v>377</v>
      </c>
      <c r="G169" s="123" t="s">
        <v>403</v>
      </c>
      <c r="H169" s="123" t="s">
        <v>379</v>
      </c>
      <c r="I169" s="124" t="s">
        <v>380</v>
      </c>
      <c r="J169" s="124" t="s">
        <v>658</v>
      </c>
    </row>
    <row r="170" ht="52.5" customHeight="1" outlineLevel="1" spans="1:10">
      <c r="A170" s="124" t="s">
        <v>272</v>
      </c>
      <c r="B170" s="124" t="s">
        <v>645</v>
      </c>
      <c r="C170" s="124" t="s">
        <v>393</v>
      </c>
      <c r="D170" s="124" t="s">
        <v>394</v>
      </c>
      <c r="E170" s="124" t="s">
        <v>659</v>
      </c>
      <c r="F170" s="124" t="s">
        <v>377</v>
      </c>
      <c r="G170" s="123" t="s">
        <v>385</v>
      </c>
      <c r="H170" s="123" t="s">
        <v>379</v>
      </c>
      <c r="I170" s="124" t="s">
        <v>380</v>
      </c>
      <c r="J170" s="124" t="s">
        <v>660</v>
      </c>
    </row>
    <row r="171" ht="52.5" customHeight="1" outlineLevel="1" spans="1:10">
      <c r="A171" s="124" t="s">
        <v>272</v>
      </c>
      <c r="B171" s="124" t="s">
        <v>645</v>
      </c>
      <c r="C171" s="124" t="s">
        <v>393</v>
      </c>
      <c r="D171" s="124" t="s">
        <v>394</v>
      </c>
      <c r="E171" s="124" t="s">
        <v>661</v>
      </c>
      <c r="F171" s="124" t="s">
        <v>377</v>
      </c>
      <c r="G171" s="123" t="s">
        <v>378</v>
      </c>
      <c r="H171" s="123" t="s">
        <v>379</v>
      </c>
      <c r="I171" s="124" t="s">
        <v>380</v>
      </c>
      <c r="J171" s="124" t="s">
        <v>662</v>
      </c>
    </row>
    <row r="172" ht="52.5" customHeight="1" outlineLevel="1" spans="1:10">
      <c r="A172" s="124" t="s">
        <v>272</v>
      </c>
      <c r="B172" s="124" t="s">
        <v>645</v>
      </c>
      <c r="C172" s="124" t="s">
        <v>397</v>
      </c>
      <c r="D172" s="124" t="s">
        <v>398</v>
      </c>
      <c r="E172" s="124" t="s">
        <v>663</v>
      </c>
      <c r="F172" s="124" t="s">
        <v>377</v>
      </c>
      <c r="G172" s="123" t="s">
        <v>456</v>
      </c>
      <c r="H172" s="123" t="s">
        <v>379</v>
      </c>
      <c r="I172" s="124" t="s">
        <v>380</v>
      </c>
      <c r="J172" s="124" t="s">
        <v>664</v>
      </c>
    </row>
  </sheetData>
  <mergeCells count="52">
    <mergeCell ref="A2:J2"/>
    <mergeCell ref="A3:E3"/>
    <mergeCell ref="A7:A13"/>
    <mergeCell ref="A14:A21"/>
    <mergeCell ref="A22:A28"/>
    <mergeCell ref="A29:A35"/>
    <mergeCell ref="A36:A40"/>
    <mergeCell ref="A41:A47"/>
    <mergeCell ref="A48:A52"/>
    <mergeCell ref="A53:A58"/>
    <mergeCell ref="A59:A65"/>
    <mergeCell ref="A66:A85"/>
    <mergeCell ref="A86:A90"/>
    <mergeCell ref="A91:A97"/>
    <mergeCell ref="A98:A104"/>
    <mergeCell ref="A105:A107"/>
    <mergeCell ref="A108:A111"/>
    <mergeCell ref="A112:A117"/>
    <mergeCell ref="A118:A124"/>
    <mergeCell ref="A125:A127"/>
    <mergeCell ref="A128:A133"/>
    <mergeCell ref="A134:A141"/>
    <mergeCell ref="A142:A148"/>
    <mergeCell ref="A149:A154"/>
    <mergeCell ref="A155:A159"/>
    <mergeCell ref="A160:A164"/>
    <mergeCell ref="A165:A172"/>
    <mergeCell ref="B7:B13"/>
    <mergeCell ref="B14:B21"/>
    <mergeCell ref="B22:B28"/>
    <mergeCell ref="B29:B35"/>
    <mergeCell ref="B36:B40"/>
    <mergeCell ref="B41:B47"/>
    <mergeCell ref="B48:B52"/>
    <mergeCell ref="B53:B58"/>
    <mergeCell ref="B59:B65"/>
    <mergeCell ref="B66:B85"/>
    <mergeCell ref="B86:B90"/>
    <mergeCell ref="B91:B97"/>
    <mergeCell ref="B98:B104"/>
    <mergeCell ref="B105:B107"/>
    <mergeCell ref="B108:B111"/>
    <mergeCell ref="B112:B117"/>
    <mergeCell ref="B118:B124"/>
    <mergeCell ref="B125:B127"/>
    <mergeCell ref="B128:B133"/>
    <mergeCell ref="B134:B141"/>
    <mergeCell ref="B142:B148"/>
    <mergeCell ref="B149:B154"/>
    <mergeCell ref="B155:B159"/>
    <mergeCell ref="B160:B164"/>
    <mergeCell ref="B165:B172"/>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vt:lpstr>
      <vt:lpstr>部门政府采购预算表07</vt:lpstr>
      <vt:lpstr>部门政府购买服务预算表08</vt:lpstr>
      <vt:lpstr>县对下转移支付预算表09-1（盈江）</vt:lpstr>
      <vt:lpstr>县对下转移支付绩效目标表09-2（盈江）</vt:lpstr>
      <vt:lpstr>新增资产配置表10</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流逝之外</cp:lastModifiedBy>
  <dcterms:created xsi:type="dcterms:W3CDTF">2025-04-23T09:23:00Z</dcterms:created>
  <dcterms:modified xsi:type="dcterms:W3CDTF">2025-04-24T10:05:58Z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FAE967674F094A30B3B2C8E3946C059E_13</vt:lpwstr>
  </property>
  <property fmtid="{D5CDD505-2E9C-101B-9397-08002B2CF9AE}" pid="3" name="KSOProductBuildVer">
    <vt:lpwstr>2052-12.1.0.20784</vt:lpwstr>
  </property>
</Properties>
</file>