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firstSheet="11" activeTab="15"/>
  </bookViews>
  <sheets>
    <sheet name="部门财务收支预算总表 01-1" sheetId="2" r:id="rId1"/>
    <sheet name="部门收入预算表01-2" sheetId="3" r:id="rId2"/>
    <sheet name="部门支出预算表01-3" sheetId="4" r:id="rId3"/>
    <sheet name="部门财政拨款收支预算总表 02-1" sheetId="5" r:id="rId4"/>
    <sheet name="一般公共预算支出预算表02-2" sheetId="6" r:id="rId5"/>
    <sheet name="一般公共预算“三公”经费支出预算表03" sheetId="7" r:id="rId6"/>
    <sheet name="部门基本支出预算表04" sheetId="8" r:id="rId7"/>
    <sheet name="部门项目支出预算表05-1" sheetId="9" r:id="rId8"/>
    <sheet name="部门项目支出绩效目标表05-2" sheetId="10" r:id="rId9"/>
    <sheet name="部门政府性基金预算支出预算表06" sheetId="11" r:id="rId10"/>
    <sheet name="部门政府采购预算表07" sheetId="12" r:id="rId11"/>
    <sheet name="部门政府购买服务预算表08" sheetId="13" r:id="rId12"/>
    <sheet name="县对下转移支付预算表09-1（盈江）" sheetId="14" r:id="rId13"/>
    <sheet name="县对下转移支付绩效目标表09-2（盈江）" sheetId="15" r:id="rId14"/>
    <sheet name="新增资产配置表10" sheetId="16" r:id="rId15"/>
    <sheet name="上级补助项目支出预算表11" sheetId="17" r:id="rId16"/>
    <sheet name="部门项目中期规划预算表12" sheetId="18"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<sst xmlns="http://schemas.openxmlformats.org/spreadsheetml/2006/main" count="1069" uniqueCount="386">
  <si>
    <t>预算01-1表</t>
  </si>
  <si>
    <t>单位:元</t>
  </si>
  <si>
    <t>收入</t>
  </si>
  <si>
    <t>支出</t>
  </si>
  <si>
    <t>项目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</si>
  <si>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</si>
  <si>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</si>
  <si>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</si>
  <si>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</si>
  <si>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</si>
  <si>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</si>
  <si>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</si>
  <si>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</si>
  <si>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</si>
  <si>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</si>
  <si>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</si>
  <si>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</si>
  <si>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</si>
  <si>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</si>
  <si>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上年结余结转</t>
  </si>
  <si>
    <t>年终结转结余</t>
  </si>
  <si>
    <t>1、财政拨款结转结余</t>
  </si>
  <si>
    <t>2、使用非财政拨款结余</t>
  </si>
  <si>
    <t>2、非财政拨款结余</t>
  </si>
  <si>
    <t>收  入  总  计</t>
  </si>
  <si>
    <t>支  出  总  计</t>
  </si>
  <si>
    <t>预算01-2表</t>
  </si>
  <si>
    <t>单位：元</t>
  </si>
  <si>
    <t>部门（单位）代码</t>
  </si>
  <si>
    <t>部门（单位）名称</t>
  </si>
  <si>
    <t>合计</t>
  </si>
  <si>
    <t>本年收入</t>
  </si>
  <si>
    <t>上年结转结余</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</si>
  <si>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</si>
  <si>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</si>
  <si>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</si>
  <si>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</si>
  <si>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</si>
  <si>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</si>
  <si>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</si>
  <si>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</si>
  <si>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</si>
  <si>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</si>
  <si>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</si>
  <si>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</si>
  <si>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105010</t>
  </si>
  <si>
    <t>盈江县平原镇莲花山中学</t>
  </si>
  <si>
    <t>预算01-3表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</si>
  <si>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</si>
  <si>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</si>
  <si>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</si>
  <si>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</si>
  <si>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</si>
  <si>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</si>
  <si>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</si>
  <si>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</si>
  <si>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</si>
  <si>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</si>
  <si>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</si>
  <si>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</si>
  <si>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</si>
  <si>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</si>
  <si>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</si>
  <si>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</si>
  <si>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</si>
  <si>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</si>
  <si>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</si>
  <si>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</si>
  <si>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</si>
  <si>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</si>
  <si>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</si>
  <si>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</si>
  <si>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</si>
  <si>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</si>
  <si>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205</t>
  </si>
  <si>
    <t>教育支出</t>
  </si>
  <si>
    <t>20502</t>
  </si>
  <si>
    <t>普通教育</t>
  </si>
  <si>
    <t>2050203</t>
  </si>
  <si>
    <t>初中教育</t>
  </si>
  <si>
    <t>208</t>
  </si>
  <si>
    <t>社会保障和就业支出</t>
  </si>
  <si>
    <t>20805</t>
  </si>
  <si>
    <t>行政事业单位养老支出</t>
  </si>
  <si>
    <t>2080502</t>
  </si>
  <si>
    <t>事业单位离退休</t>
  </si>
  <si>
    <t>2080505</t>
  </si>
  <si>
    <t>机关事业单位基本养老保险缴费支出</t>
  </si>
  <si>
    <t>2080506</t>
  </si>
  <si>
    <t>机关事业单位职业年金缴费支出</t>
  </si>
  <si>
    <t>20899</t>
  </si>
  <si>
    <t>其他社会保障和就业支出</t>
  </si>
  <si>
    <t>2089999</t>
  </si>
  <si>
    <t>210</t>
  </si>
  <si>
    <t>卫生健康支出</t>
  </si>
  <si>
    <t>21011</t>
  </si>
  <si>
    <t>行政事业单位医疗</t>
  </si>
  <si>
    <t>2101101</t>
  </si>
  <si>
    <t>行政单位医疗</t>
  </si>
  <si>
    <t>2101102</t>
  </si>
  <si>
    <t>事业单位医疗</t>
  </si>
  <si>
    <t>2101199</t>
  </si>
  <si>
    <t>其他行政事业单位医疗支出</t>
  </si>
  <si>
    <t>221</t>
  </si>
  <si>
    <t>住房保障支出</t>
  </si>
  <si>
    <t>22102</t>
  </si>
  <si>
    <t>住房改革支出</t>
  </si>
  <si>
    <t>2210201</t>
  </si>
  <si>
    <t>住房公积金</t>
  </si>
  <si>
    <t>预算02-1表</t>
  </si>
  <si>
    <t>收        入</t>
  </si>
  <si>
    <t>支        出</t>
  </si>
  <si>
    <t>项      目</t>
  </si>
  <si>
    <t>支出功能分类科目</t>
  </si>
  <si>
    <t>一、本年收入</t>
  </si>
  <si>
    <t>一、本年支出</t>
  </si>
  <si>
    <t>（一）一般公共预算拨款</t>
  </si>
  <si>
    <t>（二）政府性基金预算拨款</t>
  </si>
  <si>
    <t>（三）国有资本经营预算拨款</t>
  </si>
  <si>
    <t>二、上年结转</t>
  </si>
  <si>
    <t>二、年终结余结转</t>
  </si>
  <si>
    <t>预算02-2表</t>
  </si>
  <si>
    <t>部门预算支出功能分类科目</t>
  </si>
  <si>
    <t>人员经费</t>
  </si>
  <si>
    <t>公用经费</t>
  </si>
  <si>
    <t>预算03表</t>
  </si>
  <si>
    <t>“三公”经费合计</t>
  </si>
  <si>
    <t>因公出国（境）费</t>
  </si>
  <si>
    <t>公务用车购置及运行费</t>
  </si>
  <si>
    <t>公务接待费</t>
  </si>
  <si>
    <t>公务用车购置费</t>
  </si>
  <si>
    <t>公务用车运行费</t>
  </si>
  <si>
    <t>预算04表</t>
  </si>
  <si>
    <t>单位名称</t>
  </si>
  <si>
    <t>项目代码</t>
  </si>
  <si>
    <t>项目名称</t>
  </si>
  <si>
    <t>功能科目编码</t>
  </si>
  <si>
    <t>功能科目名称</t>
  </si>
  <si>
    <t>部门经济科目编码</t>
  </si>
  <si>
    <t>部门经济科目名称</t>
  </si>
  <si>
    <t>资金来源</t>
  </si>
  <si>
    <t>总计</t>
  </si>
  <si>
    <t>已提前安排</t>
  </si>
  <si>
    <t>抵扣上年垫付资金</t>
  </si>
  <si>
    <t>本次下达</t>
  </si>
  <si>
    <t>另文下达</t>
  </si>
  <si>
    <t>财政拨款结转结余</t>
  </si>
  <si>
    <t>全年数</t>
  </si>
  <si>
    <t>16</t>
  </si>
  <si>
    <t>17</t>
  </si>
  <si>
    <t>18</t>
  </si>
  <si>
    <t>19</t>
  </si>
  <si>
    <t>20</t>
  </si>
  <si>
    <t>21</t>
  </si>
  <si>
    <t>22</t>
  </si>
  <si>
    <t>23</t>
  </si>
  <si>
    <t>533123210000000003968</t>
  </si>
  <si>
    <t>事业人员支出工资</t>
  </si>
  <si>
    <t>30101</t>
  </si>
  <si>
    <t>基本工资</t>
  </si>
  <si>
    <t>30102</t>
  </si>
  <si>
    <t>津贴补贴</t>
  </si>
  <si>
    <t>30107</t>
  </si>
  <si>
    <t>绩效工资</t>
  </si>
  <si>
    <t>533123231100001457835</t>
  </si>
  <si>
    <t>事业绩效奖励</t>
  </si>
  <si>
    <t>533123231100001457822</t>
  </si>
  <si>
    <t>事业人员奖励性绩效改革性补贴</t>
  </si>
  <si>
    <t>533123210000000003969</t>
  </si>
  <si>
    <t>社会保障缴费</t>
  </si>
  <si>
    <t>30108</t>
  </si>
  <si>
    <t>机关事业单位基本养老保险缴费</t>
  </si>
  <si>
    <t>30109</t>
  </si>
  <si>
    <t>职业年金缴费</t>
  </si>
  <si>
    <t>30110</t>
  </si>
  <si>
    <t>职工基本医疗保险缴费</t>
  </si>
  <si>
    <t>533123221100000361858</t>
  </si>
  <si>
    <t>社会保险经费</t>
  </si>
  <si>
    <t>30112</t>
  </si>
  <si>
    <t>其他社会保障缴费</t>
  </si>
  <si>
    <t>533123210000000003970</t>
  </si>
  <si>
    <t>30113</t>
  </si>
  <si>
    <t>533123251100003733368</t>
  </si>
  <si>
    <t>编外人员经费</t>
  </si>
  <si>
    <t>30199</t>
  </si>
  <si>
    <t>其他工资福利支出</t>
  </si>
  <si>
    <t>533123210000000003971</t>
  </si>
  <si>
    <t>退休公用经费</t>
  </si>
  <si>
    <t>30201</t>
  </si>
  <si>
    <t>办公费</t>
  </si>
  <si>
    <t>30299</t>
  </si>
  <si>
    <t>其他商品和服务支出</t>
  </si>
  <si>
    <t>533123221100000361859</t>
  </si>
  <si>
    <t>工会经费</t>
  </si>
  <si>
    <t>30228</t>
  </si>
  <si>
    <t>533123261100005001687</t>
  </si>
  <si>
    <t>2026年教育部门党组织工作经费</t>
  </si>
  <si>
    <t>533123261100005001688</t>
  </si>
  <si>
    <t>2026年教育部门教职工体检经费</t>
  </si>
  <si>
    <t>30114</t>
  </si>
  <si>
    <t>医疗费</t>
  </si>
  <si>
    <t>533123261100005001692</t>
  </si>
  <si>
    <t>2026年教育部门党组织活动经费</t>
  </si>
  <si>
    <t>533123261100005004827</t>
  </si>
  <si>
    <t>2026年公办学校食堂伙食资金</t>
  </si>
  <si>
    <t>30308</t>
  </si>
  <si>
    <t>助学金</t>
  </si>
  <si>
    <t>533123261100005010459</t>
  </si>
  <si>
    <t>2026年义务教育学校课后服务财政补助经费</t>
  </si>
  <si>
    <t>预算05-1表</t>
  </si>
  <si>
    <t>项目分类</t>
  </si>
  <si>
    <t>项目单位</t>
  </si>
  <si>
    <t>经济科目编码</t>
  </si>
  <si>
    <t>经济科目名称</t>
  </si>
  <si>
    <t>本年拨款</t>
  </si>
  <si>
    <t>其中：本次下达</t>
  </si>
  <si>
    <t>2026年城乡义务教育公用经费县级补助资金</t>
  </si>
  <si>
    <t>民生类</t>
  </si>
  <si>
    <t>533123261100005019865</t>
  </si>
  <si>
    <t>30205</t>
  </si>
  <si>
    <t>水费</t>
  </si>
  <si>
    <t>30206</t>
  </si>
  <si>
    <t>电费</t>
  </si>
  <si>
    <t>30216</t>
  </si>
  <si>
    <t>培训费</t>
  </si>
  <si>
    <t>2026年学生营养改善计划县级专项资金</t>
  </si>
  <si>
    <t>533123261100005007753</t>
  </si>
  <si>
    <t>2026年义务教育家庭经济困难学生生活补助县级补助资金</t>
  </si>
  <si>
    <t>533123261100005009483</t>
  </si>
  <si>
    <t>单位资金安排教育事业发展项目经费</t>
  </si>
  <si>
    <t>事业发展类</t>
  </si>
  <si>
    <t>533123261100005015636</t>
  </si>
  <si>
    <t>30213</t>
  </si>
  <si>
    <t>维修（护）费</t>
  </si>
  <si>
    <t>30226</t>
  </si>
  <si>
    <t>劳务费</t>
  </si>
  <si>
    <t>31002</t>
  </si>
  <si>
    <t>办公设备购置</t>
  </si>
  <si>
    <t>31003</t>
  </si>
  <si>
    <t>专用设备购置</t>
  </si>
  <si>
    <t>预算05-2表</t>
  </si>
  <si>
    <t>单位名称、项目名称</t>
  </si>
  <si>
    <t>项目年度绩效目标</t>
  </si>
  <si>
    <t>一级指标</t>
  </si>
  <si>
    <t>二级指标</t>
  </si>
  <si>
    <t>三级指标</t>
  </si>
  <si>
    <t>指标性质</t>
  </si>
  <si>
    <t>指标值</t>
  </si>
  <si>
    <t>度量单位</t>
  </si>
  <si>
    <t>指标属性</t>
  </si>
  <si>
    <t>指标内容</t>
  </si>
  <si>
    <t xml:space="preserve">以当年年教育事业统计报表中在校学生人数为依据，按时、足额下达城乡义务教育学校生均公用经费补助资金。城乡义务教育学校生均公用经费拨款标准按照小学650元/生.年，初中850元/生.年的标准执行,对寄宿制学校按照寄宿学生数每生每年再增加200元的公用经费补助，农村地区不足100人的规模较小学校按照100人核定公用经费，按照义务教育免费教科书补助标准下达补助资金，确保我省所有城乡义务教育学校公用经费补助资金能够有效保障学校正常运转，不因资金短缺而影响学校正常的教育教学秩序，确保教师培训所需资金得到有效保障。						
</t>
  </si>
  <si>
    <t>产出指标</t>
  </si>
  <si>
    <t>数量指标</t>
  </si>
  <si>
    <t>公用经费资金补助人数覆盖率</t>
  </si>
  <si>
    <t>=</t>
  </si>
  <si>
    <t>100</t>
  </si>
  <si>
    <t>%</t>
  </si>
  <si>
    <t>定量指标</t>
  </si>
  <si>
    <t xml:space="preserve">补助资金覆盖学生人数与实际在校学生人数比例
</t>
  </si>
  <si>
    <t>质量指标</t>
  </si>
  <si>
    <t>补助对象对政策的知晓度</t>
  </si>
  <si>
    <t>&gt;=</t>
  </si>
  <si>
    <t>90</t>
  </si>
  <si>
    <t xml:space="preserve">加大政策宣传力度
</t>
  </si>
  <si>
    <t>补助标准达标率</t>
  </si>
  <si>
    <t xml:space="preserve">补助资金下达标准
</t>
  </si>
  <si>
    <t>效益指标</t>
  </si>
  <si>
    <t>社会效益</t>
  </si>
  <si>
    <t>培训费不低于年度公用经费总额</t>
  </si>
  <si>
    <t xml:space="preserve">教师培训经费占公用经费比例
</t>
  </si>
  <si>
    <t>满意度指标</t>
  </si>
  <si>
    <t>服务对象满意度</t>
  </si>
  <si>
    <t>师生满意度</t>
  </si>
  <si>
    <t xml:space="preserve">学校学生和教师满意度
</t>
  </si>
  <si>
    <t xml:space="preserve">根据《德宏州人民政府办公室关于印发德宏州教育领域州以下共同财政事权和支出责任划分改革实施方案的通知》文件要求，巩固城乡义务教育经费保障机制，对城乡义务教育困难学生提供生活补助，帮助家庭经济困难学生顺利就学，提升义务教巩固率。中央与地方财政按照5:5承担。地方所需经费，省级分担85%，我县为德宏州分担15%（州级：县级=3:7）。						
</t>
  </si>
  <si>
    <t>补助学生覆盖率</t>
  </si>
  <si>
    <t xml:space="preserve">空"反映补助对象的范围。
补助学生覆盖率=实际补助人数/应补助人数*100%。"
</t>
  </si>
  <si>
    <t>获补对象准确率</t>
  </si>
  <si>
    <t xml:space="preserve">"反映获补助对象认定的准确性情况。
获补对象准确率=抽检符合标准的补助对象数/抽检实际补助对象数*100%。"
</t>
  </si>
  <si>
    <t>补助事项公示度</t>
  </si>
  <si>
    <t xml:space="preserve">"反映补助事项在官网、媒体或其他渠道按规定进行公示的情况。
补助事项公示度=按规定公布事项/按规定应公布事项*100%。"
</t>
  </si>
  <si>
    <t>兑现准确率</t>
  </si>
  <si>
    <t xml:space="preserve">"反映补助准确发放的情况。
补助兑现准确率=补助兑付额/应付额*100%。"
</t>
  </si>
  <si>
    <t>补助社会化发放率</t>
  </si>
  <si>
    <t xml:space="preserve">"反映补助资金社会化发放的比例情况。
资金社会化发放率=采用社会化发放的补助资金数/发放补助资金总额*100%。"
</t>
  </si>
  <si>
    <t>时效指标</t>
  </si>
  <si>
    <t>资金发放及时率</t>
  </si>
  <si>
    <t xml:space="preserve">反映资金发放及时情况。资金发放及时率=及时发放的资金额/应发放的资金总额*100%。
</t>
  </si>
  <si>
    <t xml:space="preserve">"反映补助对象对专项资金及惠民政策的知晓程度。
知晓度=知晓人数/抽查人数*100%。"
</t>
  </si>
  <si>
    <t>改善贫困学生生活状况</t>
  </si>
  <si>
    <t>有效改善</t>
  </si>
  <si>
    <t>定性指标</t>
  </si>
  <si>
    <t xml:space="preserve">反映贫困学生生活状况改善情况。
</t>
  </si>
  <si>
    <t>受益对象满意度</t>
  </si>
  <si>
    <t xml:space="preserve">反映受益对象满意度。满意度=满意人员数量/调查总人数*100%。
</t>
  </si>
  <si>
    <t>将平原镇地属21所县城学校纳入营养改善计划国家地方计划实施范围。将营养改善计划工作经费纳入每年的年初预算，工作经费主要用于宣传资料的印发、市场调研、业务及安全工作的培训、抽样检测、工作指导、监督检查等经费的支出。</t>
  </si>
  <si>
    <t>人均补助标准</t>
  </si>
  <si>
    <t>1000</t>
  </si>
  <si>
    <t>元/人</t>
  </si>
  <si>
    <t>反映人均补助标准</t>
  </si>
  <si>
    <t>建档立卡学生覆盖率</t>
  </si>
  <si>
    <t>反映建档立卡学生覆盖率</t>
  </si>
  <si>
    <t>补助资金当年到位率</t>
  </si>
  <si>
    <t>九年义务教育巩固率</t>
  </si>
  <si>
    <t>93</t>
  </si>
  <si>
    <t>反映九年义务教育巩固率</t>
  </si>
  <si>
    <t>补助对象政策的知晓度</t>
  </si>
  <si>
    <t>反映补助对象政策的知晓度</t>
  </si>
  <si>
    <t>学生满意度</t>
  </si>
  <si>
    <t>95</t>
  </si>
  <si>
    <t>反映学生满意度</t>
  </si>
  <si>
    <t>家长满意度</t>
  </si>
  <si>
    <t>反映家长满意度</t>
  </si>
  <si>
    <t>完成上年结余自由资金支出，单位自有资金纳入预算管理，存入自有资金账户，保障单位正常运转。</t>
  </si>
  <si>
    <t>项目资金按时下达率</t>
  </si>
  <si>
    <t>反映项目资金按时下达率。</t>
  </si>
  <si>
    <t>经济效益</t>
  </si>
  <si>
    <t>年末资金到位率</t>
  </si>
  <si>
    <t>反映年末资金到位情况。</t>
  </si>
  <si>
    <t>社会满意度</t>
  </si>
  <si>
    <t>反映项目实施社会满意度情况。</t>
  </si>
  <si>
    <t>预算06表</t>
  </si>
  <si>
    <t>政府性基金预算支出预算表</t>
  </si>
  <si>
    <t>单位名称：德宏傣族景颇族自治州残疾人联合会</t>
  </si>
  <si>
    <t>本年政府性基金预算支出</t>
  </si>
  <si>
    <t>合  计</t>
  </si>
  <si>
    <r>
      <rPr>
        <sz val="11"/>
        <color rgb="FF000000"/>
        <rFont val="宋体"/>
        <charset val="134"/>
      </rPr>
      <t>备注：盈江县平原镇莲花山中学</t>
    </r>
    <r>
      <rPr>
        <sz val="11"/>
        <color rgb="FF000000"/>
        <rFont val="Calibri"/>
        <charset val="134"/>
      </rPr>
      <t>2026</t>
    </r>
    <r>
      <rPr>
        <sz val="11"/>
        <color rgb="FF000000"/>
        <rFont val="宋体"/>
        <charset val="134"/>
      </rPr>
      <t>年无政府性基金预算，故公开空表。</t>
    </r>
  </si>
  <si>
    <t>预算07表</t>
  </si>
  <si>
    <t>预算项目</t>
  </si>
  <si>
    <t>采购项目</t>
  </si>
  <si>
    <t>采购目录</t>
  </si>
  <si>
    <t>计量
单位</t>
  </si>
  <si>
    <t>数量</t>
  </si>
  <si>
    <t>面向中小企业预留资金</t>
  </si>
  <si>
    <t>政府性
基金</t>
  </si>
  <si>
    <t>国有资本经营收益</t>
  </si>
  <si>
    <t>财政专户管理的收入</t>
  </si>
  <si>
    <t>单位自筹</t>
  </si>
  <si>
    <t>事业单位
经营收入</t>
  </si>
  <si>
    <r>
      <rPr>
        <sz val="11"/>
        <color rgb="FF000000"/>
        <rFont val="宋体"/>
        <charset val="134"/>
      </rPr>
      <t>备注：盈江县平原镇莲花山中学</t>
    </r>
    <r>
      <rPr>
        <sz val="11"/>
        <color rgb="FF000000"/>
        <rFont val="Calibri"/>
        <charset val="134"/>
      </rPr>
      <t>2026</t>
    </r>
    <r>
      <rPr>
        <sz val="11"/>
        <color rgb="FF000000"/>
        <rFont val="宋体"/>
        <charset val="134"/>
      </rPr>
      <t>年无政府采购预算，故公开空表。</t>
    </r>
  </si>
  <si>
    <t>预算08表</t>
  </si>
  <si>
    <t>政府购买服务项目</t>
  </si>
  <si>
    <t>政府购买服务目录</t>
  </si>
  <si>
    <r>
      <rPr>
        <sz val="11"/>
        <color rgb="FF000000"/>
        <rFont val="宋体"/>
        <charset val="134"/>
      </rPr>
      <t>备注：盈江县平原镇莲花山中学</t>
    </r>
    <r>
      <rPr>
        <sz val="11"/>
        <color rgb="FF000000"/>
        <rFont val="Calibri"/>
        <charset val="134"/>
      </rPr>
      <t>2026</t>
    </r>
    <r>
      <rPr>
        <sz val="11"/>
        <color rgb="FF000000"/>
        <rFont val="宋体"/>
        <charset val="134"/>
      </rPr>
      <t>年无政府购买服务预算，故公开空表。</t>
    </r>
  </si>
  <si>
    <t>预算09-1表</t>
  </si>
  <si>
    <t>单位名称（项目）</t>
  </si>
  <si>
    <t>地区</t>
  </si>
  <si>
    <t>政府性基金</t>
  </si>
  <si>
    <t>平原镇政府</t>
  </si>
  <si>
    <t>旧城镇政府</t>
  </si>
  <si>
    <t>油松岭乡政府</t>
  </si>
  <si>
    <t>新城乡政府</t>
  </si>
  <si>
    <t>弄璋镇政府</t>
  </si>
  <si>
    <t>太平镇政府</t>
  </si>
  <si>
    <t>盏西镇政府</t>
  </si>
  <si>
    <t>芒章乡政府</t>
  </si>
  <si>
    <t>姐那乡政府</t>
  </si>
  <si>
    <t>卡场镇政府</t>
  </si>
  <si>
    <t>苏典乡政府</t>
  </si>
  <si>
    <t>勐弄乡政府</t>
  </si>
  <si>
    <t>那邦镇政府</t>
  </si>
  <si>
    <t>铜壁关乡政府</t>
  </si>
  <si>
    <t>昔马镇政府</t>
  </si>
  <si>
    <t>农场管理委员会</t>
  </si>
  <si>
    <t/>
  </si>
  <si>
    <r>
      <rPr>
        <sz val="11"/>
        <color rgb="FF000000"/>
        <rFont val="宋体"/>
        <charset val="134"/>
      </rPr>
      <t>备注：盈江县平原镇莲花山中学</t>
    </r>
    <r>
      <rPr>
        <sz val="11"/>
        <color rgb="FF000000"/>
        <rFont val="Calibri"/>
        <charset val="134"/>
      </rPr>
      <t>2026</t>
    </r>
    <r>
      <rPr>
        <sz val="11"/>
        <color rgb="FF000000"/>
        <rFont val="宋体"/>
        <charset val="134"/>
      </rPr>
      <t>年无县对下转移支付预算，故公开空表。</t>
    </r>
  </si>
  <si>
    <t>预算09-2表</t>
  </si>
  <si>
    <t>预算10表</t>
  </si>
  <si>
    <t>资产类别</t>
  </si>
  <si>
    <t>资产分类代码.名称</t>
  </si>
  <si>
    <t>资产名称</t>
  </si>
  <si>
    <t>计量单位</t>
  </si>
  <si>
    <t>财政部门批复数（元）</t>
  </si>
  <si>
    <t>单价</t>
  </si>
  <si>
    <t>金额</t>
  </si>
  <si>
    <r>
      <rPr>
        <sz val="11"/>
        <color rgb="FF000000"/>
        <rFont val="宋体"/>
        <charset val="134"/>
      </rPr>
      <t>备注：盈江县平原镇莲花山中学</t>
    </r>
    <r>
      <rPr>
        <sz val="11"/>
        <color rgb="FF000000"/>
        <rFont val="Calibri"/>
        <charset val="134"/>
      </rPr>
      <t>2026</t>
    </r>
    <r>
      <rPr>
        <sz val="11"/>
        <color rgb="FF000000"/>
        <rFont val="宋体"/>
        <charset val="134"/>
      </rPr>
      <t>年无新增资产，故公开空表。</t>
    </r>
  </si>
  <si>
    <t>预算11表</t>
  </si>
  <si>
    <t>上级补助</t>
  </si>
  <si>
    <r>
      <rPr>
        <sz val="11"/>
        <color rgb="FF000000"/>
        <rFont val="宋体"/>
        <charset val="134"/>
      </rPr>
      <t>备注：盈江县平原镇莲花山中学</t>
    </r>
    <r>
      <rPr>
        <sz val="11"/>
        <color rgb="FF000000"/>
        <rFont val="Calibri"/>
        <charset val="134"/>
      </rPr>
      <t>2026</t>
    </r>
    <r>
      <rPr>
        <sz val="11"/>
        <color rgb="FF000000"/>
        <rFont val="宋体"/>
        <charset val="134"/>
      </rPr>
      <t>年无上级补助项目支出预算，故公开空表。</t>
    </r>
  </si>
  <si>
    <t>预算12表</t>
  </si>
  <si>
    <t>项目级次</t>
  </si>
  <si>
    <t>115 其他工资福利支出</t>
  </si>
  <si>
    <t>本级</t>
  </si>
  <si>
    <t>216 其他公用支出</t>
  </si>
  <si>
    <t>312 民生类</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</si>
</sst>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40">
    <font>
      <sz val="11"/>
      <color rgb="FF000000"/>
      <name val="Calibri"/>
      <charset val="134"/>
    </font>
    <font>
      <sz val="9"/>
      <name val="宋体"/>
      <charset val="134"/>
    </font>
    <font>
      <sz val="10"/>
      <color rgb="FF000000"/>
      <name val="宋体"/>
      <charset val="134"/>
    </font>
    <font>
      <b/>
      <sz val="23"/>
      <color rgb="FF000000"/>
      <name val="宋体"/>
      <charset val="134"/>
    </font>
    <font>
      <sz val="9"/>
      <color rgb="FF000000"/>
      <name val="宋体"/>
      <charset val="134"/>
    </font>
    <font>
      <sz val="11"/>
      <color rgb="FF000000"/>
      <name val="宋体"/>
      <charset val="134"/>
    </font>
    <font>
      <b/>
      <sz val="22"/>
      <color rgb="FF000000"/>
      <name val="宋体"/>
      <charset val="134"/>
    </font>
    <font>
      <sz val="10"/>
      <color rgb="FFFFFFFF"/>
      <name val="宋体"/>
      <charset val="134"/>
    </font>
    <font>
      <b/>
      <sz val="21"/>
      <color rgb="FF000000"/>
      <name val="宋体"/>
      <charset val="134"/>
    </font>
    <font>
      <sz val="10.5"/>
      <color rgb="FF000000"/>
      <name val="宋体"/>
      <charset val="134"/>
    </font>
    <font>
      <sz val="10.5"/>
      <color rgb="FFFFFFFF"/>
      <name val="宋体"/>
      <charset val="134"/>
    </font>
    <font>
      <sz val="9"/>
      <color rgb="FF000000"/>
      <name val="SimSun"/>
      <charset val="134"/>
    </font>
    <font>
      <b/>
      <sz val="20"/>
      <color rgb="FF000000"/>
      <name val="SimSun"/>
      <charset val="134"/>
    </font>
    <font>
      <sz val="11"/>
      <color rgb="FF000000"/>
      <name val="SimSun"/>
      <charset val="134"/>
    </font>
    <font>
      <b/>
      <sz val="18"/>
      <name val="Microsoft Sans Serif"/>
      <charset val="134"/>
    </font>
    <font>
      <sz val="12"/>
      <color rgb="FF000000"/>
      <name val="宋体"/>
      <charset val="134"/>
    </font>
    <font>
      <sz val="10"/>
      <color rgb="FF000000"/>
      <name val="SimSun"/>
      <charset val="134"/>
    </font>
    <font>
      <b/>
      <sz val="20"/>
      <color rgb="FF000000"/>
      <name val="宋体"/>
      <charset val="134"/>
    </font>
    <font>
      <b/>
      <sz val="11"/>
      <color rgb="FF000000"/>
      <name val="宋体"/>
      <charset val="134"/>
    </font>
    <font>
      <b/>
      <sz val="10"/>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top"/>
    </xf>
    <xf numFmtId="43" fontId="20" fillId="0" borderId="0" applyFont="0" applyFill="0" applyBorder="0" applyAlignment="0" applyProtection="0">
      <alignment vertical="center"/>
    </xf>
    <xf numFmtId="44" fontId="20" fillId="0" borderId="0" applyFont="0" applyFill="0" applyBorder="0" applyAlignment="0" applyProtection="0">
      <alignment vertical="center"/>
    </xf>
    <xf numFmtId="9" fontId="20" fillId="0" borderId="0" applyFont="0" applyFill="0" applyBorder="0" applyAlignment="0" applyProtection="0">
      <alignment vertical="center"/>
    </xf>
    <xf numFmtId="41" fontId="20" fillId="0" borderId="0" applyFont="0" applyFill="0" applyBorder="0" applyAlignment="0" applyProtection="0">
      <alignment vertical="center"/>
    </xf>
    <xf numFmtId="42" fontId="20"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0" fillId="2" borderId="14"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15" applyNumberFormat="0" applyFill="0" applyAlignment="0" applyProtection="0">
      <alignment vertical="center"/>
    </xf>
    <xf numFmtId="0" fontId="27" fillId="0" borderId="15" applyNumberFormat="0" applyFill="0" applyAlignment="0" applyProtection="0">
      <alignment vertical="center"/>
    </xf>
    <xf numFmtId="0" fontId="28" fillId="0" borderId="16" applyNumberFormat="0" applyFill="0" applyAlignment="0" applyProtection="0">
      <alignment vertical="center"/>
    </xf>
    <xf numFmtId="0" fontId="28" fillId="0" borderId="0" applyNumberFormat="0" applyFill="0" applyBorder="0" applyAlignment="0" applyProtection="0">
      <alignment vertical="center"/>
    </xf>
    <xf numFmtId="0" fontId="29" fillId="3" borderId="17" applyNumberFormat="0" applyAlignment="0" applyProtection="0">
      <alignment vertical="center"/>
    </xf>
    <xf numFmtId="0" fontId="30" fillId="4" borderId="18" applyNumberFormat="0" applyAlignment="0" applyProtection="0">
      <alignment vertical="center"/>
    </xf>
    <xf numFmtId="0" fontId="31" fillId="4" borderId="17" applyNumberFormat="0" applyAlignment="0" applyProtection="0">
      <alignment vertical="center"/>
    </xf>
    <xf numFmtId="0" fontId="32" fillId="5" borderId="19" applyNumberFormat="0" applyAlignment="0" applyProtection="0">
      <alignment vertical="center"/>
    </xf>
    <xf numFmtId="0" fontId="33" fillId="0" borderId="20" applyNumberFormat="0" applyFill="0" applyAlignment="0" applyProtection="0">
      <alignment vertical="center"/>
    </xf>
    <xf numFmtId="0" fontId="34" fillId="0" borderId="21" applyNumberFormat="0" applyFill="0" applyAlignment="0" applyProtection="0">
      <alignment vertical="center"/>
    </xf>
    <xf numFmtId="0" fontId="35" fillId="6" borderId="0" applyNumberFormat="0" applyBorder="0" applyAlignment="0" applyProtection="0">
      <alignment vertical="center"/>
    </xf>
    <xf numFmtId="0" fontId="36" fillId="7" borderId="0" applyNumberFormat="0" applyBorder="0" applyAlignment="0" applyProtection="0">
      <alignment vertical="center"/>
    </xf>
    <xf numFmtId="0" fontId="37" fillId="8" borderId="0" applyNumberFormat="0" applyBorder="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39" fillId="11" borderId="0" applyNumberFormat="0" applyBorder="0" applyAlignment="0" applyProtection="0">
      <alignment vertical="center"/>
    </xf>
    <xf numFmtId="0" fontId="38" fillId="12" borderId="0" applyNumberFormat="0" applyBorder="0" applyAlignment="0" applyProtection="0">
      <alignment vertical="center"/>
    </xf>
    <xf numFmtId="0" fontId="38" fillId="13" borderId="0" applyNumberFormat="0" applyBorder="0" applyAlignment="0" applyProtection="0">
      <alignment vertical="center"/>
    </xf>
    <xf numFmtId="0" fontId="39" fillId="14" borderId="0" applyNumberFormat="0" applyBorder="0" applyAlignment="0" applyProtection="0">
      <alignment vertical="center"/>
    </xf>
    <xf numFmtId="0" fontId="39" fillId="15" borderId="0" applyNumberFormat="0" applyBorder="0" applyAlignment="0" applyProtection="0">
      <alignment vertical="center"/>
    </xf>
    <xf numFmtId="0" fontId="38" fillId="16" borderId="0" applyNumberFormat="0" applyBorder="0" applyAlignment="0" applyProtection="0">
      <alignment vertical="center"/>
    </xf>
    <xf numFmtId="0" fontId="38" fillId="17" borderId="0" applyNumberFormat="0" applyBorder="0" applyAlignment="0" applyProtection="0">
      <alignment vertical="center"/>
    </xf>
    <xf numFmtId="0" fontId="39" fillId="18" borderId="0" applyNumberFormat="0" applyBorder="0" applyAlignment="0" applyProtection="0">
      <alignment vertical="center"/>
    </xf>
    <xf numFmtId="0" fontId="39" fillId="19" borderId="0" applyNumberFormat="0" applyBorder="0" applyAlignment="0" applyProtection="0">
      <alignment vertical="center"/>
    </xf>
    <xf numFmtId="0" fontId="38" fillId="20" borderId="0" applyNumberFormat="0" applyBorder="0" applyAlignment="0" applyProtection="0">
      <alignment vertical="center"/>
    </xf>
    <xf numFmtId="0" fontId="38" fillId="21" borderId="0" applyNumberFormat="0" applyBorder="0" applyAlignment="0" applyProtection="0">
      <alignment vertical="center"/>
    </xf>
    <xf numFmtId="0" fontId="39" fillId="22" borderId="0" applyNumberFormat="0" applyBorder="0" applyAlignment="0" applyProtection="0">
      <alignment vertical="center"/>
    </xf>
    <xf numFmtId="0" fontId="39" fillId="23" borderId="0" applyNumberFormat="0" applyBorder="0" applyAlignment="0" applyProtection="0">
      <alignment vertical="center"/>
    </xf>
    <xf numFmtId="0" fontId="38" fillId="24" borderId="0" applyNumberFormat="0" applyBorder="0" applyAlignment="0" applyProtection="0">
      <alignment vertical="center"/>
    </xf>
    <xf numFmtId="0" fontId="38" fillId="25" borderId="0" applyNumberFormat="0" applyBorder="0" applyAlignment="0" applyProtection="0">
      <alignment vertical="center"/>
    </xf>
    <xf numFmtId="0" fontId="39" fillId="26" borderId="0" applyNumberFormat="0" applyBorder="0" applyAlignment="0" applyProtection="0">
      <alignment vertical="center"/>
    </xf>
    <xf numFmtId="0" fontId="39" fillId="27" borderId="0" applyNumberFormat="0" applyBorder="0" applyAlignment="0" applyProtection="0">
      <alignment vertical="center"/>
    </xf>
    <xf numFmtId="0" fontId="38" fillId="28" borderId="0" applyNumberFormat="0" applyBorder="0" applyAlignment="0" applyProtection="0">
      <alignment vertical="center"/>
    </xf>
    <xf numFmtId="0" fontId="38" fillId="29" borderId="0" applyNumberFormat="0" applyBorder="0" applyAlignment="0" applyProtection="0">
      <alignment vertical="center"/>
    </xf>
    <xf numFmtId="0" fontId="39" fillId="30" borderId="0" applyNumberFormat="0" applyBorder="0" applyAlignment="0" applyProtection="0">
      <alignment vertical="center"/>
    </xf>
    <xf numFmtId="0" fontId="39" fillId="31" borderId="0" applyNumberFormat="0" applyBorder="0" applyAlignment="0" applyProtection="0">
      <alignment vertical="center"/>
    </xf>
    <xf numFmtId="0" fontId="38" fillId="32" borderId="0" applyNumberFormat="0" applyBorder="0" applyAlignment="0" applyProtection="0">
      <alignment vertical="center"/>
    </xf>
    <xf numFmtId="176" fontId="1" fillId="0" borderId="7">
      <alignment horizontal="right" vertical="center"/>
    </xf>
    <xf numFmtId="177" fontId="1" fillId="0" borderId="7">
      <alignment horizontal="right" vertical="center"/>
    </xf>
    <xf numFmtId="10" fontId="1" fillId="0" borderId="7">
      <alignment horizontal="right" vertical="center"/>
    </xf>
    <xf numFmtId="178" fontId="1" fillId="0" borderId="7">
      <alignment horizontal="right" vertical="center"/>
    </xf>
    <xf numFmtId="49" fontId="1" fillId="0" borderId="7">
      <alignment horizontal="left" vertical="center" wrapText="1"/>
    </xf>
    <xf numFmtId="178" fontId="1" fillId="0" borderId="7">
      <alignment horizontal="right" vertical="center"/>
    </xf>
    <xf numFmtId="179" fontId="1" fillId="0" borderId="7">
      <alignment horizontal="right" vertical="center"/>
    </xf>
    <xf numFmtId="180" fontId="1" fillId="0" borderId="7">
      <alignment horizontal="right" vertical="center"/>
    </xf>
  </cellStyleXfs>
  <cellXfs count="176">
    <xf numFmtId="0" fontId="0" fillId="0" borderId="0" xfId="0" applyBorder="1">
      <alignment vertical="top"/>
    </xf>
    <xf numFmtId="0" fontId="1" fillId="0" borderId="0" xfId="0" applyFont="1" applyBorder="1" applyProtection="1">
      <alignment vertical="top"/>
      <protection locked="0"/>
    </xf>
    <xf numFmtId="49" fontId="2" fillId="0" borderId="0" xfId="0" applyNumberFormat="1" applyFont="1" applyBorder="1" applyAlignment="1"/>
    <xf numFmtId="0" fontId="2" fillId="0" borderId="0" xfId="0" applyFont="1" applyBorder="1" applyAlignment="1"/>
    <xf numFmtId="0" fontId="2" fillId="0" borderId="0" xfId="0" applyFont="1" applyBorder="1" applyAlignment="1" applyProtection="1">
      <alignment horizontal="right" vertical="center"/>
      <protection locked="0"/>
    </xf>
    <xf numFmtId="0" fontId="3" fillId="0" borderId="0" xfId="0" applyFont="1" applyAlignment="1">
      <alignment horizontal="center" vertical="center"/>
    </xf>
    <xf numFmtId="0" fontId="4" fillId="0" borderId="0" xfId="0" applyFont="1" applyAlignment="1" applyProtection="1">
      <alignment horizontal="left" vertical="center"/>
      <protection locked="0"/>
    </xf>
    <xf numFmtId="0" fontId="5" fillId="0" borderId="0" xfId="0" applyAlignment="1">
      <alignment horizontal="left" vertical="center"/>
    </xf>
    <xf numFmtId="0" fontId="5" fillId="0" borderId="0" xfId="0" applyAlignment="1"/>
    <xf numFmtId="0" fontId="2" fillId="0" borderId="0" xfId="0" applyFont="1" applyAlignment="1" applyProtection="1">
      <alignment horizontal="right"/>
      <protection locked="0"/>
    </xf>
    <xf numFmtId="0" fontId="5" fillId="0" borderId="1" xfId="0" applyBorder="1" applyAlignment="1" applyProtection="1">
      <alignment horizontal="center" vertical="center" wrapText="1"/>
      <protection locked="0"/>
    </xf>
    <xf numFmtId="0" fontId="5" fillId="0" borderId="1" xfId="0" applyBorder="1" applyAlignment="1">
      <alignment horizontal="center" vertical="center" wrapText="1"/>
    </xf>
    <xf numFmtId="0" fontId="5" fillId="0" borderId="2" xfId="0" applyBorder="1" applyAlignment="1">
      <alignment horizontal="center" vertical="center"/>
    </xf>
    <xf numFmtId="0" fontId="5" fillId="0" borderId="3" xfId="0" applyBorder="1" applyAlignment="1">
      <alignment horizontal="center" vertical="center"/>
    </xf>
    <xf numFmtId="0" fontId="5" fillId="0" borderId="4" xfId="0" applyBorder="1" applyAlignment="1">
      <alignment horizontal="center" vertical="center"/>
    </xf>
    <xf numFmtId="0" fontId="5" fillId="0" borderId="5" xfId="0" applyBorder="1" applyAlignment="1" applyProtection="1">
      <alignment horizontal="center" vertical="center" wrapText="1"/>
      <protection locked="0"/>
    </xf>
    <xf numFmtId="0" fontId="5" fillId="0" borderId="5" xfId="0" applyBorder="1" applyAlignment="1">
      <alignment horizontal="center" vertical="center" wrapText="1"/>
    </xf>
    <xf numFmtId="0" fontId="5" fillId="0" borderId="6" xfId="0" applyBorder="1" applyAlignment="1" applyProtection="1">
      <alignment horizontal="center" vertical="center" wrapText="1"/>
      <protection locked="0"/>
    </xf>
    <xf numFmtId="0" fontId="5" fillId="0" borderId="6" xfId="0" applyBorder="1" applyAlignment="1">
      <alignment horizontal="center" vertical="center" wrapText="1"/>
    </xf>
    <xf numFmtId="0" fontId="2" fillId="0" borderId="7" xfId="0" applyFont="1" applyBorder="1" applyAlignment="1">
      <alignment horizontal="center" vertical="center"/>
    </xf>
    <xf numFmtId="0" fontId="2"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4" fillId="0" borderId="7" xfId="0" applyFont="1" applyBorder="1" applyAlignment="1" applyProtection="1">
      <alignment horizontal="left" vertical="center" wrapText="1"/>
      <protection locked="0"/>
    </xf>
    <xf numFmtId="178" fontId="1" fillId="0" borderId="7" xfId="54" applyProtection="1">
      <alignment horizontal="right" vertical="center"/>
      <protection locked="0"/>
    </xf>
    <xf numFmtId="0" fontId="2" fillId="0" borderId="7" xfId="0" applyFont="1" applyBorder="1" applyAlignment="1"/>
    <xf numFmtId="49" fontId="1" fillId="0" borderId="7" xfId="53" applyProtection="1">
      <alignment horizontal="left" vertical="center" wrapText="1"/>
      <protection locked="0"/>
    </xf>
    <xf numFmtId="0" fontId="4" fillId="0" borderId="2" xfId="0" applyFont="1" applyBorder="1" applyAlignment="1" applyProtection="1">
      <alignment horizontal="center" vertical="center" wrapText="1"/>
      <protection locked="0"/>
    </xf>
    <xf numFmtId="0" fontId="4" fillId="0" borderId="3"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3" fillId="0" borderId="0" xfId="0" applyFont="1" applyBorder="1" applyAlignment="1">
      <alignment horizontal="center" vertical="center"/>
    </xf>
    <xf numFmtId="0" fontId="4" fillId="0" borderId="0" xfId="0" applyFont="1" applyBorder="1" applyAlignment="1" applyProtection="1">
      <alignment horizontal="left" vertical="center"/>
      <protection locked="0"/>
    </xf>
    <xf numFmtId="0" fontId="5" fillId="0" borderId="0" xfId="0" applyBorder="1" applyAlignment="1">
      <alignment horizontal="left" vertical="center"/>
    </xf>
    <xf numFmtId="0" fontId="5" fillId="0" borderId="0" xfId="0" applyBorder="1" applyAlignment="1"/>
    <xf numFmtId="0" fontId="2" fillId="0" borderId="0" xfId="0" applyFont="1" applyBorder="1" applyAlignment="1" applyProtection="1">
      <alignment horizontal="right"/>
      <protection locked="0"/>
    </xf>
    <xf numFmtId="0" fontId="5" fillId="0" borderId="7" xfId="0" applyBorder="1" applyAlignment="1" applyProtection="1">
      <alignment horizontal="center" vertical="center" wrapText="1"/>
      <protection locked="0"/>
    </xf>
    <xf numFmtId="0" fontId="5" fillId="0" borderId="7" xfId="0" applyBorder="1" applyAlignment="1">
      <alignment horizontal="center" vertical="center" wrapText="1"/>
    </xf>
    <xf numFmtId="0" fontId="5" fillId="0" borderId="7" xfId="0" applyBorder="1" applyAlignment="1">
      <alignment horizontal="center" vertical="center"/>
    </xf>
    <xf numFmtId="0" fontId="4" fillId="0" borderId="7" xfId="0" applyFont="1" applyBorder="1" applyAlignment="1">
      <alignment horizontal="left" vertical="center" wrapText="1"/>
    </xf>
    <xf numFmtId="0" fontId="4" fillId="0" borderId="7" xfId="0" applyFont="1" applyBorder="1" applyAlignment="1">
      <alignment horizontal="right" vertical="center" wrapText="1"/>
    </xf>
    <xf numFmtId="0" fontId="4" fillId="0" borderId="7" xfId="0" applyFont="1" applyBorder="1" applyAlignment="1" applyProtection="1">
      <alignment horizontal="right" vertical="center" wrapText="1"/>
      <protection locked="0"/>
    </xf>
    <xf numFmtId="0" fontId="2" fillId="0" borderId="7" xfId="0" applyFont="1" applyBorder="1" applyAlignment="1" applyProtection="1">
      <alignment horizontal="center" vertical="center" wrapText="1"/>
      <protection locked="0"/>
    </xf>
    <xf numFmtId="0" fontId="4" fillId="0" borderId="7" xfId="0" applyFont="1" applyBorder="1" applyAlignment="1">
      <alignment horizontal="left" vertical="center"/>
    </xf>
    <xf numFmtId="0" fontId="5" fillId="0" borderId="0" xfId="0" applyFont="1" applyBorder="1">
      <alignment vertical="top"/>
    </xf>
    <xf numFmtId="0" fontId="4" fillId="0" borderId="0" xfId="0" applyFont="1" applyBorder="1" applyAlignment="1">
      <alignment horizontal="right" vertical="center"/>
    </xf>
    <xf numFmtId="0" fontId="6" fillId="0" borderId="0" xfId="0" applyFont="1" applyBorder="1" applyAlignment="1">
      <alignment horizontal="center" vertical="center" wrapText="1"/>
    </xf>
    <xf numFmtId="0" fontId="4" fillId="0" borderId="0" xfId="0" applyFont="1" applyBorder="1" applyAlignment="1">
      <alignment horizontal="left" vertical="center"/>
    </xf>
    <xf numFmtId="0" fontId="2" fillId="0" borderId="0" xfId="0" applyFont="1" applyBorder="1" applyAlignment="1">
      <alignment vertical="center"/>
    </xf>
    <xf numFmtId="0" fontId="5" fillId="0" borderId="2" xfId="0" applyBorder="1" applyAlignment="1">
      <alignment horizontal="center" vertical="center" wrapText="1"/>
    </xf>
    <xf numFmtId="0" fontId="5" fillId="0" borderId="3" xfId="0" applyBorder="1" applyAlignment="1">
      <alignment horizontal="center" vertical="center" wrapText="1"/>
    </xf>
    <xf numFmtId="0" fontId="5" fillId="0" borderId="4" xfId="0" applyBorder="1" applyAlignment="1">
      <alignment horizontal="center" vertical="center" wrapText="1"/>
    </xf>
    <xf numFmtId="0" fontId="4" fillId="0" borderId="7" xfId="0" applyFont="1" applyBorder="1" applyAlignment="1">
      <alignment vertical="center" wrapText="1"/>
    </xf>
    <xf numFmtId="0" fontId="4" fillId="0" borderId="7" xfId="0" applyFont="1" applyBorder="1" applyAlignment="1">
      <alignment horizontal="right" vertical="center"/>
    </xf>
    <xf numFmtId="0" fontId="4" fillId="0" borderId="7" xfId="0" applyFont="1" applyBorder="1" applyAlignment="1" applyProtection="1">
      <alignment horizontal="center" vertical="center" wrapText="1"/>
      <protection locked="0"/>
    </xf>
    <xf numFmtId="0" fontId="4" fillId="0" borderId="4" xfId="0" applyFont="1" applyBorder="1" applyAlignment="1" applyProtection="1">
      <alignment vertical="center" wrapText="1"/>
      <protection locked="0"/>
    </xf>
    <xf numFmtId="0" fontId="4" fillId="0" borderId="7" xfId="0" applyFont="1" applyBorder="1" applyAlignment="1" applyProtection="1">
      <alignment horizontal="right" vertical="center"/>
      <protection locked="0"/>
    </xf>
    <xf numFmtId="0" fontId="4" fillId="0" borderId="0" xfId="0" applyFont="1" applyAlignment="1" applyProtection="1">
      <alignment horizontal="right" vertical="center"/>
      <protection locked="0"/>
    </xf>
    <xf numFmtId="0" fontId="6" fillId="0" borderId="0" xfId="0" applyFont="1" applyAlignment="1">
      <alignment horizontal="center" vertical="center"/>
    </xf>
    <xf numFmtId="0" fontId="3" fillId="0" borderId="0" xfId="0" applyFont="1" applyAlignment="1" applyProtection="1">
      <alignment horizontal="center" vertical="center"/>
      <protection locked="0"/>
    </xf>
    <xf numFmtId="0" fontId="2" fillId="0" borderId="0" xfId="0" applyFont="1" applyAlignment="1">
      <alignment vertical="center"/>
    </xf>
    <xf numFmtId="0" fontId="4" fillId="0" borderId="0" xfId="0" applyFont="1" applyProtection="1">
      <alignment vertical="top"/>
      <protection locked="0"/>
    </xf>
    <xf numFmtId="0" fontId="5" fillId="0" borderId="7" xfId="0"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2" fillId="0" borderId="0" xfId="0" applyFont="1" applyAlignment="1"/>
    <xf numFmtId="0" fontId="2" fillId="0" borderId="0" xfId="0" applyFont="1" applyAlignment="1" applyProtection="1">
      <alignment horizontal="right" vertical="center"/>
      <protection locked="0"/>
    </xf>
    <xf numFmtId="0" fontId="2" fillId="0" borderId="0" xfId="0" applyFont="1" applyAlignment="1">
      <alignment horizontal="right" vertical="center"/>
    </xf>
    <xf numFmtId="0" fontId="6" fillId="0" borderId="0" xfId="0" applyFont="1" applyAlignment="1">
      <alignment horizontal="center" vertical="center" wrapText="1"/>
    </xf>
    <xf numFmtId="0" fontId="4" fillId="0" borderId="0" xfId="0" applyFont="1" applyAlignment="1">
      <alignment horizontal="right" vertical="center"/>
    </xf>
    <xf numFmtId="0" fontId="5" fillId="0" borderId="0" xfId="0" applyAlignment="1">
      <alignment horizontal="right"/>
    </xf>
    <xf numFmtId="0" fontId="2" fillId="0" borderId="0" xfId="0" applyFont="1" applyAlignment="1">
      <alignment horizontal="right"/>
    </xf>
    <xf numFmtId="0" fontId="4" fillId="0" borderId="0" xfId="0" applyFont="1" applyAlignment="1">
      <alignment horizontal="left" vertical="center" wrapText="1"/>
    </xf>
    <xf numFmtId="0" fontId="5" fillId="0" borderId="0" xfId="0" applyAlignment="1">
      <alignment wrapText="1"/>
    </xf>
    <xf numFmtId="0" fontId="2" fillId="0" borderId="0" xfId="0" applyFont="1" applyAlignment="1">
      <alignment horizontal="right" wrapText="1"/>
    </xf>
    <xf numFmtId="0" fontId="5" fillId="0" borderId="1" xfId="0" applyBorder="1" applyAlignment="1">
      <alignment horizontal="center" vertical="center"/>
    </xf>
    <xf numFmtId="0" fontId="5" fillId="0" borderId="3" xfId="0" applyBorder="1" applyAlignment="1" applyProtection="1">
      <alignment horizontal="center" vertical="center"/>
      <protection locked="0"/>
    </xf>
    <xf numFmtId="0" fontId="5" fillId="0" borderId="6" xfId="0" applyBorder="1" applyAlignment="1">
      <alignment horizontal="center" vertical="center"/>
    </xf>
    <xf numFmtId="0" fontId="5" fillId="0" borderId="5" xfId="0" applyBorder="1" applyAlignment="1">
      <alignment horizontal="center" vertical="center"/>
    </xf>
    <xf numFmtId="0" fontId="5" fillId="0" borderId="8" xfId="0" applyBorder="1" applyAlignment="1" applyProtection="1">
      <alignment horizontal="center" vertical="center" wrapText="1"/>
      <protection locked="0"/>
    </xf>
    <xf numFmtId="3" fontId="5" fillId="0" borderId="7" xfId="0" applyNumberFormat="1" applyBorder="1" applyAlignment="1">
      <alignment horizontal="center" vertical="center"/>
    </xf>
    <xf numFmtId="3" fontId="5" fillId="0" borderId="2" xfId="0" applyNumberFormat="1" applyBorder="1" applyAlignment="1" applyProtection="1">
      <alignment horizontal="center" vertical="center"/>
      <protection locked="0"/>
    </xf>
    <xf numFmtId="3"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protection locked="0"/>
    </xf>
    <xf numFmtId="4" fontId="4" fillId="0" borderId="2" xfId="0" applyNumberFormat="1" applyFont="1" applyBorder="1" applyAlignment="1" applyProtection="1">
      <alignment horizontal="right" vertical="center"/>
      <protection locked="0"/>
    </xf>
    <xf numFmtId="0" fontId="4" fillId="0" borderId="7" xfId="0" applyFont="1" applyBorder="1" applyProtection="1">
      <alignment vertical="top"/>
      <protection locked="0"/>
    </xf>
    <xf numFmtId="0" fontId="2" fillId="0" borderId="0" xfId="0" applyFont="1" applyBorder="1">
      <alignment vertical="top"/>
    </xf>
    <xf numFmtId="0" fontId="2" fillId="0" borderId="0" xfId="0" applyFont="1" applyBorder="1" applyAlignment="1">
      <alignment horizontal="right" vertical="center"/>
    </xf>
    <xf numFmtId="0" fontId="2" fillId="0" borderId="0" xfId="0" applyFont="1" applyBorder="1" applyAlignment="1">
      <alignment horizontal="right"/>
    </xf>
    <xf numFmtId="0" fontId="5" fillId="0" borderId="7" xfId="0" applyBorder="1" applyAlignment="1">
      <alignment vertical="center"/>
    </xf>
    <xf numFmtId="0" fontId="5" fillId="0" borderId="7" xfId="0" applyBorder="1" applyAlignment="1">
      <alignment vertical="center" wrapText="1"/>
    </xf>
    <xf numFmtId="0" fontId="5" fillId="0" borderId="3" xfId="0" applyBorder="1" applyAlignment="1">
      <alignment vertical="center"/>
    </xf>
    <xf numFmtId="0" fontId="4" fillId="0" borderId="0" xfId="0" applyFont="1" applyBorder="1" applyAlignment="1" applyProtection="1">
      <alignment horizontal="right" vertical="center"/>
      <protection locked="0"/>
    </xf>
    <xf numFmtId="0" fontId="3" fillId="0" borderId="0" xfId="0" applyFont="1" applyBorder="1" applyAlignment="1" applyProtection="1">
      <alignment horizontal="center" vertical="center"/>
      <protection locked="0"/>
    </xf>
    <xf numFmtId="0" fontId="4" fillId="0" borderId="0" xfId="0" applyFont="1" applyBorder="1" applyAlignment="1" applyProtection="1">
      <alignment horizontal="right"/>
      <protection locked="0"/>
    </xf>
    <xf numFmtId="0" fontId="4" fillId="0" borderId="0" xfId="0" applyFont="1" applyBorder="1" applyAlignment="1">
      <alignment horizontal="right"/>
    </xf>
    <xf numFmtId="0" fontId="5" fillId="0" borderId="9" xfId="0" applyBorder="1" applyAlignment="1">
      <alignment horizontal="center" vertical="center" wrapText="1"/>
    </xf>
    <xf numFmtId="0" fontId="5" fillId="0" borderId="3" xfId="0" applyBorder="1" applyAlignment="1" applyProtection="1">
      <alignment horizontal="center" vertical="center" wrapText="1"/>
      <protection locked="0"/>
    </xf>
    <xf numFmtId="0" fontId="5" fillId="0" borderId="10" xfId="0" applyBorder="1" applyAlignment="1">
      <alignment horizontal="center" vertical="center" wrapText="1"/>
    </xf>
    <xf numFmtId="0" fontId="5" fillId="0" borderId="10" xfId="0" applyBorder="1" applyAlignment="1" applyProtection="1">
      <alignment horizontal="center" vertical="center" wrapText="1"/>
      <protection locked="0"/>
    </xf>
    <xf numFmtId="0" fontId="5" fillId="0" borderId="11" xfId="0" applyBorder="1" applyAlignment="1">
      <alignment horizontal="center" vertical="center" wrapText="1"/>
    </xf>
    <xf numFmtId="0" fontId="5" fillId="0" borderId="11" xfId="0" applyBorder="1" applyAlignment="1" applyProtection="1">
      <alignment horizontal="center" vertical="center"/>
      <protection locked="0"/>
    </xf>
    <xf numFmtId="0" fontId="5" fillId="0" borderId="11" xfId="0" applyBorder="1" applyAlignment="1" applyProtection="1">
      <alignment horizontal="center" vertical="center" wrapText="1"/>
      <protection locked="0"/>
    </xf>
    <xf numFmtId="0" fontId="5" fillId="0" borderId="12" xfId="0" applyBorder="1" applyAlignment="1">
      <alignment horizontal="center" vertical="center" wrapText="1"/>
    </xf>
    <xf numFmtId="0" fontId="5" fillId="0" borderId="12" xfId="0" applyBorder="1" applyAlignment="1" applyProtection="1">
      <alignment horizontal="center" vertical="center" wrapText="1"/>
      <protection locked="0"/>
    </xf>
    <xf numFmtId="0" fontId="5" fillId="0" borderId="12" xfId="0" applyBorder="1" applyAlignment="1">
      <alignment horizontal="center" vertical="center"/>
    </xf>
    <xf numFmtId="0" fontId="5" fillId="0" borderId="12" xfId="0" applyBorder="1" applyAlignment="1" applyProtection="1">
      <alignment horizontal="center" vertical="center"/>
      <protection locked="0"/>
    </xf>
    <xf numFmtId="0" fontId="4" fillId="0" borderId="6" xfId="0" applyFont="1" applyBorder="1" applyAlignment="1">
      <alignment horizontal="left" vertical="center" wrapText="1"/>
    </xf>
    <xf numFmtId="0" fontId="4" fillId="0" borderId="12" xfId="0" applyFont="1" applyBorder="1" applyAlignment="1">
      <alignment horizontal="left" vertical="center" wrapText="1"/>
    </xf>
    <xf numFmtId="0" fontId="4" fillId="0" borderId="12" xfId="0" applyFont="1" applyBorder="1" applyAlignment="1">
      <alignment horizontal="left" vertical="center"/>
    </xf>
    <xf numFmtId="0" fontId="4" fillId="0" borderId="12" xfId="0" applyFont="1" applyBorder="1" applyAlignment="1">
      <alignment horizontal="right" vertical="center"/>
    </xf>
    <xf numFmtId="0" fontId="4" fillId="0" borderId="13" xfId="0" applyFont="1" applyBorder="1" applyAlignment="1">
      <alignment horizontal="center" vertical="center"/>
    </xf>
    <xf numFmtId="0" fontId="4" fillId="0" borderId="11" xfId="0" applyFont="1" applyBorder="1" applyAlignment="1">
      <alignment horizontal="left" vertical="center"/>
    </xf>
    <xf numFmtId="0" fontId="7" fillId="0" borderId="0" xfId="0" applyFont="1" applyBorder="1" applyAlignment="1" applyProtection="1">
      <alignment horizontal="right"/>
      <protection locked="0"/>
    </xf>
    <xf numFmtId="49" fontId="7" fillId="0" borderId="0" xfId="0" applyNumberFormat="1" applyFont="1" applyBorder="1" applyAlignment="1" applyProtection="1">
      <protection locked="0"/>
    </xf>
    <xf numFmtId="0" fontId="8" fillId="0" borderId="0" xfId="0" applyFont="1" applyBorder="1" applyAlignment="1" applyProtection="1">
      <alignment horizontal="center" vertical="center" wrapText="1"/>
      <protection locked="0"/>
    </xf>
    <xf numFmtId="0" fontId="8" fillId="0" borderId="0" xfId="0" applyFont="1" applyBorder="1" applyAlignment="1" applyProtection="1">
      <alignment horizontal="center" vertical="center"/>
      <protection locked="0"/>
    </xf>
    <xf numFmtId="0" fontId="8" fillId="0" borderId="0" xfId="0" applyFont="1" applyBorder="1" applyAlignment="1">
      <alignment horizontal="center" vertical="center"/>
    </xf>
    <xf numFmtId="0" fontId="9" fillId="0" borderId="0" xfId="0" applyFont="1" applyBorder="1" applyAlignment="1" applyProtection="1">
      <alignment horizontal="left" vertical="center"/>
      <protection locked="0"/>
    </xf>
    <xf numFmtId="0" fontId="10" fillId="0" borderId="0" xfId="0" applyFont="1" applyBorder="1" applyAlignment="1" applyProtection="1">
      <alignment horizontal="right"/>
      <protection locked="0"/>
    </xf>
    <xf numFmtId="49" fontId="5" fillId="0" borderId="7" xfId="0" applyNumberFormat="1" applyBorder="1" applyAlignment="1" applyProtection="1">
      <alignment horizontal="center" vertical="center" wrapText="1"/>
      <protection locked="0"/>
    </xf>
    <xf numFmtId="49"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wrapText="1"/>
      <protection locked="0"/>
    </xf>
    <xf numFmtId="49" fontId="11" fillId="0" borderId="0" xfId="53" applyFont="1" applyBorder="1">
      <alignment horizontal="left" vertical="center" wrapText="1"/>
    </xf>
    <xf numFmtId="49" fontId="11" fillId="0" borderId="0" xfId="53" applyFont="1" applyBorder="1" applyAlignment="1">
      <alignment horizontal="right" vertical="center" wrapText="1"/>
    </xf>
    <xf numFmtId="49" fontId="12" fillId="0" borderId="0" xfId="53" applyFont="1" applyBorder="1" applyAlignment="1">
      <alignment horizontal="center" vertical="center" wrapText="1"/>
    </xf>
    <xf numFmtId="49" fontId="11" fillId="0" borderId="7" xfId="53" applyFont="1" applyAlignment="1">
      <alignment horizontal="center" vertical="center" wrapText="1"/>
    </xf>
    <xf numFmtId="49" fontId="11" fillId="0" borderId="7" xfId="53" applyFont="1">
      <alignment horizontal="left" vertical="center" wrapText="1"/>
    </xf>
    <xf numFmtId="49" fontId="11" fillId="0" borderId="0" xfId="0" applyNumberFormat="1" applyFont="1" applyBorder="1" applyAlignment="1">
      <alignment horizontal="right" vertical="center" wrapText="1"/>
    </xf>
    <xf numFmtId="49" fontId="11" fillId="0" borderId="0" xfId="0" applyNumberFormat="1" applyFont="1" applyBorder="1" applyAlignment="1">
      <alignment horizontal="left" vertical="center" wrapText="1"/>
    </xf>
    <xf numFmtId="49" fontId="11" fillId="0" borderId="0" xfId="0" applyNumberFormat="1" applyFont="1" applyBorder="1" applyAlignment="1">
      <alignment horizontal="center" vertical="center" wrapText="1"/>
    </xf>
    <xf numFmtId="49" fontId="11" fillId="0" borderId="7" xfId="0" applyNumberFormat="1" applyFont="1" applyBorder="1" applyAlignment="1">
      <alignment horizontal="center" vertical="center" wrapText="1"/>
    </xf>
    <xf numFmtId="49" fontId="4" fillId="0" borderId="7" xfId="53" applyFont="1">
      <alignment horizontal="left" vertical="center" wrapText="1"/>
    </xf>
    <xf numFmtId="178" fontId="4" fillId="0" borderId="7" xfId="54" applyFont="1">
      <alignment horizontal="right" vertical="center"/>
    </xf>
    <xf numFmtId="49" fontId="4" fillId="0" borderId="7" xfId="53" applyFont="1" applyAlignment="1">
      <alignment horizontal="center" vertical="center" wrapText="1"/>
    </xf>
    <xf numFmtId="0" fontId="13" fillId="0" borderId="0" xfId="0" applyBorder="1">
      <alignment vertical="top"/>
    </xf>
    <xf numFmtId="0" fontId="13" fillId="0" borderId="0" xfId="0" applyBorder="1" applyAlignment="1">
      <alignment horizontal="right" vertical="center"/>
    </xf>
    <xf numFmtId="0" fontId="12" fillId="0" borderId="0" xfId="0" applyFont="1" applyBorder="1" applyAlignment="1">
      <alignment horizontal="center" vertical="center"/>
    </xf>
    <xf numFmtId="0" fontId="13" fillId="0" borderId="7" xfId="0" applyBorder="1" applyAlignment="1">
      <alignment horizontal="center" vertical="center" wrapText="1"/>
    </xf>
    <xf numFmtId="0" fontId="13" fillId="0" borderId="7" xfId="0" applyBorder="1" applyAlignment="1">
      <alignment horizontal="center" vertical="center"/>
    </xf>
    <xf numFmtId="0" fontId="2" fillId="0" borderId="0" xfId="0" applyFont="1" applyBorder="1" applyAlignment="1">
      <alignment horizontal="center" wrapText="1"/>
    </xf>
    <xf numFmtId="0" fontId="2" fillId="0" borderId="0" xfId="0" applyFont="1" applyBorder="1" applyAlignment="1">
      <alignment wrapText="1"/>
    </xf>
    <xf numFmtId="0" fontId="2" fillId="0" borderId="0" xfId="0" applyFont="1" applyBorder="1" applyAlignment="1">
      <alignment horizontal="right" wrapText="1"/>
    </xf>
    <xf numFmtId="0" fontId="14" fillId="0" borderId="0" xfId="0" applyFont="1" applyBorder="1" applyAlignment="1">
      <alignment horizontal="center" vertical="center" wrapText="1"/>
    </xf>
    <xf numFmtId="0" fontId="5" fillId="0" borderId="0" xfId="0" applyBorder="1" applyAlignment="1">
      <alignment horizontal="left" wrapText="1"/>
    </xf>
    <xf numFmtId="0" fontId="15" fillId="0" borderId="7" xfId="0" applyFont="1" applyBorder="1" applyAlignment="1">
      <alignment horizontal="center" vertical="center" wrapText="1"/>
    </xf>
    <xf numFmtId="0" fontId="15" fillId="0" borderId="2" xfId="0" applyFont="1" applyBorder="1" applyAlignment="1">
      <alignment horizontal="center" vertical="center" wrapText="1"/>
    </xf>
    <xf numFmtId="4" fontId="15" fillId="0" borderId="7" xfId="0" applyNumberFormat="1" applyFont="1" applyBorder="1" applyAlignment="1">
      <alignment vertical="center"/>
    </xf>
    <xf numFmtId="4" fontId="15" fillId="0" borderId="2" xfId="0" applyNumberFormat="1" applyFont="1" applyBorder="1" applyAlignment="1">
      <alignment vertical="center"/>
    </xf>
    <xf numFmtId="49" fontId="12" fillId="0" borderId="0" xfId="0" applyNumberFormat="1" applyFont="1" applyBorder="1" applyAlignment="1">
      <alignment horizontal="center" vertical="center" wrapText="1"/>
    </xf>
    <xf numFmtId="49" fontId="13" fillId="0" borderId="0" xfId="0" applyNumberFormat="1" applyBorder="1" applyAlignment="1">
      <alignment horizontal="left" vertical="center" wrapText="1"/>
    </xf>
    <xf numFmtId="49" fontId="16" fillId="0" borderId="7" xfId="53" applyFont="1" applyAlignment="1">
      <alignment horizontal="center" vertical="center" wrapText="1"/>
    </xf>
    <xf numFmtId="49" fontId="16" fillId="0" borderId="7" xfId="53" applyFont="1">
      <alignment horizontal="left" vertical="center" wrapText="1"/>
    </xf>
    <xf numFmtId="178" fontId="16" fillId="0" borderId="7" xfId="54" applyFont="1">
      <alignment horizontal="right" vertical="center"/>
    </xf>
    <xf numFmtId="49" fontId="16" fillId="0" borderId="7" xfId="53" applyFont="1" applyAlignment="1">
      <alignment horizontal="left" vertical="center" wrapText="1" indent="1"/>
    </xf>
    <xf numFmtId="49" fontId="16" fillId="0" borderId="7" xfId="53" applyFont="1" applyAlignment="1">
      <alignment horizontal="left" vertical="center" wrapText="1" indent="2"/>
    </xf>
    <xf numFmtId="0" fontId="17" fillId="0" borderId="0" xfId="0" applyFont="1" applyBorder="1" applyAlignment="1">
      <alignment horizontal="center" vertical="center"/>
    </xf>
    <xf numFmtId="0" fontId="18" fillId="0" borderId="0" xfId="0" applyFont="1" applyBorder="1" applyAlignment="1">
      <alignment horizontal="center" vertical="center"/>
    </xf>
    <xf numFmtId="0" fontId="5" fillId="0" borderId="7" xfId="0" applyBorder="1" applyAlignment="1">
      <alignment horizontal="left" vertical="center"/>
    </xf>
    <xf numFmtId="0" fontId="5" fillId="0" borderId="7" xfId="0" applyBorder="1" applyAlignment="1" applyProtection="1">
      <alignment vertical="center"/>
      <protection locked="0"/>
    </xf>
    <xf numFmtId="0" fontId="2" fillId="0" borderId="6" xfId="0" applyFont="1" applyBorder="1" applyAlignment="1">
      <alignment vertical="center"/>
    </xf>
    <xf numFmtId="178" fontId="1" fillId="0" borderId="7" xfId="0" applyNumberFormat="1" applyFont="1" applyBorder="1" applyAlignment="1" applyProtection="1">
      <alignment horizontal="right" vertical="center"/>
      <protection locked="0"/>
    </xf>
    <xf numFmtId="0" fontId="19" fillId="0" borderId="7" xfId="0" applyFont="1" applyBorder="1" applyAlignment="1">
      <alignment horizontal="center" vertical="center"/>
    </xf>
    <xf numFmtId="0" fontId="4" fillId="0" borderId="0" xfId="53" applyNumberFormat="1" applyFont="1" applyBorder="1" applyAlignment="1">
      <alignment horizontal="left" vertical="center"/>
    </xf>
    <xf numFmtId="0" fontId="3" fillId="0" borderId="0" xfId="53" applyNumberFormat="1" applyFont="1" applyBorder="1" applyAlignment="1">
      <alignment horizontal="center" vertical="center"/>
    </xf>
    <xf numFmtId="0" fontId="4" fillId="0" borderId="7" xfId="53" applyNumberFormat="1" applyFont="1" applyAlignment="1">
      <alignment horizontal="center" vertical="center" wrapText="1"/>
    </xf>
    <xf numFmtId="0" fontId="4" fillId="0" borderId="7" xfId="0" applyFont="1" applyBorder="1" applyAlignment="1">
      <alignment horizontal="center" vertical="center"/>
    </xf>
    <xf numFmtId="0" fontId="4" fillId="0" borderId="7" xfId="53" applyNumberFormat="1" applyFont="1">
      <alignment horizontal="left" vertical="center" wrapText="1"/>
    </xf>
    <xf numFmtId="0" fontId="4" fillId="0" borderId="7" xfId="53" applyNumberFormat="1" applyFont="1" applyAlignment="1">
      <alignment horizontal="left" vertical="center" wrapText="1" indent="1"/>
    </xf>
    <xf numFmtId="0" fontId="4" fillId="0" borderId="7" xfId="53" applyNumberFormat="1" applyFont="1" applyAlignment="1">
      <alignment horizontal="left" vertical="center" wrapText="1" indent="2"/>
    </xf>
    <xf numFmtId="0" fontId="5" fillId="0" borderId="0" xfId="0" applyBorder="1" applyAlignment="1">
      <alignment vertical="center"/>
    </xf>
    <xf numFmtId="0" fontId="2" fillId="0" borderId="0" xfId="0" applyFont="1" applyAlignment="1">
      <alignment horizontal="center" vertical="center"/>
    </xf>
    <xf numFmtId="0" fontId="1" fillId="0" borderId="7" xfId="0" applyFont="1" applyBorder="1" applyAlignment="1">
      <alignment vertical="center" wrapText="1"/>
    </xf>
    <xf numFmtId="0" fontId="5" fillId="0" borderId="4" xfId="0" applyBorder="1" applyAlignment="1">
      <alignment vertical="center"/>
    </xf>
    <xf numFmtId="49" fontId="4" fillId="0" borderId="0" xfId="53" applyFont="1" applyBorder="1">
      <alignment horizontal="left" vertical="center" wrapText="1"/>
    </xf>
    <xf numFmtId="49" fontId="4" fillId="0" borderId="0" xfId="53" applyFont="1" applyBorder="1" applyAlignment="1">
      <alignment horizontal="right" vertical="center" wrapText="1"/>
    </xf>
    <xf numFmtId="49" fontId="3" fillId="0" borderId="0" xfId="0" applyNumberFormat="1" applyFont="1" applyBorder="1" applyAlignment="1">
      <alignment horizontal="center" vertical="center" wrapText="1"/>
    </xf>
    <xf numFmtId="49" fontId="4" fillId="0" borderId="0" xfId="53" applyFont="1" applyBorder="1" applyAlignment="1">
      <alignment horizontal="center" vertical="center" wrapText="1"/>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workbookViewId="0">
      <selection activeCell="B15" sqref="B15"/>
    </sheetView>
  </sheetViews>
  <sheetFormatPr defaultColWidth="10.2857142857143" defaultRowHeight="15" customHeight="1" outlineLevelCol="3"/>
  <cols>
    <col min="1" max="1" width="24.7142857142857" customWidth="1"/>
    <col min="2" max="2" width="33.2857142857143" customWidth="1"/>
    <col min="3" max="3" width="19.5714285714286" customWidth="1"/>
    <col min="4" max="4" width="33.2857142857143" customWidth="1"/>
  </cols>
  <sheetData>
    <row r="1" ht="18.75" customHeight="1" spans="1:4">
      <c r="A1" s="172"/>
      <c r="B1" s="172"/>
      <c r="C1" s="172"/>
      <c r="D1" s="173" t="s">
        <v>0</v>
      </c>
    </row>
    <row r="2" ht="42" customHeight="1" spans="1:4">
      <c r="A2" s="174" t="str">
        <f>"2026"&amp;"年部门财务收支预算总表"</f>
        <v>2026年部门财务收支预算总表</v>
      </c>
      <c r="B2" s="174"/>
      <c r="C2" s="174"/>
      <c r="D2" s="174"/>
    </row>
    <row r="3" ht="18.75" customHeight="1" spans="1:4">
      <c r="A3" s="172" t="str">
        <f>"单位名称："&amp;"盈江县平原镇莲花山中学"</f>
        <v>单位名称：盈江县平原镇莲花山中学</v>
      </c>
      <c r="B3" s="172"/>
      <c r="C3" s="175"/>
      <c r="D3" s="173" t="s">
        <v>1</v>
      </c>
    </row>
    <row r="4" ht="18.75" customHeight="1" spans="1:4">
      <c r="A4" s="132" t="s">
        <v>2</v>
      </c>
      <c r="B4" s="132"/>
      <c r="C4" s="132" t="s">
        <v>3</v>
      </c>
      <c r="D4" s="132"/>
    </row>
    <row r="5" ht="18.75" customHeight="1" spans="1:4">
      <c r="A5" s="132" t="s">
        <v>4</v>
      </c>
      <c r="B5" s="132" t="s">
        <v>5</v>
      </c>
      <c r="C5" s="132" t="s">
        <v>6</v>
      </c>
      <c r="D5" s="132" t="s">
        <v>5</v>
      </c>
    </row>
    <row r="6" ht="18.75" customHeight="1" spans="1:4">
      <c r="A6" s="130" t="s">
        <v>7</v>
      </c>
      <c r="B6" s="131">
        <v>8406839.2</v>
      </c>
      <c r="C6" s="130" t="str">
        <f>"一"&amp;"、"&amp;"教育支出"</f>
        <v>一、教育支出</v>
      </c>
      <c r="D6" s="131">
        <v>7946988.66</v>
      </c>
    </row>
    <row r="7" ht="18.75" customHeight="1" spans="1:4">
      <c r="A7" s="130" t="s">
        <v>8</v>
      </c>
      <c r="B7" s="131"/>
      <c r="C7" s="130" t="str">
        <f>"二"&amp;"、"&amp;"社会保障和就业支出"</f>
        <v>二、社会保障和就业支出</v>
      </c>
      <c r="D7" s="131">
        <v>985974.26</v>
      </c>
    </row>
    <row r="8" ht="18.75" customHeight="1" spans="1:4">
      <c r="A8" s="130" t="s">
        <v>9</v>
      </c>
      <c r="B8" s="131"/>
      <c r="C8" s="130" t="str">
        <f>"三"&amp;"、"&amp;"卫生健康支出"</f>
        <v>三、卫生健康支出</v>
      </c>
      <c r="D8" s="131">
        <v>399762.28</v>
      </c>
    </row>
    <row r="9" ht="18.75" customHeight="1" spans="1:4">
      <c r="A9" s="130" t="s">
        <v>10</v>
      </c>
      <c r="B9" s="131"/>
      <c r="C9" s="130" t="str">
        <f>"四"&amp;"、"&amp;"住房保障支出"</f>
        <v>四、住房保障支出</v>
      </c>
      <c r="D9" s="131">
        <v>694114</v>
      </c>
    </row>
    <row r="10" ht="18.75" customHeight="1" spans="1:4">
      <c r="A10" s="130" t="s">
        <v>11</v>
      </c>
      <c r="B10" s="131">
        <v>1620000</v>
      </c>
      <c r="C10" s="130"/>
      <c r="D10" s="131"/>
    </row>
    <row r="11" ht="18.75" customHeight="1" spans="1:4">
      <c r="A11" s="130" t="s">
        <v>12</v>
      </c>
      <c r="B11" s="131"/>
      <c r="C11" s="130"/>
      <c r="D11" s="131"/>
    </row>
    <row r="12" ht="18.75" customHeight="1" spans="1:4">
      <c r="A12" s="130" t="s">
        <v>13</v>
      </c>
      <c r="B12" s="131"/>
      <c r="C12" s="130"/>
      <c r="D12" s="131"/>
    </row>
    <row r="13" ht="18.75" customHeight="1" spans="1:4">
      <c r="A13" s="130" t="s">
        <v>14</v>
      </c>
      <c r="B13" s="131"/>
      <c r="C13" s="130"/>
      <c r="D13" s="131"/>
    </row>
    <row r="14" ht="18.75" customHeight="1" spans="1:4">
      <c r="A14" s="130" t="s">
        <v>15</v>
      </c>
      <c r="B14" s="131"/>
      <c r="C14" s="130"/>
      <c r="D14" s="131"/>
    </row>
    <row r="15" ht="18.75" customHeight="1" spans="1:4">
      <c r="A15" s="130" t="s">
        <v>16</v>
      </c>
      <c r="B15" s="131">
        <v>1620000</v>
      </c>
      <c r="C15" s="130"/>
      <c r="D15" s="131"/>
    </row>
    <row r="16" ht="18.75" customHeight="1" spans="1:4">
      <c r="A16" s="130"/>
      <c r="B16" s="131"/>
      <c r="C16" s="130"/>
      <c r="D16" s="131"/>
    </row>
    <row r="17" ht="18.75" customHeight="1" spans="1:4">
      <c r="A17" s="130"/>
      <c r="B17" s="131"/>
      <c r="C17" s="130"/>
      <c r="D17" s="131"/>
    </row>
    <row r="18" ht="18.75" customHeight="1" spans="1:4">
      <c r="A18" s="130"/>
      <c r="B18" s="131"/>
      <c r="C18" s="130"/>
      <c r="D18" s="131"/>
    </row>
    <row r="19" ht="18.75" customHeight="1" spans="1:4">
      <c r="A19" s="130"/>
      <c r="B19" s="131"/>
      <c r="C19" s="130"/>
      <c r="D19" s="131"/>
    </row>
    <row r="20" ht="18.75" customHeight="1" spans="1:4">
      <c r="A20" s="130"/>
      <c r="B20" s="131"/>
      <c r="C20" s="130"/>
      <c r="D20" s="131"/>
    </row>
    <row r="21" ht="18.75" customHeight="1" spans="1:4">
      <c r="A21" s="130"/>
      <c r="B21" s="131"/>
      <c r="C21" s="130"/>
      <c r="D21" s="131"/>
    </row>
    <row r="22" ht="18.75" customHeight="1" spans="1:4">
      <c r="A22" s="130"/>
      <c r="B22" s="131"/>
      <c r="C22" s="130"/>
      <c r="D22" s="131"/>
    </row>
    <row r="23" ht="18.75" customHeight="1" spans="1:4">
      <c r="A23" s="130"/>
      <c r="B23" s="131"/>
      <c r="C23" s="130"/>
      <c r="D23" s="131"/>
    </row>
    <row r="24" ht="18.75" customHeight="1" spans="1:4">
      <c r="A24" s="130"/>
      <c r="B24" s="131"/>
      <c r="C24" s="130"/>
      <c r="D24" s="131"/>
    </row>
    <row r="25" ht="18.75" customHeight="1" spans="1:4">
      <c r="A25" s="130"/>
      <c r="B25" s="131"/>
      <c r="C25" s="130"/>
      <c r="D25" s="131"/>
    </row>
    <row r="26" ht="18.75" customHeight="1" spans="1:4">
      <c r="A26" s="130"/>
      <c r="B26" s="131"/>
      <c r="C26" s="130"/>
      <c r="D26" s="131"/>
    </row>
    <row r="27" ht="18.75" customHeight="1" spans="1:4">
      <c r="A27" s="130"/>
      <c r="B27" s="131"/>
      <c r="C27" s="130"/>
      <c r="D27" s="131"/>
    </row>
    <row r="28" ht="18.75" customHeight="1" spans="1:4">
      <c r="A28" s="130"/>
      <c r="B28" s="131"/>
      <c r="C28" s="130"/>
      <c r="D28" s="131"/>
    </row>
    <row r="29" ht="18.75" customHeight="1" spans="1:4">
      <c r="A29" s="130"/>
      <c r="B29" s="131"/>
      <c r="C29" s="130"/>
      <c r="D29" s="131"/>
    </row>
    <row r="30" ht="18.75" customHeight="1" spans="1:4">
      <c r="A30" s="130"/>
      <c r="B30" s="131"/>
      <c r="C30" s="130"/>
      <c r="D30" s="131"/>
    </row>
    <row r="31" ht="18.75" customHeight="1" spans="1:4">
      <c r="A31" s="130"/>
      <c r="B31" s="131"/>
      <c r="C31" s="130"/>
      <c r="D31" s="131"/>
    </row>
    <row r="32" ht="18.75" customHeight="1" spans="1:4">
      <c r="A32" s="130" t="s">
        <v>17</v>
      </c>
      <c r="B32" s="131">
        <v>10026839.2</v>
      </c>
      <c r="C32" s="130" t="s">
        <v>18</v>
      </c>
      <c r="D32" s="131">
        <v>10026839.2</v>
      </c>
    </row>
    <row r="33" ht="18.75" customHeight="1" spans="1:4">
      <c r="A33" s="130" t="s">
        <v>19</v>
      </c>
      <c r="B33" s="131"/>
      <c r="C33" s="130" t="s">
        <v>20</v>
      </c>
      <c r="D33" s="131"/>
    </row>
    <row r="34" ht="18.75" customHeight="1" spans="1:4">
      <c r="A34" s="130" t="s">
        <v>21</v>
      </c>
      <c r="B34" s="131"/>
      <c r="C34" s="130" t="s">
        <v>21</v>
      </c>
      <c r="D34" s="131"/>
    </row>
    <row r="35" ht="18.75" customHeight="1" spans="1:4">
      <c r="A35" s="130" t="s">
        <v>22</v>
      </c>
      <c r="B35" s="131"/>
      <c r="C35" s="130" t="s">
        <v>23</v>
      </c>
      <c r="D35" s="131"/>
    </row>
    <row r="36" ht="18.75" customHeight="1" spans="1:4">
      <c r="A36" s="130" t="s">
        <v>24</v>
      </c>
      <c r="B36" s="131">
        <v>10026839.2</v>
      </c>
      <c r="C36" s="130" t="s">
        <v>25</v>
      </c>
      <c r="D36" s="131">
        <v>10026839.2</v>
      </c>
    </row>
  </sheetData>
  <mergeCells count="4">
    <mergeCell ref="A2:D2"/>
    <mergeCell ref="A3:B3"/>
    <mergeCell ref="A4:B4"/>
    <mergeCell ref="C4:D4"/>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10"/>
  <sheetViews>
    <sheetView showZeros="0" workbookViewId="0">
      <selection activeCell="A10" sqref="A10"/>
    </sheetView>
  </sheetViews>
  <sheetFormatPr defaultColWidth="9.14285714285714" defaultRowHeight="14.25" customHeight="1" outlineLevelCol="5"/>
  <cols>
    <col min="1" max="6" width="24.3428571428571" customWidth="1"/>
  </cols>
  <sheetData>
    <row r="1" ht="12" customHeight="1" spans="1:6">
      <c r="A1" s="111">
        <v>1</v>
      </c>
      <c r="B1" s="112">
        <v>0</v>
      </c>
      <c r="C1" s="111">
        <v>1</v>
      </c>
      <c r="D1" s="86"/>
      <c r="E1" s="86"/>
      <c r="F1" s="93" t="s">
        <v>322</v>
      </c>
    </row>
    <row r="2" ht="26.25" customHeight="1" spans="1:6">
      <c r="A2" s="113" t="str">
        <f>"2026"&amp;"年部门政府性基金预算支出预算表"</f>
        <v>2026年部门政府性基金预算支出预算表</v>
      </c>
      <c r="B2" s="113" t="s">
        <v>323</v>
      </c>
      <c r="C2" s="114"/>
      <c r="D2" s="115"/>
      <c r="E2" s="115"/>
      <c r="F2" s="115"/>
    </row>
    <row r="3" ht="13.5" customHeight="1" spans="1:6">
      <c r="A3" s="116" t="str">
        <f>"单位名称："&amp;"盈江县平原镇莲花山中学"</f>
        <v>单位名称：盈江县平原镇莲花山中学</v>
      </c>
      <c r="B3" s="116" t="s">
        <v>324</v>
      </c>
      <c r="C3" s="117"/>
      <c r="D3" s="86"/>
      <c r="E3" s="86"/>
      <c r="F3" s="93" t="s">
        <v>1</v>
      </c>
    </row>
    <row r="4" ht="19.5" customHeight="1" spans="1:6">
      <c r="A4" s="60" t="s">
        <v>133</v>
      </c>
      <c r="B4" s="118" t="s">
        <v>48</v>
      </c>
      <c r="C4" s="60" t="s">
        <v>49</v>
      </c>
      <c r="D4" s="36" t="s">
        <v>325</v>
      </c>
      <c r="E4" s="36"/>
      <c r="F4" s="36"/>
    </row>
    <row r="5" ht="18.55" customHeight="1" spans="1:6">
      <c r="A5" s="60"/>
      <c r="B5" s="118"/>
      <c r="C5" s="60"/>
      <c r="D5" s="36" t="s">
        <v>30</v>
      </c>
      <c r="E5" s="36" t="s">
        <v>52</v>
      </c>
      <c r="F5" s="36" t="s">
        <v>53</v>
      </c>
    </row>
    <row r="6" ht="20.25" customHeight="1" spans="1:6">
      <c r="A6" s="60">
        <v>1</v>
      </c>
      <c r="B6" s="119" t="s">
        <v>60</v>
      </c>
      <c r="C6" s="119" t="s">
        <v>61</v>
      </c>
      <c r="D6" s="119" t="s">
        <v>62</v>
      </c>
      <c r="E6" s="119" t="s">
        <v>63</v>
      </c>
      <c r="F6" s="119" t="s">
        <v>64</v>
      </c>
    </row>
    <row r="7" ht="30" customHeight="1" spans="1:6">
      <c r="A7" s="34"/>
      <c r="B7" s="118"/>
      <c r="C7" s="34"/>
      <c r="D7" s="81"/>
      <c r="E7" s="120"/>
      <c r="F7" s="120"/>
    </row>
    <row r="8" ht="30" customHeight="1" spans="1:6">
      <c r="A8" s="22"/>
      <c r="B8" s="22"/>
      <c r="C8" s="22"/>
      <c r="D8" s="81"/>
      <c r="E8" s="120"/>
      <c r="F8" s="120"/>
    </row>
    <row r="9" ht="30" customHeight="1" spans="1:6">
      <c r="A9" s="20" t="s">
        <v>326</v>
      </c>
      <c r="B9" s="20" t="s">
        <v>326</v>
      </c>
      <c r="C9" s="20" t="s">
        <v>326</v>
      </c>
      <c r="D9" s="81"/>
      <c r="E9" s="120"/>
      <c r="F9" s="120"/>
    </row>
    <row r="10" customHeight="1" spans="1:6">
      <c r="A10" s="42" t="s">
        <v>327</v>
      </c>
    </row>
  </sheetData>
  <mergeCells count="7">
    <mergeCell ref="A2:F2"/>
    <mergeCell ref="A3:C3"/>
    <mergeCell ref="D4:F4"/>
    <mergeCell ref="A9:C9"/>
    <mergeCell ref="A4:A5"/>
    <mergeCell ref="B4:B5"/>
    <mergeCell ref="C4:C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Q11"/>
  <sheetViews>
    <sheetView showZeros="0" workbookViewId="0">
      <selection activeCell="H5" sqref="H5:H6"/>
    </sheetView>
  </sheetViews>
  <sheetFormatPr defaultColWidth="9.14285714285714" defaultRowHeight="14.25" customHeight="1"/>
  <cols>
    <col min="1" max="1" width="16.3428571428571" customWidth="1"/>
    <col min="2" max="3" width="9.62857142857143" customWidth="1"/>
    <col min="4" max="5" width="3.62857142857143" customWidth="1"/>
    <col min="6" max="6" width="11.2857142857143" customWidth="1"/>
    <col min="7" max="8" width="11.847619047619" customWidth="1"/>
    <col min="9" max="9" width="10.2" customWidth="1"/>
    <col min="10" max="10" width="6.04761904761905" customWidth="1"/>
    <col min="11" max="11" width="9.77142857142857" customWidth="1"/>
    <col min="12" max="12" width="10.7714285714286" customWidth="1"/>
    <col min="13" max="15" width="10.7142857142857" customWidth="1"/>
    <col min="16" max="16" width="6.62857142857143" customWidth="1"/>
    <col min="17" max="17" width="11.4190476190476" customWidth="1"/>
  </cols>
  <sheetData>
    <row r="1" ht="13.5" customHeight="1" spans="1:17">
      <c r="A1" s="3"/>
      <c r="B1" s="3"/>
      <c r="C1" s="3"/>
      <c r="D1" s="3"/>
      <c r="E1" s="3"/>
      <c r="F1" s="3"/>
      <c r="G1" s="3"/>
      <c r="H1" s="3"/>
      <c r="I1" s="3"/>
      <c r="J1" s="3"/>
      <c r="K1" s="1"/>
      <c r="L1" s="1"/>
      <c r="M1" s="1"/>
      <c r="N1" s="1"/>
      <c r="O1" s="90"/>
      <c r="P1" s="90"/>
      <c r="Q1" s="43" t="s">
        <v>328</v>
      </c>
    </row>
    <row r="2" ht="27.75" customHeight="1" spans="1:17">
      <c r="A2" s="44" t="str">
        <f>"2026"&amp;"年部门政府采购预算表"</f>
        <v>2026年部门政府采购预算表</v>
      </c>
      <c r="B2" s="29"/>
      <c r="C2" s="29"/>
      <c r="D2" s="29"/>
      <c r="E2" s="29"/>
      <c r="F2" s="29"/>
      <c r="G2" s="29"/>
      <c r="H2" s="29"/>
      <c r="I2" s="29"/>
      <c r="J2" s="29"/>
      <c r="K2" s="91"/>
      <c r="L2" s="29"/>
      <c r="M2" s="29"/>
      <c r="N2" s="29"/>
      <c r="O2" s="91"/>
      <c r="P2" s="91"/>
      <c r="Q2" s="29"/>
    </row>
    <row r="3" ht="18.75" customHeight="1" spans="1:17">
      <c r="A3" s="45" t="str">
        <f>"单位名称："&amp;"盈江县平原镇莲花山中学"</f>
        <v>单位名称：盈江县平原镇莲花山中学</v>
      </c>
      <c r="B3" s="32"/>
      <c r="C3" s="32"/>
      <c r="D3" s="32"/>
      <c r="E3" s="32"/>
      <c r="F3" s="32"/>
      <c r="G3" s="32"/>
      <c r="H3" s="32"/>
      <c r="I3" s="32"/>
      <c r="J3" s="32"/>
      <c r="K3" s="1"/>
      <c r="L3" s="1"/>
      <c r="M3" s="1"/>
      <c r="N3" s="1"/>
      <c r="O3" s="92"/>
      <c r="P3" s="92"/>
      <c r="Q3" s="93" t="s">
        <v>27</v>
      </c>
    </row>
    <row r="4" ht="15.75" customHeight="1" spans="1:17">
      <c r="A4" s="11" t="s">
        <v>329</v>
      </c>
      <c r="B4" s="94" t="s">
        <v>330</v>
      </c>
      <c r="C4" s="94" t="s">
        <v>331</v>
      </c>
      <c r="D4" s="94" t="s">
        <v>332</v>
      </c>
      <c r="E4" s="94" t="s">
        <v>333</v>
      </c>
      <c r="F4" s="94" t="s">
        <v>334</v>
      </c>
      <c r="G4" s="48" t="s">
        <v>140</v>
      </c>
      <c r="H4" s="48"/>
      <c r="I4" s="48"/>
      <c r="J4" s="48"/>
      <c r="K4" s="95"/>
      <c r="L4" s="48"/>
      <c r="M4" s="48"/>
      <c r="N4" s="48"/>
      <c r="O4" s="74"/>
      <c r="P4" s="95"/>
      <c r="Q4" s="49"/>
    </row>
    <row r="5" ht="17.25" customHeight="1" spans="1:17">
      <c r="A5" s="16"/>
      <c r="B5" s="96"/>
      <c r="C5" s="96"/>
      <c r="D5" s="96"/>
      <c r="E5" s="96"/>
      <c r="F5" s="96"/>
      <c r="G5" s="96" t="s">
        <v>30</v>
      </c>
      <c r="H5" s="96" t="s">
        <v>34</v>
      </c>
      <c r="I5" s="96" t="s">
        <v>335</v>
      </c>
      <c r="J5" s="96" t="s">
        <v>336</v>
      </c>
      <c r="K5" s="97" t="s">
        <v>337</v>
      </c>
      <c r="L5" s="98" t="s">
        <v>338</v>
      </c>
      <c r="M5" s="98"/>
      <c r="N5" s="98"/>
      <c r="O5" s="99"/>
      <c r="P5" s="100"/>
      <c r="Q5" s="101"/>
    </row>
    <row r="6" ht="54" customHeight="1" spans="1:17">
      <c r="A6" s="18"/>
      <c r="B6" s="101"/>
      <c r="C6" s="101"/>
      <c r="D6" s="101"/>
      <c r="E6" s="101"/>
      <c r="F6" s="101"/>
      <c r="G6" s="101"/>
      <c r="H6" s="101" t="s">
        <v>33</v>
      </c>
      <c r="I6" s="101"/>
      <c r="J6" s="101"/>
      <c r="K6" s="102"/>
      <c r="L6" s="101" t="s">
        <v>33</v>
      </c>
      <c r="M6" s="101" t="s">
        <v>40</v>
      </c>
      <c r="N6" s="101" t="s">
        <v>339</v>
      </c>
      <c r="O6" s="34" t="s">
        <v>42</v>
      </c>
      <c r="P6" s="102" t="s">
        <v>43</v>
      </c>
      <c r="Q6" s="101" t="s">
        <v>44</v>
      </c>
    </row>
    <row r="7" ht="15" customHeight="1" spans="1:17">
      <c r="A7" s="75">
        <v>1</v>
      </c>
      <c r="B7" s="103">
        <v>2</v>
      </c>
      <c r="C7" s="103">
        <v>3</v>
      </c>
      <c r="D7" s="103">
        <v>4</v>
      </c>
      <c r="E7" s="103">
        <v>5</v>
      </c>
      <c r="F7" s="103">
        <v>6</v>
      </c>
      <c r="G7" s="104">
        <v>7</v>
      </c>
      <c r="H7" s="104">
        <v>8</v>
      </c>
      <c r="I7" s="104">
        <v>9</v>
      </c>
      <c r="J7" s="104">
        <v>10</v>
      </c>
      <c r="K7" s="104">
        <v>11</v>
      </c>
      <c r="L7" s="104">
        <v>12</v>
      </c>
      <c r="M7" s="104">
        <v>13</v>
      </c>
      <c r="N7" s="104">
        <v>14</v>
      </c>
      <c r="O7" s="104">
        <v>15</v>
      </c>
      <c r="P7" s="104">
        <v>16</v>
      </c>
      <c r="Q7" s="104">
        <v>17</v>
      </c>
    </row>
    <row r="8" ht="52.5" customHeight="1" spans="1:17">
      <c r="A8" s="105"/>
      <c r="B8" s="106"/>
      <c r="C8" s="106"/>
      <c r="D8" s="107"/>
      <c r="E8" s="108"/>
      <c r="F8" s="23"/>
      <c r="G8" s="23"/>
      <c r="H8" s="23"/>
      <c r="I8" s="23"/>
      <c r="J8" s="23"/>
      <c r="K8" s="23"/>
      <c r="L8" s="23"/>
      <c r="M8" s="23"/>
      <c r="N8" s="23"/>
      <c r="O8" s="23"/>
      <c r="P8" s="23"/>
      <c r="Q8" s="23"/>
    </row>
    <row r="9" ht="52.5" customHeight="1" spans="1:17">
      <c r="A9" s="105"/>
      <c r="B9" s="106"/>
      <c r="C9" s="106"/>
      <c r="D9" s="107"/>
      <c r="E9" s="108"/>
      <c r="F9" s="23"/>
      <c r="G9" s="23"/>
      <c r="H9" s="23"/>
      <c r="I9" s="23"/>
      <c r="J9" s="23"/>
      <c r="K9" s="23"/>
      <c r="L9" s="23"/>
      <c r="M9" s="23"/>
      <c r="N9" s="23"/>
      <c r="O9" s="23"/>
      <c r="P9" s="23"/>
      <c r="Q9" s="23"/>
    </row>
    <row r="10" ht="30" customHeight="1" spans="1:17">
      <c r="A10" s="109" t="s">
        <v>326</v>
      </c>
      <c r="B10" s="110"/>
      <c r="C10" s="110"/>
      <c r="D10" s="110"/>
      <c r="E10" s="108"/>
      <c r="F10" s="23"/>
      <c r="G10" s="23"/>
      <c r="H10" s="23"/>
      <c r="I10" s="23"/>
      <c r="J10" s="23"/>
      <c r="K10" s="23"/>
      <c r="L10" s="23"/>
      <c r="M10" s="23"/>
      <c r="N10" s="23"/>
      <c r="O10" s="23"/>
      <c r="P10" s="23"/>
      <c r="Q10" s="23"/>
    </row>
    <row r="11" customFormat="1" customHeight="1" spans="1:17">
      <c r="A11" s="42" t="s">
        <v>340</v>
      </c>
    </row>
  </sheetData>
  <mergeCells count="16">
    <mergeCell ref="A2:Q2"/>
    <mergeCell ref="A3:F3"/>
    <mergeCell ref="G4:Q4"/>
    <mergeCell ref="L5:Q5"/>
    <mergeCell ref="A10:E10"/>
    <mergeCell ref="A4:A6"/>
    <mergeCell ref="B4:B6"/>
    <mergeCell ref="C4:C6"/>
    <mergeCell ref="D4:D6"/>
    <mergeCell ref="E4:E6"/>
    <mergeCell ref="F4:F6"/>
    <mergeCell ref="G5:G6"/>
    <mergeCell ref="H5:H6"/>
    <mergeCell ref="I5:I6"/>
    <mergeCell ref="J5:J6"/>
    <mergeCell ref="K5:K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N11"/>
  <sheetViews>
    <sheetView showZeros="0" workbookViewId="0">
      <selection activeCell="B11" sqref="B11"/>
    </sheetView>
  </sheetViews>
  <sheetFormatPr defaultColWidth="9.14285714285714" defaultRowHeight="14.25" customHeight="1"/>
  <cols>
    <col min="1" max="1" width="21.4761904761905" customWidth="1"/>
    <col min="2" max="2" width="9.77142857142857" customWidth="1"/>
    <col min="3" max="3" width="19.2" customWidth="1"/>
    <col min="4" max="5" width="12.047619047619" customWidth="1"/>
    <col min="6" max="6" width="5.77142857142857" customWidth="1"/>
    <col min="7" max="7" width="6.47619047619048" customWidth="1"/>
    <col min="8" max="8" width="9.91428571428571" customWidth="1"/>
    <col min="9" max="14" width="11.3428571428571" customWidth="1"/>
  </cols>
  <sheetData>
    <row r="1" ht="17.25" customHeight="1" spans="1:14">
      <c r="A1" s="3"/>
      <c r="B1" s="3"/>
      <c r="C1" s="3"/>
      <c r="D1" s="3"/>
      <c r="E1" s="3"/>
      <c r="F1" s="3"/>
      <c r="G1" s="3"/>
      <c r="H1" s="84"/>
      <c r="I1" s="1"/>
      <c r="J1" s="1"/>
      <c r="K1" s="84"/>
      <c r="L1" s="1"/>
      <c r="M1" s="85"/>
      <c r="N1" s="85" t="s">
        <v>341</v>
      </c>
    </row>
    <row r="2" ht="36" customHeight="1" spans="1:14">
      <c r="A2" s="29" t="str">
        <f>"2026"&amp;"年部门政府购买服务预算表"</f>
        <v>2026年部门政府购买服务预算表</v>
      </c>
      <c r="B2" s="29"/>
      <c r="C2" s="29"/>
      <c r="D2" s="29"/>
      <c r="E2" s="29"/>
      <c r="F2" s="29"/>
      <c r="G2" s="29"/>
      <c r="H2" s="29"/>
      <c r="I2" s="29"/>
      <c r="J2" s="29"/>
      <c r="K2" s="29"/>
      <c r="L2" s="29"/>
      <c r="M2" s="29"/>
      <c r="N2" s="29"/>
    </row>
    <row r="3" ht="21.75" customHeight="1" spans="1:14">
      <c r="A3" s="31" t="str">
        <f>"单位名称："&amp;"盈江县平原镇莲花山中学"</f>
        <v>单位名称：盈江县平原镇莲花山中学</v>
      </c>
      <c r="B3" s="32"/>
      <c r="C3" s="32"/>
      <c r="D3" s="32"/>
      <c r="E3" s="32"/>
      <c r="F3" s="32"/>
      <c r="G3" s="32"/>
      <c r="H3" s="84"/>
      <c r="I3" s="1"/>
      <c r="J3" s="1"/>
      <c r="K3" s="84"/>
      <c r="L3" s="1"/>
      <c r="M3" s="86"/>
      <c r="N3" s="43" t="s">
        <v>27</v>
      </c>
    </row>
    <row r="4" ht="15.75" customHeight="1" spans="1:14">
      <c r="A4" s="11" t="s">
        <v>329</v>
      </c>
      <c r="B4" s="11" t="s">
        <v>342</v>
      </c>
      <c r="C4" s="11" t="s">
        <v>343</v>
      </c>
      <c r="D4" s="12" t="s">
        <v>140</v>
      </c>
      <c r="E4" s="13"/>
      <c r="F4" s="13"/>
      <c r="G4" s="13"/>
      <c r="H4" s="13"/>
      <c r="I4" s="13"/>
      <c r="J4" s="13"/>
      <c r="K4" s="13"/>
      <c r="L4" s="13"/>
      <c r="M4" s="13"/>
      <c r="N4" s="14"/>
    </row>
    <row r="5" ht="17.25" customHeight="1" spans="1:14">
      <c r="A5" s="16"/>
      <c r="B5" s="16"/>
      <c r="C5" s="16"/>
      <c r="D5" s="76" t="s">
        <v>30</v>
      </c>
      <c r="E5" s="11" t="s">
        <v>34</v>
      </c>
      <c r="F5" s="11" t="s">
        <v>335</v>
      </c>
      <c r="G5" s="11" t="s">
        <v>336</v>
      </c>
      <c r="H5" s="11" t="s">
        <v>337</v>
      </c>
      <c r="I5" s="12" t="s">
        <v>338</v>
      </c>
      <c r="J5" s="13"/>
      <c r="K5" s="13"/>
      <c r="L5" s="13"/>
      <c r="M5" s="13"/>
      <c r="N5" s="14"/>
    </row>
    <row r="6" ht="40.5" customHeight="1" spans="1:14">
      <c r="A6" s="18"/>
      <c r="B6" s="18"/>
      <c r="C6" s="18"/>
      <c r="D6" s="75"/>
      <c r="E6" s="16" t="s">
        <v>33</v>
      </c>
      <c r="F6" s="18"/>
      <c r="G6" s="18"/>
      <c r="H6" s="75"/>
      <c r="I6" s="16" t="s">
        <v>33</v>
      </c>
      <c r="J6" s="16" t="s">
        <v>40</v>
      </c>
      <c r="K6" s="16" t="s">
        <v>41</v>
      </c>
      <c r="L6" s="16" t="s">
        <v>42</v>
      </c>
      <c r="M6" s="16" t="s">
        <v>43</v>
      </c>
      <c r="N6" s="16" t="s">
        <v>44</v>
      </c>
    </row>
    <row r="7" ht="15" customHeight="1" spans="1:14">
      <c r="A7" s="36">
        <v>1</v>
      </c>
      <c r="B7" s="36">
        <v>2</v>
      </c>
      <c r="C7" s="36">
        <v>3</v>
      </c>
      <c r="D7" s="36">
        <v>7</v>
      </c>
      <c r="E7" s="36">
        <v>8</v>
      </c>
      <c r="F7" s="36">
        <v>9</v>
      </c>
      <c r="G7" s="36">
        <v>10</v>
      </c>
      <c r="H7" s="36">
        <v>11</v>
      </c>
      <c r="I7" s="36">
        <v>12</v>
      </c>
      <c r="J7" s="36">
        <v>13</v>
      </c>
      <c r="K7" s="36">
        <v>14</v>
      </c>
      <c r="L7" s="36">
        <v>15</v>
      </c>
      <c r="M7" s="36">
        <v>16</v>
      </c>
      <c r="N7" s="36">
        <v>17</v>
      </c>
    </row>
    <row r="8" ht="52.5" customHeight="1" spans="1:14">
      <c r="A8" s="87"/>
      <c r="B8" s="87"/>
      <c r="C8" s="87"/>
      <c r="D8" s="23"/>
      <c r="E8" s="23"/>
      <c r="F8" s="23"/>
      <c r="G8" s="23"/>
      <c r="H8" s="23"/>
      <c r="I8" s="23"/>
      <c r="J8" s="23"/>
      <c r="K8" s="23"/>
      <c r="L8" s="23"/>
      <c r="M8" s="23"/>
      <c r="N8" s="23"/>
    </row>
    <row r="9" ht="52.5" customHeight="1" spans="1:14">
      <c r="A9" s="88"/>
      <c r="B9" s="88"/>
      <c r="C9" s="88"/>
      <c r="D9" s="23"/>
      <c r="E9" s="23"/>
      <c r="F9" s="23"/>
      <c r="G9" s="23"/>
      <c r="H9" s="23"/>
      <c r="I9" s="23"/>
      <c r="J9" s="23"/>
      <c r="K9" s="23"/>
      <c r="L9" s="23"/>
      <c r="M9" s="23"/>
      <c r="N9" s="23"/>
    </row>
    <row r="10" ht="30" customHeight="1" spans="1:14">
      <c r="A10" s="12" t="s">
        <v>30</v>
      </c>
      <c r="B10" s="89"/>
      <c r="C10" s="89"/>
      <c r="D10" s="23"/>
      <c r="E10" s="23"/>
      <c r="F10" s="23"/>
      <c r="G10" s="23"/>
      <c r="H10" s="23"/>
      <c r="I10" s="23"/>
      <c r="J10" s="23"/>
      <c r="K10" s="23"/>
      <c r="L10" s="23"/>
      <c r="M10" s="23"/>
      <c r="N10" s="23"/>
    </row>
    <row r="11" customFormat="1" customHeight="1" spans="1:14">
      <c r="A11" s="42" t="s">
        <v>344</v>
      </c>
    </row>
  </sheetData>
  <mergeCells count="13">
    <mergeCell ref="A2:N2"/>
    <mergeCell ref="A3:H3"/>
    <mergeCell ref="D4:N4"/>
    <mergeCell ref="I5:N5"/>
    <mergeCell ref="A10:C10"/>
    <mergeCell ref="A4:A6"/>
    <mergeCell ref="B4:B6"/>
    <mergeCell ref="C4:C6"/>
    <mergeCell ref="D5:D6"/>
    <mergeCell ref="E5:E6"/>
    <mergeCell ref="F5:F6"/>
    <mergeCell ref="G5:G6"/>
    <mergeCell ref="H5:H6"/>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T11"/>
  <sheetViews>
    <sheetView showZeros="0" workbookViewId="0">
      <selection activeCell="I6" sqref="I6"/>
    </sheetView>
  </sheetViews>
  <sheetFormatPr defaultColWidth="9.14285714285714" defaultRowHeight="14.25" customHeight="1"/>
  <cols>
    <col min="1" max="1" width="24.4761904761905" customWidth="1"/>
    <col min="2" max="20" width="5.77142857142857" customWidth="1"/>
  </cols>
  <sheetData>
    <row r="1" ht="13.5" customHeight="1" spans="1:20">
      <c r="A1" s="63"/>
      <c r="B1" s="63"/>
      <c r="C1" s="63"/>
      <c r="D1" s="64"/>
      <c r="E1" s="64"/>
      <c r="F1" s="64"/>
      <c r="G1" s="64"/>
      <c r="H1" s="64"/>
      <c r="I1" s="64"/>
      <c r="J1" s="64"/>
      <c r="K1" s="64"/>
      <c r="L1" s="64"/>
      <c r="M1" s="64"/>
      <c r="N1" s="64"/>
      <c r="O1" s="64"/>
      <c r="P1" s="64"/>
      <c r="Q1" s="64"/>
      <c r="R1" s="64"/>
      <c r="S1" s="64"/>
      <c r="T1" s="65" t="s">
        <v>345</v>
      </c>
    </row>
    <row r="2" ht="27.75" customHeight="1" spans="1:20">
      <c r="A2" s="66" t="str">
        <f>"2026"&amp;"年县对下转移支付预算表"</f>
        <v>2026年县对下转移支付预算表</v>
      </c>
      <c r="B2" s="5"/>
      <c r="C2" s="5"/>
      <c r="D2" s="57"/>
      <c r="E2" s="57"/>
      <c r="F2" s="57"/>
      <c r="G2" s="57"/>
      <c r="H2" s="57"/>
      <c r="I2" s="57"/>
      <c r="J2" s="57"/>
      <c r="K2" s="57"/>
      <c r="L2" s="57"/>
      <c r="M2" s="57"/>
      <c r="N2" s="57"/>
      <c r="O2" s="57"/>
      <c r="P2" s="57"/>
      <c r="Q2" s="57"/>
      <c r="R2" s="57"/>
      <c r="S2" s="57"/>
      <c r="T2" s="5"/>
    </row>
    <row r="3" customHeight="1" spans="1:20">
      <c r="A3" s="67" t="s">
        <v>1</v>
      </c>
      <c r="B3" s="68"/>
      <c r="C3" s="68"/>
      <c r="D3" s="9"/>
      <c r="E3" s="9"/>
      <c r="F3" s="9"/>
      <c r="G3" s="9"/>
      <c r="H3" s="9"/>
      <c r="I3" s="9"/>
      <c r="J3" s="9"/>
      <c r="K3" s="9"/>
      <c r="L3" s="9"/>
      <c r="M3" s="9"/>
      <c r="N3" s="9"/>
      <c r="O3" s="9"/>
      <c r="P3" s="9"/>
      <c r="Q3" s="9"/>
      <c r="R3" s="9"/>
      <c r="S3" s="9"/>
      <c r="T3" s="69"/>
    </row>
    <row r="4" ht="18" customHeight="1" spans="1:20">
      <c r="A4" s="70" t="str">
        <f>"单位名称："&amp;"盈江县平原镇莲花山中学"</f>
        <v>单位名称：盈江县平原镇莲花山中学</v>
      </c>
      <c r="B4" s="71"/>
      <c r="C4" s="71"/>
      <c r="D4" s="9"/>
      <c r="E4" s="9"/>
      <c r="F4" s="9"/>
      <c r="G4" s="9"/>
      <c r="H4" s="9"/>
      <c r="I4" s="9"/>
      <c r="J4" s="9"/>
      <c r="K4" s="9"/>
      <c r="L4" s="9"/>
      <c r="M4" s="9"/>
      <c r="N4" s="9"/>
      <c r="O4" s="9"/>
      <c r="P4" s="9"/>
      <c r="Q4" s="9"/>
      <c r="R4" s="9"/>
      <c r="S4" s="9"/>
      <c r="T4" s="72"/>
    </row>
    <row r="5" ht="19.5" customHeight="1" spans="1:20">
      <c r="A5" s="73" t="s">
        <v>346</v>
      </c>
      <c r="B5" s="12" t="s">
        <v>140</v>
      </c>
      <c r="C5" s="13"/>
      <c r="D5" s="74"/>
      <c r="E5" s="60" t="s">
        <v>347</v>
      </c>
      <c r="F5" s="60"/>
      <c r="G5" s="60"/>
      <c r="H5" s="60"/>
      <c r="I5" s="60"/>
      <c r="J5" s="60"/>
      <c r="K5" s="60"/>
      <c r="L5" s="60"/>
      <c r="M5" s="60"/>
      <c r="N5" s="60"/>
      <c r="O5" s="60"/>
      <c r="P5" s="60"/>
      <c r="Q5" s="60"/>
      <c r="R5" s="60"/>
      <c r="S5" s="60"/>
      <c r="T5" s="36"/>
    </row>
    <row r="6" ht="61.3" customHeight="1" spans="1:20">
      <c r="A6" s="75"/>
      <c r="B6" s="76" t="s">
        <v>30</v>
      </c>
      <c r="C6" s="11" t="s">
        <v>34</v>
      </c>
      <c r="D6" s="77" t="s">
        <v>348</v>
      </c>
      <c r="E6" s="34" t="s">
        <v>349</v>
      </c>
      <c r="F6" s="34" t="s">
        <v>350</v>
      </c>
      <c r="G6" s="34" t="s">
        <v>351</v>
      </c>
      <c r="H6" s="34" t="s">
        <v>352</v>
      </c>
      <c r="I6" s="34" t="s">
        <v>353</v>
      </c>
      <c r="J6" s="34" t="s">
        <v>354</v>
      </c>
      <c r="K6" s="34" t="s">
        <v>355</v>
      </c>
      <c r="L6" s="34" t="s">
        <v>356</v>
      </c>
      <c r="M6" s="34" t="s">
        <v>357</v>
      </c>
      <c r="N6" s="34" t="s">
        <v>358</v>
      </c>
      <c r="O6" s="34" t="s">
        <v>359</v>
      </c>
      <c r="P6" s="34" t="s">
        <v>360</v>
      </c>
      <c r="Q6" s="34" t="s">
        <v>361</v>
      </c>
      <c r="R6" s="34" t="s">
        <v>362</v>
      </c>
      <c r="S6" s="34" t="s">
        <v>363</v>
      </c>
      <c r="T6" s="35" t="s">
        <v>364</v>
      </c>
    </row>
    <row r="7" ht="19.5" customHeight="1" spans="1:20">
      <c r="A7" s="36">
        <v>1</v>
      </c>
      <c r="B7" s="36">
        <v>2</v>
      </c>
      <c r="C7" s="78">
        <v>3</v>
      </c>
      <c r="D7" s="79">
        <v>4</v>
      </c>
      <c r="E7" s="78">
        <v>5</v>
      </c>
      <c r="F7" s="80">
        <v>6</v>
      </c>
      <c r="G7" s="78">
        <v>7</v>
      </c>
      <c r="H7" s="80">
        <v>8</v>
      </c>
      <c r="I7" s="78">
        <v>9</v>
      </c>
      <c r="J7" s="80">
        <v>10</v>
      </c>
      <c r="K7" s="78">
        <v>11</v>
      </c>
      <c r="L7" s="80">
        <v>12</v>
      </c>
      <c r="M7" s="78">
        <v>13</v>
      </c>
      <c r="N7" s="80">
        <v>14</v>
      </c>
      <c r="O7" s="78">
        <v>15</v>
      </c>
      <c r="P7" s="80">
        <v>16</v>
      </c>
      <c r="Q7" s="78">
        <v>17</v>
      </c>
      <c r="R7" s="80">
        <v>18</v>
      </c>
      <c r="S7" s="78">
        <v>19</v>
      </c>
      <c r="T7" s="78">
        <v>20</v>
      </c>
    </row>
    <row r="8" ht="19.5" customHeight="1" spans="1:20">
      <c r="A8" s="37" t="s">
        <v>365</v>
      </c>
      <c r="B8" s="81"/>
      <c r="C8" s="81"/>
      <c r="D8" s="82"/>
      <c r="E8" s="54"/>
      <c r="F8" s="54"/>
      <c r="G8" s="54"/>
      <c r="H8" s="54"/>
      <c r="I8" s="54"/>
      <c r="J8" s="54"/>
      <c r="K8" s="54"/>
      <c r="L8" s="54"/>
      <c r="M8" s="54"/>
      <c r="N8" s="54"/>
      <c r="O8" s="54"/>
      <c r="P8" s="54"/>
      <c r="Q8" s="54"/>
      <c r="R8" s="54"/>
      <c r="S8" s="54"/>
      <c r="T8" s="54"/>
    </row>
    <row r="9" ht="19.5" customHeight="1" spans="1:20">
      <c r="A9" s="24"/>
      <c r="B9" s="81"/>
      <c r="C9" s="81"/>
      <c r="D9" s="82"/>
      <c r="E9" s="83"/>
      <c r="F9" s="83"/>
      <c r="G9" s="83"/>
      <c r="H9" s="83"/>
      <c r="I9" s="83"/>
      <c r="J9" s="83"/>
      <c r="K9" s="83"/>
      <c r="L9" s="83"/>
      <c r="M9" s="83"/>
      <c r="N9" s="83"/>
      <c r="O9" s="83"/>
      <c r="P9" s="83"/>
      <c r="Q9" s="83"/>
      <c r="R9" s="83"/>
      <c r="S9" s="83"/>
      <c r="T9" s="24"/>
    </row>
    <row r="10" ht="19.5" customHeight="1" spans="1:20">
      <c r="A10" s="52" t="s">
        <v>30</v>
      </c>
      <c r="B10" s="81"/>
      <c r="C10" s="81"/>
      <c r="D10" s="82"/>
      <c r="E10" s="54"/>
      <c r="F10" s="54"/>
      <c r="G10" s="54"/>
      <c r="H10" s="54"/>
      <c r="I10" s="54"/>
      <c r="J10" s="54"/>
      <c r="K10" s="54"/>
      <c r="L10" s="54"/>
      <c r="M10" s="54"/>
      <c r="N10" s="54"/>
      <c r="O10" s="54"/>
      <c r="P10" s="54"/>
      <c r="Q10" s="54"/>
      <c r="R10" s="54"/>
      <c r="S10" s="54"/>
      <c r="T10" s="54"/>
    </row>
    <row r="11" customFormat="1" customHeight="1" spans="1:20">
      <c r="A11" s="42" t="s">
        <v>366</v>
      </c>
    </row>
  </sheetData>
  <mergeCells count="6">
    <mergeCell ref="A2:T2"/>
    <mergeCell ref="A3:T3"/>
    <mergeCell ref="A4:T4"/>
    <mergeCell ref="B5:D5"/>
    <mergeCell ref="E5:T5"/>
    <mergeCell ref="A5:A6"/>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8"/>
  <sheetViews>
    <sheetView showZeros="0" workbookViewId="0">
      <selection activeCell="A8" sqref="$A8:$XFD8"/>
    </sheetView>
  </sheetViews>
  <sheetFormatPr defaultColWidth="9.14285714285714" defaultRowHeight="12" customHeight="1" outlineLevelRow="7"/>
  <cols>
    <col min="1" max="10" width="13.2" customWidth="1"/>
  </cols>
  <sheetData>
    <row r="1" customHeight="1" spans="1:10">
      <c r="J1" s="55" t="s">
        <v>367</v>
      </c>
    </row>
    <row r="2" ht="28.5" customHeight="1" spans="1:10">
      <c r="A2" s="56" t="str">
        <f>"2026"&amp;"年县对下转移支付绩效目标表"</f>
        <v>2026年县对下转移支付绩效目标表</v>
      </c>
      <c r="B2" s="5"/>
      <c r="C2" s="5"/>
      <c r="D2" s="5"/>
      <c r="E2" s="5"/>
      <c r="F2" s="57"/>
      <c r="G2" s="5"/>
      <c r="H2" s="57"/>
      <c r="I2" s="57"/>
      <c r="J2" s="5"/>
    </row>
    <row r="3" ht="17.25" customHeight="1" spans="1:10">
      <c r="A3" s="6" t="str">
        <f>"单位名称："&amp;"盈江县平原镇莲花山中学"</f>
        <v>单位名称：盈江县平原镇莲花山中学</v>
      </c>
      <c r="B3" s="58"/>
      <c r="C3" s="58"/>
      <c r="D3" s="58"/>
      <c r="E3" s="58"/>
      <c r="F3" s="59"/>
      <c r="G3" s="58"/>
      <c r="H3" s="59"/>
    </row>
    <row r="4" ht="44.25" customHeight="1" spans="1:10">
      <c r="A4" s="35" t="s">
        <v>241</v>
      </c>
      <c r="B4" s="35" t="s">
        <v>242</v>
      </c>
      <c r="C4" s="35" t="s">
        <v>243</v>
      </c>
      <c r="D4" s="35" t="s">
        <v>244</v>
      </c>
      <c r="E4" s="35" t="s">
        <v>245</v>
      </c>
      <c r="F4" s="60" t="s">
        <v>246</v>
      </c>
      <c r="G4" s="35" t="s">
        <v>247</v>
      </c>
      <c r="H4" s="60" t="s">
        <v>248</v>
      </c>
      <c r="I4" s="60" t="s">
        <v>249</v>
      </c>
      <c r="J4" s="35" t="s">
        <v>250</v>
      </c>
    </row>
    <row r="5" ht="14.25" customHeight="1" spans="1:10">
      <c r="A5" s="35">
        <v>1</v>
      </c>
      <c r="B5" s="35">
        <v>2</v>
      </c>
      <c r="C5" s="35">
        <v>3</v>
      </c>
      <c r="D5" s="35">
        <v>4</v>
      </c>
      <c r="E5" s="35">
        <v>5</v>
      </c>
      <c r="F5" s="60">
        <v>6</v>
      </c>
      <c r="G5" s="35">
        <v>7</v>
      </c>
      <c r="H5" s="60">
        <v>8</v>
      </c>
      <c r="I5" s="60">
        <v>9</v>
      </c>
      <c r="J5" s="35">
        <v>10</v>
      </c>
    </row>
    <row r="6" ht="32.7" customHeight="1" spans="1:10">
      <c r="A6" s="37"/>
      <c r="B6" s="50"/>
      <c r="C6" s="50"/>
      <c r="D6" s="50"/>
      <c r="E6" s="61"/>
      <c r="F6" s="62"/>
      <c r="G6" s="61"/>
      <c r="H6" s="62"/>
      <c r="I6" s="62"/>
      <c r="J6" s="61"/>
    </row>
    <row r="7" ht="32.7" customHeight="1" spans="1:10">
      <c r="A7" s="37"/>
      <c r="B7" s="22" t="s">
        <v>365</v>
      </c>
      <c r="C7" s="22" t="s">
        <v>365</v>
      </c>
      <c r="D7" s="22" t="s">
        <v>365</v>
      </c>
      <c r="E7" s="37" t="s">
        <v>365</v>
      </c>
      <c r="F7" s="22" t="s">
        <v>365</v>
      </c>
      <c r="G7" s="37" t="s">
        <v>365</v>
      </c>
      <c r="H7" s="22" t="s">
        <v>365</v>
      </c>
      <c r="I7" s="22" t="s">
        <v>365</v>
      </c>
      <c r="J7" s="37" t="s">
        <v>365</v>
      </c>
    </row>
    <row r="8" customFormat="1" ht="23" customHeight="1" spans="1:10">
      <c r="A8" s="42" t="s">
        <v>366</v>
      </c>
    </row>
  </sheetData>
  <mergeCells count="2">
    <mergeCell ref="A2:J2"/>
    <mergeCell ref="A3:H3"/>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9"/>
  <sheetViews>
    <sheetView showZeros="0" workbookViewId="0">
      <selection activeCell="F14" sqref="F14"/>
    </sheetView>
  </sheetViews>
  <sheetFormatPr defaultColWidth="9.14285714285714" defaultRowHeight="12" customHeight="1" outlineLevelCol="7"/>
  <cols>
    <col min="1" max="8" width="16.9142857142857" customWidth="1"/>
  </cols>
  <sheetData>
    <row r="1" ht="14.25" customHeight="1" spans="1:8">
      <c r="A1" s="1"/>
      <c r="B1" s="1"/>
      <c r="C1" s="1"/>
      <c r="D1" s="1"/>
      <c r="E1" s="1"/>
      <c r="F1" s="1"/>
      <c r="G1" s="1"/>
      <c r="H1" s="43" t="s">
        <v>368</v>
      </c>
    </row>
    <row r="2" ht="28.5" customHeight="1" spans="1:8">
      <c r="A2" s="44" t="str">
        <f>"2026"&amp;"年新增资产配置表"</f>
        <v>2026年新增资产配置表</v>
      </c>
      <c r="B2" s="29"/>
      <c r="C2" s="29"/>
      <c r="D2" s="29"/>
      <c r="E2" s="29"/>
      <c r="F2" s="29"/>
      <c r="G2" s="29"/>
      <c r="H2" s="29"/>
    </row>
    <row r="3" ht="13.5" customHeight="1" spans="1:8">
      <c r="A3" s="45" t="str">
        <f>"单位名称："&amp;"盈江县平原镇莲花山中学"</f>
        <v>单位名称：盈江县平原镇莲花山中学</v>
      </c>
      <c r="B3" s="31"/>
      <c r="C3" s="46"/>
      <c r="D3" s="1"/>
      <c r="E3" s="1"/>
      <c r="F3" s="1"/>
      <c r="G3" s="1"/>
      <c r="H3" s="1"/>
    </row>
    <row r="4" ht="18" customHeight="1" spans="1:8">
      <c r="A4" s="11" t="s">
        <v>133</v>
      </c>
      <c r="B4" s="11" t="s">
        <v>369</v>
      </c>
      <c r="C4" s="11" t="s">
        <v>370</v>
      </c>
      <c r="D4" s="11" t="s">
        <v>371</v>
      </c>
      <c r="E4" s="11" t="s">
        <v>372</v>
      </c>
      <c r="F4" s="47" t="s">
        <v>373</v>
      </c>
      <c r="G4" s="48"/>
      <c r="H4" s="49"/>
    </row>
    <row r="5" ht="18" customHeight="1" spans="1:8">
      <c r="A5" s="18"/>
      <c r="B5" s="18"/>
      <c r="C5" s="18"/>
      <c r="D5" s="18"/>
      <c r="E5" s="18"/>
      <c r="F5" s="35" t="s">
        <v>333</v>
      </c>
      <c r="G5" s="35" t="s">
        <v>374</v>
      </c>
      <c r="H5" s="35" t="s">
        <v>375</v>
      </c>
    </row>
    <row r="6" ht="21" customHeight="1" spans="1:8">
      <c r="A6" s="35">
        <v>1</v>
      </c>
      <c r="B6" s="35">
        <v>2</v>
      </c>
      <c r="C6" s="35">
        <v>3</v>
      </c>
      <c r="D6" s="35">
        <v>4</v>
      </c>
      <c r="E6" s="35">
        <v>5</v>
      </c>
      <c r="F6" s="35">
        <v>6</v>
      </c>
      <c r="G6" s="35">
        <v>7</v>
      </c>
      <c r="H6" s="35">
        <v>8</v>
      </c>
    </row>
    <row r="7" ht="33" customHeight="1" spans="1:8">
      <c r="A7" s="50"/>
      <c r="B7" s="50"/>
      <c r="C7" s="50"/>
      <c r="D7" s="50"/>
      <c r="E7" s="50"/>
      <c r="F7" s="38"/>
      <c r="G7" s="51"/>
      <c r="H7" s="51"/>
    </row>
    <row r="8" ht="24" customHeight="1" spans="1:8">
      <c r="A8" s="52" t="s">
        <v>30</v>
      </c>
      <c r="B8" s="53"/>
      <c r="C8" s="53"/>
      <c r="D8" s="53"/>
      <c r="E8" s="53"/>
      <c r="F8" s="39"/>
      <c r="G8" s="54"/>
      <c r="H8" s="54"/>
    </row>
    <row r="9" customFormat="1" customHeight="1" spans="1:8">
      <c r="A9" s="42" t="s">
        <v>376</v>
      </c>
    </row>
  </sheetData>
  <mergeCells count="9">
    <mergeCell ref="A2:H2"/>
    <mergeCell ref="A3:C3"/>
    <mergeCell ref="F4:H4"/>
    <mergeCell ref="A8:E8"/>
    <mergeCell ref="A4:A5"/>
    <mergeCell ref="B4:B5"/>
    <mergeCell ref="C4:C5"/>
    <mergeCell ref="D4:D5"/>
    <mergeCell ref="E4:E5"/>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K11"/>
  <sheetViews>
    <sheetView showZeros="0" tabSelected="1" workbookViewId="0">
      <selection activeCell="C13" sqref="C13"/>
    </sheetView>
  </sheetViews>
  <sheetFormatPr defaultColWidth="9.14285714285714" defaultRowHeight="14.25" customHeight="1"/>
  <cols>
    <col min="1" max="1" width="10.2857142857143" customWidth="1"/>
    <col min="2" max="3" width="23.847619047619" customWidth="1"/>
    <col min="4" max="4" width="11.1428571428571" customWidth="1"/>
    <col min="5" max="5" width="17.7142857142857" customWidth="1"/>
    <col min="6" max="6" width="9.84761904761905" customWidth="1"/>
    <col min="7" max="7" width="17.7142857142857" customWidth="1"/>
    <col min="8" max="11" width="15.4190476190476" customWidth="1"/>
  </cols>
  <sheetData>
    <row r="1" ht="13.5" customHeight="1" spans="1:11">
      <c r="A1" s="1"/>
      <c r="B1" s="1"/>
      <c r="C1" s="1"/>
      <c r="D1" s="2"/>
      <c r="E1" s="2"/>
      <c r="F1" s="2"/>
      <c r="G1" s="2"/>
      <c r="H1" s="3"/>
      <c r="I1" s="3"/>
      <c r="J1" s="3"/>
      <c r="K1" s="4" t="s">
        <v>377</v>
      </c>
    </row>
    <row r="2" ht="27.75" customHeight="1" spans="1:11">
      <c r="A2" s="29" t="str">
        <f>"2026"&amp;"年上级转移支付补助项目支出预算表"</f>
        <v>2026年上级转移支付补助项目支出预算表</v>
      </c>
      <c r="B2" s="29"/>
      <c r="C2" s="29"/>
      <c r="D2" s="29"/>
      <c r="E2" s="29"/>
      <c r="F2" s="29"/>
      <c r="G2" s="29"/>
      <c r="H2" s="29"/>
      <c r="I2" s="29"/>
      <c r="J2" s="29"/>
      <c r="K2" s="29"/>
    </row>
    <row r="3" ht="13.5" customHeight="1" spans="1:11">
      <c r="A3" s="30" t="str">
        <f>"单位名称："&amp;"盈江县平原镇莲花山中学"</f>
        <v>单位名称：盈江县平原镇莲花山中学</v>
      </c>
      <c r="B3" s="31"/>
      <c r="C3" s="31"/>
      <c r="D3" s="31"/>
      <c r="E3" s="31"/>
      <c r="F3" s="31"/>
      <c r="G3" s="31"/>
      <c r="H3" s="32"/>
      <c r="I3" s="32"/>
      <c r="J3" s="32"/>
      <c r="K3" s="33" t="s">
        <v>27</v>
      </c>
    </row>
    <row r="4" ht="21.75" customHeight="1" spans="1:11">
      <c r="A4" s="34" t="s">
        <v>210</v>
      </c>
      <c r="B4" s="34" t="s">
        <v>135</v>
      </c>
      <c r="C4" s="34" t="s">
        <v>211</v>
      </c>
      <c r="D4" s="35" t="s">
        <v>136</v>
      </c>
      <c r="E4" s="35" t="s">
        <v>137</v>
      </c>
      <c r="F4" s="35" t="s">
        <v>212</v>
      </c>
      <c r="G4" s="35" t="s">
        <v>213</v>
      </c>
      <c r="H4" s="36" t="s">
        <v>30</v>
      </c>
      <c r="I4" s="36" t="s">
        <v>378</v>
      </c>
      <c r="J4" s="36"/>
      <c r="K4" s="36"/>
    </row>
    <row r="5" ht="21.75" customHeight="1" spans="1:11">
      <c r="A5" s="34"/>
      <c r="B5" s="34"/>
      <c r="C5" s="34"/>
      <c r="D5" s="35"/>
      <c r="E5" s="35"/>
      <c r="F5" s="35"/>
      <c r="G5" s="35"/>
      <c r="H5" s="36"/>
      <c r="I5" s="35" t="s">
        <v>34</v>
      </c>
      <c r="J5" s="35" t="s">
        <v>35</v>
      </c>
      <c r="K5" s="35" t="s">
        <v>36</v>
      </c>
    </row>
    <row r="6" ht="40.5" customHeight="1" spans="1:11">
      <c r="A6" s="34"/>
      <c r="B6" s="34"/>
      <c r="C6" s="34"/>
      <c r="D6" s="35"/>
      <c r="E6" s="35"/>
      <c r="F6" s="35"/>
      <c r="G6" s="35"/>
      <c r="H6" s="36"/>
      <c r="I6" s="35" t="s">
        <v>33</v>
      </c>
      <c r="J6" s="35"/>
      <c r="K6" s="35"/>
    </row>
    <row r="7" ht="15" customHeight="1" spans="1:11">
      <c r="A7" s="19">
        <v>1</v>
      </c>
      <c r="B7" s="19">
        <v>2</v>
      </c>
      <c r="C7" s="19">
        <v>3</v>
      </c>
      <c r="D7" s="19">
        <v>4</v>
      </c>
      <c r="E7" s="19">
        <v>5</v>
      </c>
      <c r="F7" s="19">
        <v>6</v>
      </c>
      <c r="G7" s="19">
        <v>7</v>
      </c>
      <c r="H7" s="19">
        <v>8</v>
      </c>
      <c r="I7" s="19">
        <v>9</v>
      </c>
      <c r="J7" s="20">
        <v>10</v>
      </c>
      <c r="K7" s="20">
        <v>11</v>
      </c>
    </row>
    <row r="8" ht="52.5" customHeight="1" spans="1:11">
      <c r="A8" s="37"/>
      <c r="B8" s="22"/>
      <c r="C8" s="37"/>
      <c r="D8" s="37"/>
      <c r="E8" s="37"/>
      <c r="F8" s="37"/>
      <c r="G8" s="37"/>
      <c r="H8" s="23"/>
      <c r="I8" s="23"/>
      <c r="J8" s="23"/>
      <c r="K8" s="38"/>
    </row>
    <row r="9" ht="52.5" customHeight="1" spans="1:11">
      <c r="A9" s="22"/>
      <c r="B9" s="22"/>
      <c r="C9" s="22"/>
      <c r="D9" s="22"/>
      <c r="E9" s="22"/>
      <c r="F9" s="22"/>
      <c r="G9" s="22"/>
      <c r="H9" s="23"/>
      <c r="I9" s="23"/>
      <c r="J9" s="23"/>
      <c r="K9" s="39"/>
    </row>
    <row r="10" ht="30" customHeight="1" spans="1:11">
      <c r="A10" s="40" t="s">
        <v>326</v>
      </c>
      <c r="B10" s="41"/>
      <c r="C10" s="41"/>
      <c r="D10" s="41"/>
      <c r="E10" s="41"/>
      <c r="F10" s="41"/>
      <c r="G10" s="41"/>
      <c r="H10" s="23"/>
      <c r="I10" s="23"/>
      <c r="J10" s="23"/>
      <c r="K10" s="39"/>
    </row>
    <row r="11" customFormat="1" customHeight="1" spans="1:11">
      <c r="A11" s="42" t="s">
        <v>379</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16"/>
  <sheetViews>
    <sheetView showZeros="0" topLeftCell="A9" workbookViewId="0">
      <selection activeCell="A1" sqref="A1"/>
    </sheetView>
  </sheetViews>
  <sheetFormatPr defaultColWidth="9.14285714285714" defaultRowHeight="14.25" customHeight="1" outlineLevelCol="6"/>
  <cols>
    <col min="1" max="4" width="20.047619047619" customWidth="1"/>
    <col min="5" max="7" width="21.047619047619" customWidth="1"/>
  </cols>
  <sheetData>
    <row r="1" ht="13.5" customHeight="1" spans="1:7">
      <c r="A1" s="1"/>
      <c r="B1" s="1"/>
      <c r="C1" s="1"/>
      <c r="D1" s="2"/>
      <c r="E1" s="3"/>
      <c r="F1" s="3"/>
      <c r="G1" s="4" t="s">
        <v>380</v>
      </c>
    </row>
    <row r="2" ht="27.75" customHeight="1" spans="1:7">
      <c r="A2" s="5" t="str">
        <f>"2026"&amp;"年部门项目支出中期规划预算表"</f>
        <v>2026年部门项目支出中期规划预算表</v>
      </c>
      <c r="B2" s="5"/>
      <c r="C2" s="5"/>
      <c r="D2" s="5"/>
      <c r="E2" s="5"/>
      <c r="F2" s="5"/>
      <c r="G2" s="5"/>
    </row>
    <row r="3" ht="13.5" customHeight="1" spans="1:7">
      <c r="A3" s="6" t="str">
        <f>"单位名称："&amp;"盈江县平原镇莲花山中学"</f>
        <v>单位名称：盈江县平原镇莲花山中学</v>
      </c>
      <c r="B3" s="7"/>
      <c r="C3" s="7"/>
      <c r="D3" s="7"/>
      <c r="E3" s="8"/>
      <c r="F3" s="8"/>
      <c r="G3" s="9" t="s">
        <v>27</v>
      </c>
    </row>
    <row r="4" ht="21.75" customHeight="1" spans="1:7">
      <c r="A4" s="10" t="s">
        <v>211</v>
      </c>
      <c r="B4" s="10" t="s">
        <v>210</v>
      </c>
      <c r="C4" s="10" t="s">
        <v>135</v>
      </c>
      <c r="D4" s="11" t="s">
        <v>381</v>
      </c>
      <c r="E4" s="12" t="s">
        <v>34</v>
      </c>
      <c r="F4" s="13"/>
      <c r="G4" s="14"/>
    </row>
    <row r="5" ht="21.75" customHeight="1" spans="1:7">
      <c r="A5" s="15"/>
      <c r="B5" s="15"/>
      <c r="C5" s="15"/>
      <c r="D5" s="16"/>
      <c r="E5" s="11" t="str">
        <f>"2026"&amp;"年"</f>
        <v>2026年</v>
      </c>
      <c r="F5" s="11" t="str">
        <f>"2026"+1&amp;"年"</f>
        <v>2027年</v>
      </c>
      <c r="G5" s="11" t="str">
        <f>"2026"+2&amp;"年"</f>
        <v>2028年</v>
      </c>
    </row>
    <row r="6" ht="40.5" customHeight="1" spans="1:7">
      <c r="A6" s="17"/>
      <c r="B6" s="17"/>
      <c r="C6" s="17"/>
      <c r="D6" s="18"/>
      <c r="E6" s="18" t="s">
        <v>33</v>
      </c>
      <c r="F6" s="18" t="s">
        <v>33</v>
      </c>
      <c r="G6" s="18" t="s">
        <v>33</v>
      </c>
    </row>
    <row r="7" ht="15" customHeight="1" spans="1:7">
      <c r="A7" s="19">
        <v>1</v>
      </c>
      <c r="B7" s="19">
        <v>2</v>
      </c>
      <c r="C7" s="19">
        <v>3</v>
      </c>
      <c r="D7" s="20">
        <v>4</v>
      </c>
      <c r="E7" s="19">
        <v>5</v>
      </c>
      <c r="F7" s="19">
        <v>6</v>
      </c>
      <c r="G7" s="19">
        <v>7</v>
      </c>
    </row>
    <row r="8" ht="52.5" customHeight="1" spans="1:7">
      <c r="A8" s="21" t="s">
        <v>46</v>
      </c>
      <c r="B8" s="22"/>
      <c r="C8" s="22"/>
      <c r="D8" s="22"/>
      <c r="E8" s="23">
        <v>185221.82</v>
      </c>
      <c r="F8" s="23"/>
      <c r="G8" s="23"/>
    </row>
    <row r="9" ht="52.5" customHeight="1" spans="1:7">
      <c r="A9" s="24"/>
      <c r="B9" s="22" t="s">
        <v>382</v>
      </c>
      <c r="C9" s="22" t="s">
        <v>198</v>
      </c>
      <c r="D9" s="22" t="s">
        <v>383</v>
      </c>
      <c r="E9" s="23">
        <v>12000</v>
      </c>
      <c r="F9" s="23"/>
      <c r="G9" s="23"/>
    </row>
    <row r="10" ht="52.5" customHeight="1" spans="1:7">
      <c r="A10" s="25"/>
      <c r="B10" s="22" t="s">
        <v>382</v>
      </c>
      <c r="C10" s="22" t="s">
        <v>208</v>
      </c>
      <c r="D10" s="22" t="s">
        <v>383</v>
      </c>
      <c r="E10" s="23">
        <v>59800</v>
      </c>
      <c r="F10" s="23"/>
      <c r="G10" s="23"/>
    </row>
    <row r="11" ht="52.5" customHeight="1" spans="1:7">
      <c r="A11" s="25"/>
      <c r="B11" s="22" t="s">
        <v>384</v>
      </c>
      <c r="C11" s="22" t="s">
        <v>196</v>
      </c>
      <c r="D11" s="22" t="s">
        <v>383</v>
      </c>
      <c r="E11" s="23">
        <v>4600</v>
      </c>
      <c r="F11" s="23"/>
      <c r="G11" s="23"/>
    </row>
    <row r="12" ht="52.5" customHeight="1" spans="1:7">
      <c r="A12" s="25"/>
      <c r="B12" s="22" t="s">
        <v>384</v>
      </c>
      <c r="C12" s="22" t="s">
        <v>202</v>
      </c>
      <c r="D12" s="22" t="s">
        <v>383</v>
      </c>
      <c r="E12" s="23">
        <v>4600</v>
      </c>
      <c r="F12" s="23"/>
      <c r="G12" s="23"/>
    </row>
    <row r="13" ht="52.5" customHeight="1" spans="1:7">
      <c r="A13" s="25"/>
      <c r="B13" s="22" t="s">
        <v>385</v>
      </c>
      <c r="C13" s="22" t="s">
        <v>225</v>
      </c>
      <c r="D13" s="22" t="s">
        <v>383</v>
      </c>
      <c r="E13" s="23">
        <v>62790</v>
      </c>
      <c r="F13" s="23"/>
      <c r="G13" s="23"/>
    </row>
    <row r="14" ht="52.5" customHeight="1" spans="1:7">
      <c r="A14" s="25"/>
      <c r="B14" s="22" t="s">
        <v>385</v>
      </c>
      <c r="C14" s="22" t="s">
        <v>227</v>
      </c>
      <c r="D14" s="22" t="s">
        <v>383</v>
      </c>
      <c r="E14" s="23">
        <v>26565.5</v>
      </c>
      <c r="F14" s="23"/>
      <c r="G14" s="23"/>
    </row>
    <row r="15" ht="52.5" customHeight="1" spans="1:7">
      <c r="A15" s="25"/>
      <c r="B15" s="22" t="s">
        <v>385</v>
      </c>
      <c r="C15" s="22" t="s">
        <v>216</v>
      </c>
      <c r="D15" s="22" t="s">
        <v>383</v>
      </c>
      <c r="E15" s="23">
        <v>14866.32</v>
      </c>
      <c r="F15" s="23"/>
      <c r="G15" s="23"/>
    </row>
    <row r="16" ht="30" customHeight="1" spans="1:7">
      <c r="A16" s="26" t="s">
        <v>30</v>
      </c>
      <c r="B16" s="27" t="s">
        <v>365</v>
      </c>
      <c r="C16" s="27"/>
      <c r="D16" s="28"/>
      <c r="E16" s="23">
        <v>185221.82</v>
      </c>
      <c r="F16" s="23"/>
      <c r="G16" s="23"/>
    </row>
  </sheetData>
  <mergeCells count="11">
    <mergeCell ref="A2:G2"/>
    <mergeCell ref="A3:D3"/>
    <mergeCell ref="E4:G4"/>
    <mergeCell ref="A16:D16"/>
    <mergeCell ref="A4:A6"/>
    <mergeCell ref="B4:B6"/>
    <mergeCell ref="C4:C6"/>
    <mergeCell ref="D4:D6"/>
    <mergeCell ref="E5:E6"/>
    <mergeCell ref="F5:F6"/>
    <mergeCell ref="G5:G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S9"/>
  <sheetViews>
    <sheetView showZeros="0" workbookViewId="0">
      <selection activeCell="I8" sqref="I8"/>
    </sheetView>
  </sheetViews>
  <sheetFormatPr defaultColWidth="9.14285714285714" defaultRowHeight="12" customHeight="1"/>
  <cols>
    <col min="1" max="1" width="7.62857142857143" customWidth="1"/>
    <col min="2" max="2" width="17.8571428571429" customWidth="1"/>
    <col min="3" max="4" width="13.4761904761905" customWidth="1"/>
    <col min="5" max="5" width="13.2" customWidth="1"/>
    <col min="6" max="6" width="8.47619047619048" customWidth="1"/>
    <col min="7" max="7" width="5.34285714285714" customWidth="1"/>
    <col min="8" max="8" width="8.47619047619048" customWidth="1"/>
    <col min="9" max="12" width="11.9142857142857" customWidth="1"/>
    <col min="13" max="13" width="9.2" customWidth="1"/>
    <col min="14" max="14" width="11.9142857142857" customWidth="1"/>
    <col min="15" max="15" width="4.47619047619048" customWidth="1"/>
    <col min="16" max="19" width="4.91428571428571" customWidth="1"/>
  </cols>
  <sheetData>
    <row r="1" ht="16.5" customHeight="1" spans="1:19">
      <c r="A1" s="168"/>
      <c r="B1" s="1"/>
      <c r="C1" s="1"/>
      <c r="D1" s="1"/>
      <c r="E1" s="1"/>
      <c r="F1" s="1"/>
      <c r="G1" s="1"/>
      <c r="H1" s="1"/>
      <c r="I1" s="84"/>
      <c r="J1" s="1"/>
      <c r="K1" s="1"/>
      <c r="L1" s="1"/>
      <c r="M1" s="1"/>
      <c r="N1" s="1"/>
      <c r="O1" s="1"/>
      <c r="P1" s="85" t="s">
        <v>26</v>
      </c>
      <c r="Q1" s="85" t="s">
        <v>26</v>
      </c>
    </row>
    <row r="2" ht="36.75" customHeight="1" spans="1:19">
      <c r="A2" s="29" t="str">
        <f>"2026"&amp;"年部门收入预算表"</f>
        <v>2026年部门收入预算表</v>
      </c>
      <c r="B2" s="29"/>
      <c r="C2" s="29"/>
      <c r="D2" s="29"/>
      <c r="E2" s="29"/>
      <c r="F2" s="29"/>
      <c r="G2" s="29"/>
      <c r="H2" s="29"/>
      <c r="I2" s="29"/>
      <c r="J2" s="29"/>
      <c r="K2" s="29"/>
      <c r="L2" s="29"/>
      <c r="M2" s="29"/>
      <c r="N2" s="29"/>
      <c r="O2" s="29"/>
      <c r="P2" s="29"/>
      <c r="Q2" s="29"/>
      <c r="R2" s="29"/>
      <c r="S2" s="29"/>
    </row>
    <row r="3" ht="18" customHeight="1" spans="1:19">
      <c r="A3" s="31" t="str">
        <f>"单位名称："&amp;"盈江县平原镇莲花山中学"</f>
        <v>单位名称：盈江县平原镇莲花山中学</v>
      </c>
      <c r="B3" s="31"/>
      <c r="C3" s="46"/>
      <c r="D3" s="46"/>
      <c r="E3" s="46"/>
      <c r="F3" s="46"/>
      <c r="G3" s="46"/>
      <c r="H3" s="46"/>
      <c r="I3" s="46"/>
      <c r="J3" s="46"/>
      <c r="K3" s="46"/>
      <c r="L3" s="46"/>
      <c r="M3" s="46"/>
      <c r="N3" s="46"/>
      <c r="O3" s="46"/>
      <c r="P3" s="85" t="s">
        <v>27</v>
      </c>
      <c r="Q3" s="85"/>
    </row>
    <row r="4" ht="21" customHeight="1" spans="1:19">
      <c r="A4" s="11" t="s">
        <v>28</v>
      </c>
      <c r="B4" s="11" t="s">
        <v>29</v>
      </c>
      <c r="C4" s="11" t="s">
        <v>30</v>
      </c>
      <c r="D4" s="47" t="s">
        <v>31</v>
      </c>
      <c r="E4" s="48"/>
      <c r="F4" s="48"/>
      <c r="G4" s="48"/>
      <c r="H4" s="48"/>
      <c r="I4" s="13"/>
      <c r="J4" s="48"/>
      <c r="K4" s="48"/>
      <c r="L4" s="48"/>
      <c r="M4" s="48"/>
      <c r="N4" s="49"/>
      <c r="O4" s="47" t="s">
        <v>32</v>
      </c>
      <c r="P4" s="48"/>
      <c r="Q4" s="48"/>
      <c r="R4" s="48"/>
      <c r="S4" s="49"/>
    </row>
    <row r="5" ht="41.25" customHeight="1" spans="1:19">
      <c r="A5" s="16"/>
      <c r="B5" s="16"/>
      <c r="C5" s="16"/>
      <c r="D5" s="16" t="s">
        <v>33</v>
      </c>
      <c r="E5" s="16" t="s">
        <v>34</v>
      </c>
      <c r="F5" s="16" t="s">
        <v>35</v>
      </c>
      <c r="G5" s="16" t="s">
        <v>36</v>
      </c>
      <c r="H5" s="11" t="s">
        <v>37</v>
      </c>
      <c r="I5" s="169" t="s">
        <v>38</v>
      </c>
      <c r="J5" s="169"/>
      <c r="K5" s="169"/>
      <c r="L5" s="169"/>
      <c r="M5" s="169"/>
      <c r="N5" s="169"/>
      <c r="O5" s="11" t="s">
        <v>33</v>
      </c>
      <c r="P5" s="11" t="s">
        <v>34</v>
      </c>
      <c r="Q5" s="11" t="s">
        <v>35</v>
      </c>
      <c r="R5" s="11" t="s">
        <v>36</v>
      </c>
      <c r="S5" s="11" t="s">
        <v>39</v>
      </c>
    </row>
    <row r="6" ht="43.5" customHeight="1" spans="1:19">
      <c r="A6" s="75"/>
      <c r="B6" s="75"/>
      <c r="C6" s="75"/>
      <c r="D6" s="76"/>
      <c r="E6" s="76"/>
      <c r="F6" s="76"/>
      <c r="G6" s="75"/>
      <c r="H6" s="75"/>
      <c r="I6" s="36" t="s">
        <v>33</v>
      </c>
      <c r="J6" s="34" t="s">
        <v>40</v>
      </c>
      <c r="K6" s="34" t="s">
        <v>41</v>
      </c>
      <c r="L6" s="10" t="s">
        <v>42</v>
      </c>
      <c r="M6" s="10" t="s">
        <v>43</v>
      </c>
      <c r="N6" s="10" t="s">
        <v>44</v>
      </c>
      <c r="O6" s="76"/>
      <c r="P6" s="76"/>
      <c r="Q6" s="76"/>
      <c r="R6" s="76"/>
      <c r="S6" s="76"/>
    </row>
    <row r="7" ht="21" customHeight="1" spans="1:19">
      <c r="A7" s="36">
        <v>1</v>
      </c>
      <c r="B7" s="36">
        <v>2</v>
      </c>
      <c r="C7" s="36">
        <v>3</v>
      </c>
      <c r="D7" s="36">
        <v>4</v>
      </c>
      <c r="E7" s="36">
        <v>5</v>
      </c>
      <c r="F7" s="36">
        <v>6</v>
      </c>
      <c r="G7" s="36">
        <v>7</v>
      </c>
      <c r="H7" s="36">
        <v>8</v>
      </c>
      <c r="I7" s="36">
        <v>9</v>
      </c>
      <c r="J7" s="36">
        <v>10</v>
      </c>
      <c r="K7" s="36">
        <v>11</v>
      </c>
      <c r="L7" s="36">
        <v>12</v>
      </c>
      <c r="M7" s="36">
        <v>13</v>
      </c>
      <c r="N7" s="36">
        <v>14</v>
      </c>
      <c r="O7" s="36">
        <v>15</v>
      </c>
      <c r="P7" s="36">
        <v>16</v>
      </c>
      <c r="Q7" s="36">
        <v>17</v>
      </c>
      <c r="R7" s="36">
        <v>18</v>
      </c>
      <c r="S7" s="60">
        <v>19</v>
      </c>
    </row>
    <row r="8" ht="52.5" customHeight="1" spans="1:19">
      <c r="A8" s="170" t="s">
        <v>45</v>
      </c>
      <c r="B8" s="170" t="s">
        <v>46</v>
      </c>
      <c r="C8" s="23">
        <v>10026839.2</v>
      </c>
      <c r="D8" s="23">
        <v>10026839.2</v>
      </c>
      <c r="E8" s="23">
        <v>8406839.2</v>
      </c>
      <c r="F8" s="23"/>
      <c r="G8" s="23"/>
      <c r="H8" s="23"/>
      <c r="I8" s="23">
        <v>1620000</v>
      </c>
      <c r="J8" s="23"/>
      <c r="K8" s="23"/>
      <c r="L8" s="23"/>
      <c r="M8" s="23"/>
      <c r="N8" s="23">
        <v>1620000</v>
      </c>
      <c r="O8" s="23"/>
      <c r="P8" s="23"/>
      <c r="Q8" s="23"/>
      <c r="R8" s="23"/>
      <c r="S8" s="23"/>
    </row>
    <row r="9" ht="30" customHeight="1" spans="1:19">
      <c r="A9" s="12" t="s">
        <v>30</v>
      </c>
      <c r="B9" s="171"/>
      <c r="C9" s="159">
        <v>10026839.2</v>
      </c>
      <c r="D9" s="159">
        <v>10026839.2</v>
      </c>
      <c r="E9" s="159">
        <v>8406839.2</v>
      </c>
      <c r="F9" s="159"/>
      <c r="G9" s="159"/>
      <c r="H9" s="159"/>
      <c r="I9" s="159">
        <v>1620000</v>
      </c>
      <c r="J9" s="159"/>
      <c r="K9" s="159"/>
      <c r="L9" s="159"/>
      <c r="M9" s="159"/>
      <c r="N9" s="159">
        <v>1620000</v>
      </c>
      <c r="O9" s="159"/>
      <c r="P9" s="159"/>
      <c r="Q9" s="159"/>
      <c r="R9" s="159"/>
      <c r="S9" s="159"/>
    </row>
  </sheetData>
  <mergeCells count="21">
    <mergeCell ref="P1:S1"/>
    <mergeCell ref="A2:S2"/>
    <mergeCell ref="A3:G3"/>
    <mergeCell ref="P3:S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25"/>
  <sheetViews>
    <sheetView showZeros="0" topLeftCell="A16" workbookViewId="0">
      <selection activeCell="I29" sqref="I29"/>
    </sheetView>
  </sheetViews>
  <sheetFormatPr defaultColWidth="8.84761904761905" defaultRowHeight="15" customHeight="1"/>
  <cols>
    <col min="1" max="1" width="9.62857142857143" customWidth="1"/>
    <col min="2" max="2" width="12.1428571428571" customWidth="1"/>
    <col min="3" max="6" width="14.4761904761905" customWidth="1"/>
    <col min="7" max="7" width="12.6285714285714" customWidth="1"/>
    <col min="8" max="8" width="4.34285714285714" customWidth="1"/>
    <col min="9" max="9" width="7.28571428571429" customWidth="1"/>
    <col min="10" max="13" width="12.7714285714286" customWidth="1"/>
    <col min="14" max="14" width="5.77142857142857" customWidth="1"/>
    <col min="15" max="15" width="12.7714285714286" customWidth="1"/>
  </cols>
  <sheetData>
    <row r="1" ht="18.75" customHeight="1" spans="1:15">
      <c r="A1" s="161"/>
      <c r="B1" s="161"/>
      <c r="C1" s="161"/>
      <c r="D1" s="161"/>
      <c r="E1" s="161"/>
      <c r="F1" s="161"/>
      <c r="G1" s="161"/>
      <c r="H1" s="161"/>
      <c r="I1" s="161"/>
      <c r="J1" s="161"/>
      <c r="K1" s="161"/>
      <c r="L1" s="161"/>
      <c r="M1" s="161"/>
      <c r="N1" s="43" t="s">
        <v>47</v>
      </c>
      <c r="O1" s="43"/>
    </row>
    <row r="2" ht="36" customHeight="1" spans="1:15">
      <c r="A2" s="162" t="str">
        <f>"2026"&amp;"年部门支出预算表"</f>
        <v>2026年部门支出预算表</v>
      </c>
      <c r="B2" s="162"/>
      <c r="C2" s="162"/>
      <c r="D2" s="162"/>
      <c r="E2" s="162"/>
      <c r="F2" s="162"/>
      <c r="G2" s="162"/>
      <c r="H2" s="162"/>
      <c r="I2" s="162"/>
      <c r="J2" s="162"/>
      <c r="K2" s="162"/>
      <c r="L2" s="162"/>
      <c r="M2" s="162"/>
      <c r="N2" s="162"/>
      <c r="O2" s="162"/>
    </row>
    <row r="3" ht="18.75" customHeight="1" spans="1:15">
      <c r="A3" s="31" t="str">
        <f>"单位名称："&amp;"盈江县平原镇莲花山中学"</f>
        <v>单位名称：盈江县平原镇莲花山中学</v>
      </c>
      <c r="B3" s="31"/>
      <c r="C3" s="31"/>
      <c r="D3" s="31"/>
      <c r="E3" s="31"/>
      <c r="F3" s="31"/>
      <c r="G3" s="161"/>
      <c r="H3" s="161"/>
      <c r="I3" s="161"/>
      <c r="J3" s="161"/>
      <c r="K3" s="161"/>
      <c r="L3" s="161"/>
      <c r="M3" s="161"/>
      <c r="N3" s="43" t="s">
        <v>1</v>
      </c>
      <c r="O3" s="43"/>
    </row>
    <row r="4" ht="31.5" customHeight="1" spans="1:15">
      <c r="A4" s="163" t="s">
        <v>48</v>
      </c>
      <c r="B4" s="163" t="s">
        <v>49</v>
      </c>
      <c r="C4" s="163" t="s">
        <v>30</v>
      </c>
      <c r="D4" s="163" t="s">
        <v>34</v>
      </c>
      <c r="E4" s="163"/>
      <c r="F4" s="163"/>
      <c r="G4" s="163" t="s">
        <v>35</v>
      </c>
      <c r="H4" s="163" t="s">
        <v>36</v>
      </c>
      <c r="I4" s="163" t="s">
        <v>50</v>
      </c>
      <c r="J4" s="163" t="s">
        <v>51</v>
      </c>
      <c r="K4" s="163"/>
      <c r="L4" s="163"/>
      <c r="M4" s="163"/>
      <c r="N4" s="163"/>
      <c r="O4" s="163"/>
    </row>
    <row r="5" ht="37.3" customHeight="1" spans="1:15">
      <c r="A5" s="163"/>
      <c r="B5" s="163"/>
      <c r="C5" s="163"/>
      <c r="D5" s="163" t="s">
        <v>33</v>
      </c>
      <c r="E5" s="163" t="s">
        <v>52</v>
      </c>
      <c r="F5" s="163" t="s">
        <v>53</v>
      </c>
      <c r="G5" s="163"/>
      <c r="H5" s="163"/>
      <c r="I5" s="163"/>
      <c r="J5" s="163" t="s">
        <v>33</v>
      </c>
      <c r="K5" s="163" t="s">
        <v>54</v>
      </c>
      <c r="L5" s="163" t="s">
        <v>55</v>
      </c>
      <c r="M5" s="163" t="s">
        <v>56</v>
      </c>
      <c r="N5" s="163" t="s">
        <v>57</v>
      </c>
      <c r="O5" s="163" t="s">
        <v>58</v>
      </c>
    </row>
    <row r="6" ht="18.75" customHeight="1" spans="1:15">
      <c r="A6" s="164" t="s">
        <v>59</v>
      </c>
      <c r="B6" s="164" t="s">
        <v>60</v>
      </c>
      <c r="C6" s="164" t="s">
        <v>61</v>
      </c>
      <c r="D6" s="164" t="s">
        <v>62</v>
      </c>
      <c r="E6" s="164" t="s">
        <v>63</v>
      </c>
      <c r="F6" s="164" t="s">
        <v>64</v>
      </c>
      <c r="G6" s="164" t="s">
        <v>65</v>
      </c>
      <c r="H6" s="164" t="s">
        <v>66</v>
      </c>
      <c r="I6" s="164" t="s">
        <v>67</v>
      </c>
      <c r="J6" s="164" t="s">
        <v>68</v>
      </c>
      <c r="K6" s="164" t="s">
        <v>69</v>
      </c>
      <c r="L6" s="164" t="s">
        <v>70</v>
      </c>
      <c r="M6" s="164" t="s">
        <v>71</v>
      </c>
      <c r="N6" s="164" t="s">
        <v>72</v>
      </c>
      <c r="O6" s="164" t="s">
        <v>73</v>
      </c>
    </row>
    <row r="7" ht="52.5" customHeight="1" spans="1:15">
      <c r="A7" s="165" t="s">
        <v>74</v>
      </c>
      <c r="B7" s="165" t="s">
        <v>75</v>
      </c>
      <c r="C7" s="131">
        <v>7946988.66</v>
      </c>
      <c r="D7" s="131">
        <v>6326988.66</v>
      </c>
      <c r="E7" s="131">
        <v>6222766.84</v>
      </c>
      <c r="F7" s="131">
        <v>104221.82</v>
      </c>
      <c r="G7" s="131"/>
      <c r="H7" s="131"/>
      <c r="I7" s="131"/>
      <c r="J7" s="131">
        <v>1620000</v>
      </c>
      <c r="K7" s="131"/>
      <c r="L7" s="131"/>
      <c r="M7" s="131"/>
      <c r="N7" s="131"/>
      <c r="O7" s="131">
        <v>1620000</v>
      </c>
    </row>
    <row r="8" ht="52.5" customHeight="1" spans="1:15">
      <c r="A8" s="166" t="s">
        <v>76</v>
      </c>
      <c r="B8" s="166" t="s">
        <v>77</v>
      </c>
      <c r="C8" s="131">
        <v>7946988.66</v>
      </c>
      <c r="D8" s="131">
        <v>6326988.66</v>
      </c>
      <c r="E8" s="131">
        <v>6222766.84</v>
      </c>
      <c r="F8" s="131">
        <v>104221.82</v>
      </c>
      <c r="G8" s="131"/>
      <c r="H8" s="131"/>
      <c r="I8" s="131"/>
      <c r="J8" s="131">
        <v>1620000</v>
      </c>
      <c r="K8" s="131"/>
      <c r="L8" s="131"/>
      <c r="M8" s="131"/>
      <c r="N8" s="131"/>
      <c r="O8" s="131">
        <v>1620000</v>
      </c>
    </row>
    <row r="9" ht="52.5" customHeight="1" spans="1:15">
      <c r="A9" s="167" t="s">
        <v>78</v>
      </c>
      <c r="B9" s="167" t="s">
        <v>79</v>
      </c>
      <c r="C9" s="131">
        <v>7946988.66</v>
      </c>
      <c r="D9" s="131">
        <v>6326988.66</v>
      </c>
      <c r="E9" s="131">
        <v>6222766.84</v>
      </c>
      <c r="F9" s="131">
        <v>104221.82</v>
      </c>
      <c r="G9" s="131"/>
      <c r="H9" s="131"/>
      <c r="I9" s="131"/>
      <c r="J9" s="131">
        <v>1620000</v>
      </c>
      <c r="K9" s="131"/>
      <c r="L9" s="131"/>
      <c r="M9" s="131"/>
      <c r="N9" s="131"/>
      <c r="O9" s="131">
        <v>1620000</v>
      </c>
    </row>
    <row r="10" ht="52.5" customHeight="1" spans="1:15">
      <c r="A10" s="165" t="s">
        <v>80</v>
      </c>
      <c r="B10" s="165" t="s">
        <v>81</v>
      </c>
      <c r="C10" s="131">
        <v>985974.26</v>
      </c>
      <c r="D10" s="131">
        <v>985974.26</v>
      </c>
      <c r="E10" s="131">
        <v>985974.26</v>
      </c>
      <c r="F10" s="131"/>
      <c r="G10" s="131"/>
      <c r="H10" s="131"/>
      <c r="I10" s="131"/>
      <c r="J10" s="131"/>
      <c r="K10" s="131"/>
      <c r="L10" s="131"/>
      <c r="M10" s="131"/>
      <c r="N10" s="131"/>
      <c r="O10" s="131"/>
    </row>
    <row r="11" ht="52.5" customHeight="1" spans="1:15">
      <c r="A11" s="166" t="s">
        <v>82</v>
      </c>
      <c r="B11" s="166" t="s">
        <v>83</v>
      </c>
      <c r="C11" s="131">
        <v>945484.32</v>
      </c>
      <c r="D11" s="131">
        <v>945484.32</v>
      </c>
      <c r="E11" s="131">
        <v>945484.32</v>
      </c>
      <c r="F11" s="131"/>
      <c r="G11" s="131"/>
      <c r="H11" s="131"/>
      <c r="I11" s="131"/>
      <c r="J11" s="131"/>
      <c r="K11" s="131"/>
      <c r="L11" s="131"/>
      <c r="M11" s="131"/>
      <c r="N11" s="131"/>
      <c r="O11" s="131"/>
    </row>
    <row r="12" ht="52.5" customHeight="1" spans="1:15">
      <c r="A12" s="167" t="s">
        <v>84</v>
      </c>
      <c r="B12" s="167" t="s">
        <v>85</v>
      </c>
      <c r="C12" s="131">
        <v>20000</v>
      </c>
      <c r="D12" s="131">
        <v>20000</v>
      </c>
      <c r="E12" s="131">
        <v>20000</v>
      </c>
      <c r="F12" s="131"/>
      <c r="G12" s="131"/>
      <c r="H12" s="131"/>
      <c r="I12" s="131"/>
      <c r="J12" s="131"/>
      <c r="K12" s="131"/>
      <c r="L12" s="131"/>
      <c r="M12" s="131"/>
      <c r="N12" s="131"/>
      <c r="O12" s="131"/>
    </row>
    <row r="13" ht="52.5" customHeight="1" spans="1:15">
      <c r="A13" s="167" t="s">
        <v>86</v>
      </c>
      <c r="B13" s="167" t="s">
        <v>87</v>
      </c>
      <c r="C13" s="131">
        <v>925484.32</v>
      </c>
      <c r="D13" s="131">
        <v>925484.32</v>
      </c>
      <c r="E13" s="131">
        <v>925484.32</v>
      </c>
      <c r="F13" s="131"/>
      <c r="G13" s="131"/>
      <c r="H13" s="131"/>
      <c r="I13" s="131"/>
      <c r="J13" s="131"/>
      <c r="K13" s="131"/>
      <c r="L13" s="131"/>
      <c r="M13" s="131"/>
      <c r="N13" s="131"/>
      <c r="O13" s="131"/>
    </row>
    <row r="14" ht="52.5" customHeight="1" spans="1:15">
      <c r="A14" s="167" t="s">
        <v>88</v>
      </c>
      <c r="B14" s="167" t="s">
        <v>89</v>
      </c>
      <c r="C14" s="131"/>
      <c r="D14" s="131"/>
      <c r="E14" s="131"/>
      <c r="F14" s="131"/>
      <c r="G14" s="131"/>
      <c r="H14" s="131"/>
      <c r="I14" s="131"/>
      <c r="J14" s="131"/>
      <c r="K14" s="131"/>
      <c r="L14" s="131"/>
      <c r="M14" s="131"/>
      <c r="N14" s="131"/>
      <c r="O14" s="131"/>
    </row>
    <row r="15" ht="52.5" customHeight="1" spans="1:15">
      <c r="A15" s="166" t="s">
        <v>90</v>
      </c>
      <c r="B15" s="166" t="s">
        <v>91</v>
      </c>
      <c r="C15" s="131">
        <v>40489.94</v>
      </c>
      <c r="D15" s="131">
        <v>40489.94</v>
      </c>
      <c r="E15" s="131">
        <v>40489.94</v>
      </c>
      <c r="F15" s="131"/>
      <c r="G15" s="131"/>
      <c r="H15" s="131"/>
      <c r="I15" s="131"/>
      <c r="J15" s="131"/>
      <c r="K15" s="131"/>
      <c r="L15" s="131"/>
      <c r="M15" s="131"/>
      <c r="N15" s="131"/>
      <c r="O15" s="131"/>
    </row>
    <row r="16" ht="52.5" customHeight="1" spans="1:15">
      <c r="A16" s="167" t="s">
        <v>92</v>
      </c>
      <c r="B16" s="167" t="s">
        <v>91</v>
      </c>
      <c r="C16" s="131">
        <v>40489.94</v>
      </c>
      <c r="D16" s="131">
        <v>40489.94</v>
      </c>
      <c r="E16" s="131">
        <v>40489.94</v>
      </c>
      <c r="F16" s="131"/>
      <c r="G16" s="131"/>
      <c r="H16" s="131"/>
      <c r="I16" s="131"/>
      <c r="J16" s="131"/>
      <c r="K16" s="131"/>
      <c r="L16" s="131"/>
      <c r="M16" s="131"/>
      <c r="N16" s="131"/>
      <c r="O16" s="131"/>
    </row>
    <row r="17" ht="52.5" customHeight="1" spans="1:15">
      <c r="A17" s="165" t="s">
        <v>93</v>
      </c>
      <c r="B17" s="165" t="s">
        <v>94</v>
      </c>
      <c r="C17" s="131">
        <v>399762.28</v>
      </c>
      <c r="D17" s="131">
        <v>399762.28</v>
      </c>
      <c r="E17" s="131">
        <v>399762.28</v>
      </c>
      <c r="F17" s="131"/>
      <c r="G17" s="131"/>
      <c r="H17" s="131"/>
      <c r="I17" s="131"/>
      <c r="J17" s="131"/>
      <c r="K17" s="131"/>
      <c r="L17" s="131"/>
      <c r="M17" s="131"/>
      <c r="N17" s="131"/>
      <c r="O17" s="131"/>
    </row>
    <row r="18" ht="52.5" customHeight="1" spans="1:15">
      <c r="A18" s="166" t="s">
        <v>95</v>
      </c>
      <c r="B18" s="166" t="s">
        <v>96</v>
      </c>
      <c r="C18" s="131">
        <v>399762.28</v>
      </c>
      <c r="D18" s="131">
        <v>399762.28</v>
      </c>
      <c r="E18" s="131">
        <v>399762.28</v>
      </c>
      <c r="F18" s="131"/>
      <c r="G18" s="131"/>
      <c r="H18" s="131"/>
      <c r="I18" s="131"/>
      <c r="J18" s="131"/>
      <c r="K18" s="131"/>
      <c r="L18" s="131"/>
      <c r="M18" s="131"/>
      <c r="N18" s="131"/>
      <c r="O18" s="131"/>
    </row>
    <row r="19" ht="52.5" customHeight="1" spans="1:15">
      <c r="A19" s="167" t="s">
        <v>97</v>
      </c>
      <c r="B19" s="167" t="s">
        <v>98</v>
      </c>
      <c r="C19" s="131"/>
      <c r="D19" s="131"/>
      <c r="E19" s="131"/>
      <c r="F19" s="131"/>
      <c r="G19" s="131"/>
      <c r="H19" s="131"/>
      <c r="I19" s="131"/>
      <c r="J19" s="131"/>
      <c r="K19" s="131"/>
      <c r="L19" s="131"/>
      <c r="M19" s="131"/>
      <c r="N19" s="131"/>
      <c r="O19" s="131"/>
    </row>
    <row r="20" ht="52.5" customHeight="1" spans="1:15">
      <c r="A20" s="167" t="s">
        <v>99</v>
      </c>
      <c r="B20" s="167" t="s">
        <v>100</v>
      </c>
      <c r="C20" s="131">
        <v>358625.17</v>
      </c>
      <c r="D20" s="131">
        <v>358625.17</v>
      </c>
      <c r="E20" s="131">
        <v>358625.17</v>
      </c>
      <c r="F20" s="131"/>
      <c r="G20" s="131"/>
      <c r="H20" s="131"/>
      <c r="I20" s="131"/>
      <c r="J20" s="131"/>
      <c r="K20" s="131"/>
      <c r="L20" s="131"/>
      <c r="M20" s="131"/>
      <c r="N20" s="131"/>
      <c r="O20" s="131"/>
    </row>
    <row r="21" ht="52.5" customHeight="1" spans="1:15">
      <c r="A21" s="167" t="s">
        <v>101</v>
      </c>
      <c r="B21" s="167" t="s">
        <v>102</v>
      </c>
      <c r="C21" s="131">
        <v>41137.11</v>
      </c>
      <c r="D21" s="131">
        <v>41137.11</v>
      </c>
      <c r="E21" s="131">
        <v>41137.11</v>
      </c>
      <c r="F21" s="131"/>
      <c r="G21" s="131"/>
      <c r="H21" s="131"/>
      <c r="I21" s="131"/>
      <c r="J21" s="131"/>
      <c r="K21" s="131"/>
      <c r="L21" s="131"/>
      <c r="M21" s="131"/>
      <c r="N21" s="131"/>
      <c r="O21" s="131"/>
    </row>
    <row r="22" ht="52.5" customHeight="1" spans="1:15">
      <c r="A22" s="165" t="s">
        <v>103</v>
      </c>
      <c r="B22" s="165" t="s">
        <v>104</v>
      </c>
      <c r="C22" s="131">
        <v>694114</v>
      </c>
      <c r="D22" s="131">
        <v>694114</v>
      </c>
      <c r="E22" s="131">
        <v>694114</v>
      </c>
      <c r="F22" s="131"/>
      <c r="G22" s="131"/>
      <c r="H22" s="131"/>
      <c r="I22" s="131"/>
      <c r="J22" s="131"/>
      <c r="K22" s="131"/>
      <c r="L22" s="131"/>
      <c r="M22" s="131"/>
      <c r="N22" s="131"/>
      <c r="O22" s="131"/>
    </row>
    <row r="23" ht="52.5" customHeight="1" spans="1:15">
      <c r="A23" s="166" t="s">
        <v>105</v>
      </c>
      <c r="B23" s="166" t="s">
        <v>106</v>
      </c>
      <c r="C23" s="131">
        <v>694114</v>
      </c>
      <c r="D23" s="131">
        <v>694114</v>
      </c>
      <c r="E23" s="131">
        <v>694114</v>
      </c>
      <c r="F23" s="131"/>
      <c r="G23" s="131"/>
      <c r="H23" s="131"/>
      <c r="I23" s="131"/>
      <c r="J23" s="131"/>
      <c r="K23" s="131"/>
      <c r="L23" s="131"/>
      <c r="M23" s="131"/>
      <c r="N23" s="131"/>
      <c r="O23" s="131"/>
    </row>
    <row r="24" ht="52.5" customHeight="1" spans="1:15">
      <c r="A24" s="167" t="s">
        <v>107</v>
      </c>
      <c r="B24" s="167" t="s">
        <v>108</v>
      </c>
      <c r="C24" s="131">
        <v>694114</v>
      </c>
      <c r="D24" s="131">
        <v>694114</v>
      </c>
      <c r="E24" s="131">
        <v>694114</v>
      </c>
      <c r="F24" s="131"/>
      <c r="G24" s="131"/>
      <c r="H24" s="131"/>
      <c r="I24" s="131"/>
      <c r="J24" s="131"/>
      <c r="K24" s="131"/>
      <c r="L24" s="131"/>
      <c r="M24" s="131"/>
      <c r="N24" s="131"/>
      <c r="O24" s="131"/>
    </row>
    <row r="25" ht="30" customHeight="1" spans="1:15">
      <c r="A25" s="164" t="s">
        <v>30</v>
      </c>
      <c r="B25" s="164"/>
      <c r="C25" s="131">
        <v>10026839.2</v>
      </c>
      <c r="D25" s="131">
        <v>8406839.2</v>
      </c>
      <c r="E25" s="131">
        <v>8302617.38</v>
      </c>
      <c r="F25" s="131">
        <v>104221.82</v>
      </c>
      <c r="G25" s="131"/>
      <c r="H25" s="131"/>
      <c r="I25" s="131"/>
      <c r="J25" s="131">
        <v>1620000</v>
      </c>
      <c r="K25" s="131"/>
      <c r="L25" s="131"/>
      <c r="M25" s="131"/>
      <c r="N25" s="131"/>
      <c r="O25" s="131">
        <v>1620000</v>
      </c>
    </row>
  </sheetData>
  <mergeCells count="13">
    <mergeCell ref="N1:O1"/>
    <mergeCell ref="A2:O2"/>
    <mergeCell ref="A3:F3"/>
    <mergeCell ref="N3:O3"/>
    <mergeCell ref="D4:F4"/>
    <mergeCell ref="J4:O4"/>
    <mergeCell ref="A25:B25"/>
    <mergeCell ref="A4:A5"/>
    <mergeCell ref="B4:B5"/>
    <mergeCell ref="C4:C5"/>
    <mergeCell ref="G4:G5"/>
    <mergeCell ref="H4:H5"/>
    <mergeCell ref="I4:I5"/>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workbookViewId="0">
      <selection activeCell="A1" sqref="A1"/>
    </sheetView>
  </sheetViews>
  <sheetFormatPr defaultColWidth="9.14285714285714" defaultRowHeight="14.25" customHeight="1" outlineLevelCol="3"/>
  <cols>
    <col min="1" max="1" width="32.7714285714286" customWidth="1"/>
    <col min="2" max="2" width="23.9142857142857" customWidth="1"/>
    <col min="3" max="3" width="35.4761904761905" customWidth="1"/>
    <col min="4" max="4" width="36.4190476190476" customWidth="1"/>
  </cols>
  <sheetData>
    <row r="1" ht="17.25" customHeight="1" spans="1:4">
      <c r="A1" s="46"/>
      <c r="B1" s="46"/>
      <c r="C1" s="46"/>
      <c r="D1" s="85" t="s">
        <v>109</v>
      </c>
    </row>
    <row r="2" ht="30.75" customHeight="1" spans="1:4">
      <c r="A2" s="154" t="str">
        <f>"2026"&amp;"年部门财政拨款收支预算总表"</f>
        <v>2026年部门财政拨款收支预算总表</v>
      </c>
      <c r="B2" s="154"/>
      <c r="C2" s="154"/>
      <c r="D2" s="154"/>
    </row>
    <row r="3" ht="18.75" customHeight="1" spans="1:4">
      <c r="A3" s="31" t="str">
        <f>"单位名称："&amp;"盈江县平原镇莲花山中学"</f>
        <v>单位名称：盈江县平原镇莲花山中学</v>
      </c>
      <c r="B3" s="155"/>
      <c r="C3" s="155"/>
      <c r="D3" s="86" t="s">
        <v>1</v>
      </c>
    </row>
    <row r="4" ht="19.5" customHeight="1" spans="1:4">
      <c r="A4" s="12" t="s">
        <v>110</v>
      </c>
      <c r="B4" s="14"/>
      <c r="C4" s="12" t="s">
        <v>111</v>
      </c>
      <c r="D4" s="14"/>
    </row>
    <row r="5" ht="21.75" customHeight="1" spans="1:4">
      <c r="A5" s="73" t="s">
        <v>112</v>
      </c>
      <c r="B5" s="11" t="s">
        <v>5</v>
      </c>
      <c r="C5" s="73" t="s">
        <v>113</v>
      </c>
      <c r="D5" s="11" t="s">
        <v>5</v>
      </c>
    </row>
    <row r="6" ht="17.25" customHeight="1" spans="1:4">
      <c r="A6" s="75"/>
      <c r="B6" s="18"/>
      <c r="C6" s="75"/>
      <c r="D6" s="18"/>
    </row>
    <row r="7" ht="19.5" customHeight="1" spans="1:4">
      <c r="A7" s="87" t="s">
        <v>114</v>
      </c>
      <c r="B7" s="23">
        <v>8406839.2</v>
      </c>
      <c r="C7" s="87" t="s">
        <v>115</v>
      </c>
      <c r="D7" s="23">
        <v>8406839.2</v>
      </c>
    </row>
    <row r="8" ht="19.5" customHeight="1" spans="1:4">
      <c r="A8" s="87" t="s">
        <v>116</v>
      </c>
      <c r="B8" s="23">
        <v>8406839.2</v>
      </c>
      <c r="C8" s="156" t="str">
        <f>"（"&amp;"一"&amp;"）"&amp;"教育支出"</f>
        <v>（一）教育支出</v>
      </c>
      <c r="D8" s="23">
        <v>6326988.66</v>
      </c>
    </row>
    <row r="9" ht="19.5" customHeight="1" spans="1:4">
      <c r="A9" s="157" t="s">
        <v>117</v>
      </c>
      <c r="B9" s="23"/>
      <c r="C9" s="156" t="str">
        <f>"（"&amp;"二"&amp;"）"&amp;"社会保障和就业支出"</f>
        <v>（二）社会保障和就业支出</v>
      </c>
      <c r="D9" s="23">
        <v>985974.26</v>
      </c>
    </row>
    <row r="10" ht="19.5" customHeight="1" spans="1:4">
      <c r="A10" s="157" t="s">
        <v>118</v>
      </c>
      <c r="B10" s="23"/>
      <c r="C10" s="156" t="str">
        <f>"（"&amp;"三"&amp;"）"&amp;"卫生健康支出"</f>
        <v>（三）卫生健康支出</v>
      </c>
      <c r="D10" s="23">
        <v>399762.28</v>
      </c>
    </row>
    <row r="11" ht="19.5" customHeight="1" spans="1:4">
      <c r="A11" s="157" t="s">
        <v>119</v>
      </c>
      <c r="B11" s="23"/>
      <c r="C11" s="156" t="str">
        <f>"（"&amp;"四"&amp;"）"&amp;"住房保障支出"</f>
        <v>（四）住房保障支出</v>
      </c>
      <c r="D11" s="23">
        <v>694114</v>
      </c>
    </row>
    <row r="12" ht="19.5" customHeight="1" spans="1:4">
      <c r="A12" s="157" t="s">
        <v>116</v>
      </c>
      <c r="B12" s="23"/>
      <c r="C12" s="156"/>
      <c r="D12" s="23"/>
    </row>
    <row r="13" ht="19.5" customHeight="1" spans="1:4">
      <c r="A13" s="157" t="s">
        <v>117</v>
      </c>
      <c r="B13" s="23"/>
      <c r="C13" s="156"/>
      <c r="D13" s="23"/>
    </row>
    <row r="14" ht="19.5" customHeight="1" spans="1:4">
      <c r="A14" s="157" t="s">
        <v>118</v>
      </c>
      <c r="B14" s="23"/>
      <c r="C14" s="156"/>
      <c r="D14" s="23"/>
    </row>
    <row r="15" ht="19.5" customHeight="1" spans="1:4">
      <c r="A15" s="158"/>
      <c r="B15" s="23"/>
      <c r="C15" s="156"/>
      <c r="D15" s="23"/>
    </row>
    <row r="16" ht="19.5" customHeight="1" spans="1:4">
      <c r="A16" s="158"/>
      <c r="B16" s="23"/>
      <c r="C16" s="156"/>
      <c r="D16" s="23"/>
    </row>
    <row r="17" ht="19.5" customHeight="1" spans="1:4">
      <c r="A17" s="158"/>
      <c r="B17" s="23"/>
      <c r="C17" s="156"/>
      <c r="D17" s="23"/>
    </row>
    <row r="18" ht="19.5" customHeight="1" spans="1:4">
      <c r="A18" s="158"/>
      <c r="B18" s="23"/>
      <c r="C18" s="156"/>
      <c r="D18" s="23"/>
    </row>
    <row r="19" ht="19.5" customHeight="1" spans="1:4">
      <c r="A19" s="158"/>
      <c r="B19" s="23"/>
      <c r="C19" s="156"/>
      <c r="D19" s="23"/>
    </row>
    <row r="20" ht="19.5" customHeight="1" spans="1:4">
      <c r="A20" s="87"/>
      <c r="B20" s="23"/>
      <c r="C20" s="156"/>
      <c r="D20" s="23"/>
    </row>
    <row r="21" ht="19.5" customHeight="1" spans="1:4">
      <c r="A21" s="87"/>
      <c r="B21" s="23"/>
      <c r="C21" s="87"/>
      <c r="D21" s="23"/>
    </row>
    <row r="22" ht="19.5" customHeight="1" spans="1:4">
      <c r="A22" s="87"/>
      <c r="B22" s="23"/>
      <c r="C22" s="87"/>
      <c r="D22" s="23"/>
    </row>
    <row r="23" ht="19.5" customHeight="1" spans="1:4">
      <c r="A23" s="87"/>
      <c r="B23" s="23"/>
      <c r="C23" s="87"/>
      <c r="D23" s="23"/>
    </row>
    <row r="24" ht="19.5" customHeight="1" spans="1:4">
      <c r="A24" s="87"/>
      <c r="B24" s="23"/>
      <c r="C24" s="87"/>
      <c r="D24" s="23"/>
    </row>
    <row r="25" ht="19.5" customHeight="1" spans="1:4">
      <c r="A25" s="87"/>
      <c r="B25" s="23"/>
      <c r="C25" s="87"/>
      <c r="D25" s="23"/>
    </row>
    <row r="26" ht="19.5" customHeight="1" spans="1:4">
      <c r="A26" s="156"/>
      <c r="B26" s="23"/>
      <c r="C26" s="87"/>
      <c r="D26" s="23"/>
    </row>
    <row r="27" ht="19.5" customHeight="1" spans="1:4">
      <c r="A27" s="87"/>
      <c r="B27" s="23"/>
      <c r="C27" s="87"/>
      <c r="D27" s="23"/>
    </row>
    <row r="28" customHeight="1" spans="1:4">
      <c r="A28" s="87"/>
      <c r="B28" s="23"/>
      <c r="C28" s="157"/>
      <c r="D28" s="23"/>
    </row>
    <row r="29" ht="19.5" customHeight="1" spans="1:4">
      <c r="A29" s="87"/>
      <c r="B29" s="23"/>
      <c r="C29" s="87"/>
      <c r="D29" s="23"/>
    </row>
    <row r="30" ht="19.5" customHeight="1" spans="1:4">
      <c r="A30" s="156"/>
      <c r="B30" s="23"/>
      <c r="C30" s="87"/>
      <c r="D30" s="23"/>
    </row>
    <row r="31" ht="18" customHeight="1" spans="1:4">
      <c r="A31" s="156"/>
      <c r="B31" s="23"/>
      <c r="C31" s="87"/>
      <c r="D31" s="23"/>
    </row>
    <row r="32" ht="18" customHeight="1" spans="1:4">
      <c r="A32" s="156"/>
      <c r="B32" s="23"/>
      <c r="C32" s="157"/>
      <c r="D32" s="23"/>
    </row>
    <row r="33" ht="18" customHeight="1" spans="1:4">
      <c r="A33" s="156"/>
      <c r="B33" s="23"/>
      <c r="C33" s="157"/>
      <c r="D33" s="23"/>
    </row>
    <row r="34" ht="19.5" customHeight="1" spans="1:4">
      <c r="A34" s="156"/>
      <c r="B34" s="159"/>
      <c r="C34" s="87"/>
      <c r="D34" s="159"/>
    </row>
    <row r="35" ht="19.5" customHeight="1" spans="1:4">
      <c r="A35" s="156"/>
      <c r="B35" s="23"/>
      <c r="C35" s="87" t="s">
        <v>120</v>
      </c>
      <c r="D35" s="23"/>
    </row>
    <row r="36" ht="19.5" customHeight="1" spans="1:4">
      <c r="A36" s="160" t="s">
        <v>24</v>
      </c>
      <c r="B36" s="23">
        <v>8406839.2</v>
      </c>
      <c r="C36" s="160" t="s">
        <v>25</v>
      </c>
      <c r="D36" s="23">
        <v>8406839.2</v>
      </c>
    </row>
  </sheetData>
  <mergeCells count="8">
    <mergeCell ref="A2:D2"/>
    <mergeCell ref="A3:B3"/>
    <mergeCell ref="A4:B4"/>
    <mergeCell ref="C4:D4"/>
    <mergeCell ref="A5:A6"/>
    <mergeCell ref="B5:B6"/>
    <mergeCell ref="C5:C6"/>
    <mergeCell ref="D5:D6"/>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23"/>
  <sheetViews>
    <sheetView showZeros="0" workbookViewId="0">
      <selection activeCell="A1" sqref="A1"/>
    </sheetView>
  </sheetViews>
  <sheetFormatPr defaultColWidth="10.2857142857143" defaultRowHeight="15" customHeight="1" outlineLevelCol="6"/>
  <cols>
    <col min="1" max="1" width="26.3428571428571" customWidth="1"/>
    <col min="2" max="2" width="35" customWidth="1"/>
    <col min="3" max="7" width="19.2857142857143" customWidth="1"/>
  </cols>
  <sheetData>
    <row r="1" ht="18.75" customHeight="1" spans="1:7">
      <c r="A1" s="121"/>
      <c r="B1" s="121"/>
      <c r="C1" s="121"/>
      <c r="D1" s="121"/>
      <c r="E1" s="121"/>
      <c r="F1" s="121"/>
      <c r="G1" s="122" t="s">
        <v>121</v>
      </c>
    </row>
    <row r="2" ht="33" customHeight="1" spans="1:7">
      <c r="A2" s="147" t="str">
        <f>"2026"&amp;"年一般公共预算支出预算表（按功能科目分类）"</f>
        <v>2026年一般公共预算支出预算表（按功能科目分类）</v>
      </c>
      <c r="B2" s="147"/>
      <c r="C2" s="147"/>
      <c r="D2" s="147"/>
      <c r="E2" s="147"/>
      <c r="F2" s="147"/>
      <c r="G2" s="147"/>
    </row>
    <row r="3" ht="18.75" customHeight="1" spans="1:7">
      <c r="A3" s="148" t="str">
        <f>"单位名称："&amp;"盈江县平原镇莲花山中学"</f>
        <v>单位名称：盈江县平原镇莲花山中学</v>
      </c>
      <c r="B3" s="148"/>
      <c r="C3" s="121"/>
      <c r="D3" s="121"/>
      <c r="E3" s="121"/>
      <c r="F3" s="121"/>
      <c r="G3" s="122" t="s">
        <v>1</v>
      </c>
    </row>
    <row r="4" ht="18.75" customHeight="1" spans="1:7">
      <c r="A4" s="149" t="s">
        <v>122</v>
      </c>
      <c r="B4" s="149"/>
      <c r="C4" s="149" t="s">
        <v>30</v>
      </c>
      <c r="D4" s="149" t="s">
        <v>52</v>
      </c>
      <c r="E4" s="149"/>
      <c r="F4" s="149"/>
      <c r="G4" s="149" t="s">
        <v>53</v>
      </c>
    </row>
    <row r="5" ht="18.75" customHeight="1" spans="1:7">
      <c r="A5" s="149" t="s">
        <v>48</v>
      </c>
      <c r="B5" s="149" t="s">
        <v>49</v>
      </c>
      <c r="C5" s="149"/>
      <c r="D5" s="149" t="s">
        <v>33</v>
      </c>
      <c r="E5" s="149" t="s">
        <v>123</v>
      </c>
      <c r="F5" s="149" t="s">
        <v>124</v>
      </c>
      <c r="G5" s="149"/>
    </row>
    <row r="6" ht="18.75" customHeight="1" spans="1:7">
      <c r="A6" s="149" t="s">
        <v>59</v>
      </c>
      <c r="B6" s="149" t="s">
        <v>60</v>
      </c>
      <c r="C6" s="149" t="s">
        <v>61</v>
      </c>
      <c r="D6" s="149" t="s">
        <v>62</v>
      </c>
      <c r="E6" s="149" t="s">
        <v>63</v>
      </c>
      <c r="F6" s="149" t="s">
        <v>64</v>
      </c>
      <c r="G6" s="149" t="s">
        <v>65</v>
      </c>
    </row>
    <row r="7" ht="18.75" customHeight="1" spans="1:7">
      <c r="A7" s="150" t="s">
        <v>74</v>
      </c>
      <c r="B7" s="150" t="s">
        <v>75</v>
      </c>
      <c r="C7" s="151">
        <v>6326988.66</v>
      </c>
      <c r="D7" s="151">
        <v>6222766.84</v>
      </c>
      <c r="E7" s="151">
        <v>6111941</v>
      </c>
      <c r="F7" s="151">
        <v>110825.84</v>
      </c>
      <c r="G7" s="151">
        <v>104221.82</v>
      </c>
    </row>
    <row r="8" ht="18.75" customHeight="1" outlineLevel="1" spans="1:7">
      <c r="A8" s="152" t="s">
        <v>76</v>
      </c>
      <c r="B8" s="152" t="s">
        <v>77</v>
      </c>
      <c r="C8" s="151">
        <v>6326988.66</v>
      </c>
      <c r="D8" s="151">
        <v>6222766.84</v>
      </c>
      <c r="E8" s="151">
        <v>6111941</v>
      </c>
      <c r="F8" s="151">
        <v>110825.84</v>
      </c>
      <c r="G8" s="151">
        <v>104221.82</v>
      </c>
    </row>
    <row r="9" ht="18.75" customHeight="1" outlineLevel="2" spans="1:7">
      <c r="A9" s="153" t="s">
        <v>78</v>
      </c>
      <c r="B9" s="153" t="s">
        <v>79</v>
      </c>
      <c r="C9" s="151">
        <v>6326988.66</v>
      </c>
      <c r="D9" s="151">
        <v>6222766.84</v>
      </c>
      <c r="E9" s="151">
        <v>6111941</v>
      </c>
      <c r="F9" s="151">
        <v>110825.84</v>
      </c>
      <c r="G9" s="151">
        <v>104221.82</v>
      </c>
    </row>
    <row r="10" ht="18.75" customHeight="1" spans="1:7">
      <c r="A10" s="150" t="s">
        <v>80</v>
      </c>
      <c r="B10" s="150" t="s">
        <v>81</v>
      </c>
      <c r="C10" s="151">
        <v>985974.26</v>
      </c>
      <c r="D10" s="151">
        <v>985974.26</v>
      </c>
      <c r="E10" s="151">
        <v>965974.26</v>
      </c>
      <c r="F10" s="151">
        <v>20000</v>
      </c>
      <c r="G10" s="151"/>
    </row>
    <row r="11" ht="18.75" customHeight="1" outlineLevel="1" spans="1:7">
      <c r="A11" s="152" t="s">
        <v>82</v>
      </c>
      <c r="B11" s="152" t="s">
        <v>83</v>
      </c>
      <c r="C11" s="151">
        <v>945484.32</v>
      </c>
      <c r="D11" s="151">
        <v>945484.32</v>
      </c>
      <c r="E11" s="151">
        <v>925484.32</v>
      </c>
      <c r="F11" s="151">
        <v>20000</v>
      </c>
      <c r="G11" s="151"/>
    </row>
    <row r="12" ht="18.75" customHeight="1" outlineLevel="2" spans="1:7">
      <c r="A12" s="153" t="s">
        <v>84</v>
      </c>
      <c r="B12" s="153" t="s">
        <v>85</v>
      </c>
      <c r="C12" s="151">
        <v>20000</v>
      </c>
      <c r="D12" s="151">
        <v>20000</v>
      </c>
      <c r="E12" s="151"/>
      <c r="F12" s="151">
        <v>20000</v>
      </c>
      <c r="G12" s="151"/>
    </row>
    <row r="13" ht="18.75" customHeight="1" outlineLevel="2" spans="1:7">
      <c r="A13" s="153" t="s">
        <v>86</v>
      </c>
      <c r="B13" s="153" t="s">
        <v>87</v>
      </c>
      <c r="C13" s="151">
        <v>925484.32</v>
      </c>
      <c r="D13" s="151">
        <v>925484.32</v>
      </c>
      <c r="E13" s="151">
        <v>925484.32</v>
      </c>
      <c r="F13" s="151"/>
      <c r="G13" s="151"/>
    </row>
    <row r="14" ht="18.75" customHeight="1" outlineLevel="1" spans="1:7">
      <c r="A14" s="152" t="s">
        <v>90</v>
      </c>
      <c r="B14" s="152" t="s">
        <v>91</v>
      </c>
      <c r="C14" s="151">
        <v>40489.94</v>
      </c>
      <c r="D14" s="151">
        <v>40489.94</v>
      </c>
      <c r="E14" s="151">
        <v>40489.94</v>
      </c>
      <c r="F14" s="151"/>
      <c r="G14" s="151"/>
    </row>
    <row r="15" ht="18.75" customHeight="1" outlineLevel="2" spans="1:7">
      <c r="A15" s="153" t="s">
        <v>92</v>
      </c>
      <c r="B15" s="153" t="s">
        <v>91</v>
      </c>
      <c r="C15" s="151">
        <v>40489.94</v>
      </c>
      <c r="D15" s="151">
        <v>40489.94</v>
      </c>
      <c r="E15" s="151">
        <v>40489.94</v>
      </c>
      <c r="F15" s="151"/>
      <c r="G15" s="151"/>
    </row>
    <row r="16" ht="18.75" customHeight="1" spans="1:7">
      <c r="A16" s="150" t="s">
        <v>93</v>
      </c>
      <c r="B16" s="150" t="s">
        <v>94</v>
      </c>
      <c r="C16" s="151">
        <v>399762.28</v>
      </c>
      <c r="D16" s="151">
        <v>399762.28</v>
      </c>
      <c r="E16" s="151">
        <v>399762.28</v>
      </c>
      <c r="F16" s="151"/>
      <c r="G16" s="151"/>
    </row>
    <row r="17" ht="18.75" customHeight="1" outlineLevel="1" spans="1:7">
      <c r="A17" s="152" t="s">
        <v>95</v>
      </c>
      <c r="B17" s="152" t="s">
        <v>96</v>
      </c>
      <c r="C17" s="151">
        <v>399762.28</v>
      </c>
      <c r="D17" s="151">
        <v>399762.28</v>
      </c>
      <c r="E17" s="151">
        <v>399762.28</v>
      </c>
      <c r="F17" s="151"/>
      <c r="G17" s="151"/>
    </row>
    <row r="18" ht="18.75" customHeight="1" outlineLevel="2" spans="1:7">
      <c r="A18" s="153" t="s">
        <v>99</v>
      </c>
      <c r="B18" s="153" t="s">
        <v>100</v>
      </c>
      <c r="C18" s="151">
        <v>358625.17</v>
      </c>
      <c r="D18" s="151">
        <v>358625.17</v>
      </c>
      <c r="E18" s="151">
        <v>358625.17</v>
      </c>
      <c r="F18" s="151"/>
      <c r="G18" s="151"/>
    </row>
    <row r="19" ht="18.75" customHeight="1" outlineLevel="2" spans="1:7">
      <c r="A19" s="153" t="s">
        <v>101</v>
      </c>
      <c r="B19" s="153" t="s">
        <v>102</v>
      </c>
      <c r="C19" s="151">
        <v>41137.11</v>
      </c>
      <c r="D19" s="151">
        <v>41137.11</v>
      </c>
      <c r="E19" s="151">
        <v>41137.11</v>
      </c>
      <c r="F19" s="151"/>
      <c r="G19" s="151"/>
    </row>
    <row r="20" ht="18.75" customHeight="1" spans="1:7">
      <c r="A20" s="150" t="s">
        <v>103</v>
      </c>
      <c r="B20" s="150" t="s">
        <v>104</v>
      </c>
      <c r="C20" s="151">
        <v>694114</v>
      </c>
      <c r="D20" s="151">
        <v>694114</v>
      </c>
      <c r="E20" s="151">
        <v>694114</v>
      </c>
      <c r="F20" s="151"/>
      <c r="G20" s="151"/>
    </row>
    <row r="21" ht="18.75" customHeight="1" outlineLevel="1" spans="1:7">
      <c r="A21" s="152" t="s">
        <v>105</v>
      </c>
      <c r="B21" s="152" t="s">
        <v>106</v>
      </c>
      <c r="C21" s="151">
        <v>694114</v>
      </c>
      <c r="D21" s="151">
        <v>694114</v>
      </c>
      <c r="E21" s="151">
        <v>694114</v>
      </c>
      <c r="F21" s="151"/>
      <c r="G21" s="151"/>
    </row>
    <row r="22" ht="18.75" customHeight="1" outlineLevel="2" spans="1:7">
      <c r="A22" s="153" t="s">
        <v>107</v>
      </c>
      <c r="B22" s="153" t="s">
        <v>108</v>
      </c>
      <c r="C22" s="151">
        <v>694114</v>
      </c>
      <c r="D22" s="151">
        <v>694114</v>
      </c>
      <c r="E22" s="151">
        <v>694114</v>
      </c>
      <c r="F22" s="151"/>
      <c r="G22" s="151"/>
    </row>
    <row r="23" ht="18.75" customHeight="1" spans="1:7">
      <c r="A23" s="149" t="s">
        <v>30</v>
      </c>
      <c r="B23" s="149"/>
      <c r="C23" s="151">
        <v>8406839.2</v>
      </c>
      <c r="D23" s="151">
        <v>8302617.38</v>
      </c>
      <c r="E23" s="151">
        <v>8171791.54</v>
      </c>
      <c r="F23" s="151">
        <v>130825.84</v>
      </c>
      <c r="G23" s="151">
        <v>104221.82</v>
      </c>
    </row>
  </sheetData>
  <mergeCells count="7">
    <mergeCell ref="A2:G2"/>
    <mergeCell ref="A3:C3"/>
    <mergeCell ref="A4:B4"/>
    <mergeCell ref="D4:F4"/>
    <mergeCell ref="A23:B23"/>
    <mergeCell ref="C4:C5"/>
    <mergeCell ref="G4:G5"/>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7"/>
  <sheetViews>
    <sheetView showZeros="0" workbookViewId="0">
      <selection activeCell="C27" sqref="C27"/>
    </sheetView>
  </sheetViews>
  <sheetFormatPr defaultColWidth="9.14285714285714" defaultRowHeight="14.25" customHeight="1" outlineLevelRow="6" outlineLevelCol="5"/>
  <cols>
    <col min="1" max="1" width="28.2" customWidth="1"/>
    <col min="2" max="2" width="18.3428571428571" customWidth="1"/>
    <col min="3" max="3" width="17.2857142857143" customWidth="1"/>
    <col min="4" max="4" width="21.6285714285714" customWidth="1"/>
    <col min="5" max="5" width="19.7714285714286" customWidth="1"/>
    <col min="6" max="6" width="18.7142857142857" customWidth="1"/>
  </cols>
  <sheetData>
    <row r="1" customHeight="1" spans="1:6">
      <c r="A1" s="138"/>
      <c r="B1" s="138"/>
      <c r="C1" s="139"/>
      <c r="D1" s="1"/>
      <c r="E1" s="1"/>
      <c r="F1" s="140" t="s">
        <v>125</v>
      </c>
    </row>
    <row r="2" ht="33.75" customHeight="1" spans="1:6">
      <c r="A2" s="141" t="str">
        <f>"2026"&amp;"年一般公共预算“三公”经费支出预算表"</f>
        <v>2026年一般公共预算“三公”经费支出预算表</v>
      </c>
      <c r="B2" s="141"/>
      <c r="C2" s="141"/>
      <c r="D2" s="141"/>
      <c r="E2" s="141"/>
      <c r="F2" s="141"/>
    </row>
    <row r="3" ht="21.75" customHeight="1" spans="1:6">
      <c r="A3" s="142" t="str">
        <f>"单位名称："&amp;"盈江县平原镇莲花山中学"</f>
        <v>单位名称：盈江县平原镇莲花山中学</v>
      </c>
      <c r="B3" s="138"/>
      <c r="C3" s="139"/>
      <c r="D3" s="3"/>
      <c r="E3" s="1"/>
      <c r="F3" s="140" t="s">
        <v>27</v>
      </c>
    </row>
    <row r="4" ht="19.5" customHeight="1" spans="1:6">
      <c r="A4" s="11" t="s">
        <v>126</v>
      </c>
      <c r="B4" s="73" t="s">
        <v>127</v>
      </c>
      <c r="C4" s="12" t="s">
        <v>128</v>
      </c>
      <c r="D4" s="13"/>
      <c r="E4" s="14"/>
      <c r="F4" s="73" t="s">
        <v>129</v>
      </c>
    </row>
    <row r="5" ht="19.5" customHeight="1" spans="1:6">
      <c r="A5" s="18"/>
      <c r="B5" s="75"/>
      <c r="C5" s="36" t="s">
        <v>33</v>
      </c>
      <c r="D5" s="36" t="s">
        <v>130</v>
      </c>
      <c r="E5" s="36" t="s">
        <v>131</v>
      </c>
      <c r="F5" s="75"/>
    </row>
    <row r="6" ht="18.75" customHeight="1" spans="1:6">
      <c r="A6" s="143">
        <v>1</v>
      </c>
      <c r="B6" s="143">
        <v>2</v>
      </c>
      <c r="C6" s="144">
        <v>3</v>
      </c>
      <c r="D6" s="143">
        <v>4</v>
      </c>
      <c r="E6" s="143">
        <v>5</v>
      </c>
      <c r="F6" s="143">
        <v>6</v>
      </c>
    </row>
    <row r="7" ht="24.75" customHeight="1" spans="1:6">
      <c r="A7" s="145">
        <f>SUM(B7,C7,F7)</f>
        <v>5000</v>
      </c>
      <c r="B7" s="145"/>
      <c r="C7" s="146"/>
      <c r="D7" s="145"/>
      <c r="E7" s="145"/>
      <c r="F7" s="145">
        <v>5000</v>
      </c>
    </row>
  </sheetData>
  <mergeCells count="6">
    <mergeCell ref="A2:F2"/>
    <mergeCell ref="A3:D3"/>
    <mergeCell ref="C4:E4"/>
    <mergeCell ref="A4:A5"/>
    <mergeCell ref="B4:B5"/>
    <mergeCell ref="F4:F5"/>
  </mergeCells>
  <pageMargins left="0.75" right="0.75" top="1" bottom="1" header="0.5" footer="0.5"/>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40"/>
  <sheetViews>
    <sheetView showZeros="0" topLeftCell="A2" workbookViewId="0">
      <selection activeCell="A1" sqref="A1"/>
    </sheetView>
  </sheetViews>
  <sheetFormatPr defaultColWidth="10.2857142857143" defaultRowHeight="15" customHeight="1"/>
  <cols>
    <col min="1" max="1" width="11" customWidth="1"/>
    <col min="2" max="2" width="11.8571428571429" customWidth="1"/>
    <col min="3" max="3" width="9.28571428571429" customWidth="1"/>
    <col min="4" max="4" width="6" customWidth="1"/>
    <col min="5" max="5" width="13.5714285714286" customWidth="1"/>
    <col min="6" max="6" width="5.57142857142857" customWidth="1"/>
    <col min="7" max="7" width="17.8571428571429" customWidth="1"/>
    <col min="8" max="8" width="12.9142857142857" customWidth="1"/>
    <col min="9" max="9" width="12.2857142857143" customWidth="1"/>
    <col min="10" max="11" width="6" customWidth="1"/>
    <col min="12" max="12" width="12.2857142857143" customWidth="1"/>
    <col min="13" max="13" width="3.71428571428571" customWidth="1"/>
    <col min="14" max="14" width="5.04761904761905" customWidth="1"/>
    <col min="15" max="15" width="5.77142857142857" customWidth="1"/>
    <col min="16" max="16" width="6.57142857142857" customWidth="1"/>
    <col min="17" max="17" width="4.77142857142857" customWidth="1"/>
    <col min="18" max="18" width="10.1428571428571" customWidth="1"/>
    <col min="19" max="22" width="4.71428571428571" customWidth="1"/>
    <col min="23" max="23" width="10.1428571428571" customWidth="1"/>
  </cols>
  <sheetData>
    <row r="1" ht="18.75" customHeight="1" spans="1:23">
      <c r="A1" s="133"/>
      <c r="B1" s="133"/>
      <c r="C1" s="133"/>
      <c r="D1" s="133"/>
      <c r="E1" s="133"/>
      <c r="F1" s="133"/>
      <c r="G1" s="133"/>
      <c r="H1" s="133"/>
      <c r="I1" s="133"/>
      <c r="J1" s="133"/>
      <c r="K1" s="133"/>
      <c r="L1" s="133"/>
      <c r="M1" s="133"/>
      <c r="N1" s="133"/>
      <c r="O1" s="133"/>
      <c r="P1" s="133"/>
      <c r="Q1" s="133"/>
      <c r="R1" s="133"/>
      <c r="S1" s="133"/>
      <c r="T1" s="134" t="s">
        <v>132</v>
      </c>
      <c r="U1" s="134"/>
      <c r="V1" s="134"/>
      <c r="W1" s="134"/>
    </row>
    <row r="2" ht="45.75" customHeight="1" spans="1:23">
      <c r="A2" s="135" t="str">
        <f>"2026"&amp;"年部门基本支出预算表"</f>
        <v>2026年部门基本支出预算表</v>
      </c>
      <c r="B2" s="135"/>
      <c r="C2" s="135"/>
      <c r="D2" s="135"/>
      <c r="E2" s="135"/>
      <c r="F2" s="135"/>
      <c r="G2" s="135"/>
      <c r="H2" s="135"/>
      <c r="I2" s="135"/>
      <c r="J2" s="135"/>
      <c r="K2" s="135"/>
      <c r="L2" s="135"/>
      <c r="M2" s="135"/>
      <c r="N2" s="135"/>
      <c r="O2" s="135"/>
      <c r="P2" s="135"/>
      <c r="Q2" s="135"/>
      <c r="R2" s="135"/>
      <c r="S2" s="135"/>
      <c r="T2" s="135"/>
      <c r="U2" s="135"/>
      <c r="V2" s="135"/>
      <c r="W2" s="135"/>
    </row>
    <row r="3" ht="18.75" customHeight="1" spans="1:23">
      <c r="A3" s="133" t="str">
        <f>"单位名称："&amp;"盈江县平原镇莲花山中学"</f>
        <v>单位名称：盈江县平原镇莲花山中学</v>
      </c>
      <c r="B3" s="133"/>
      <c r="C3" s="133"/>
      <c r="D3" s="133"/>
      <c r="E3" s="133"/>
      <c r="F3" s="133"/>
      <c r="G3" s="133"/>
      <c r="H3" s="133"/>
      <c r="I3" s="133"/>
      <c r="J3" s="133"/>
      <c r="K3" s="133"/>
      <c r="L3" s="133"/>
      <c r="M3" s="133"/>
      <c r="N3" s="133"/>
      <c r="O3" s="133"/>
      <c r="P3" s="133"/>
      <c r="Q3" s="133"/>
      <c r="R3" s="133"/>
      <c r="S3" s="133"/>
      <c r="T3" s="134" t="s">
        <v>27</v>
      </c>
      <c r="U3" s="134"/>
      <c r="V3" s="134"/>
      <c r="W3" s="134"/>
    </row>
    <row r="4" ht="18.75" customHeight="1" spans="1:23">
      <c r="A4" s="136" t="s">
        <v>133</v>
      </c>
      <c r="B4" s="136" t="s">
        <v>134</v>
      </c>
      <c r="C4" s="136" t="s">
        <v>135</v>
      </c>
      <c r="D4" s="136" t="s">
        <v>136</v>
      </c>
      <c r="E4" s="136" t="s">
        <v>137</v>
      </c>
      <c r="F4" s="136" t="s">
        <v>138</v>
      </c>
      <c r="G4" s="136" t="s">
        <v>139</v>
      </c>
      <c r="H4" s="136" t="s">
        <v>140</v>
      </c>
      <c r="I4" s="136"/>
      <c r="J4" s="136"/>
      <c r="K4" s="136"/>
      <c r="L4" s="136"/>
      <c r="M4" s="136"/>
      <c r="N4" s="136"/>
      <c r="O4" s="136"/>
      <c r="P4" s="136"/>
      <c r="Q4" s="136"/>
      <c r="R4" s="136"/>
      <c r="S4" s="136"/>
      <c r="T4" s="136"/>
      <c r="U4" s="136"/>
      <c r="V4" s="136"/>
      <c r="W4" s="136"/>
    </row>
    <row r="5" ht="28.3" customHeight="1" spans="1:23">
      <c r="A5" s="136"/>
      <c r="B5" s="136"/>
      <c r="C5" s="136"/>
      <c r="D5" s="136"/>
      <c r="E5" s="136"/>
      <c r="F5" s="136"/>
      <c r="G5" s="136"/>
      <c r="H5" s="136" t="s">
        <v>141</v>
      </c>
      <c r="I5" s="136" t="s">
        <v>34</v>
      </c>
      <c r="J5" s="136" t="s">
        <v>142</v>
      </c>
      <c r="K5" s="136" t="s">
        <v>143</v>
      </c>
      <c r="L5" s="136" t="s">
        <v>144</v>
      </c>
      <c r="M5" s="136" t="s">
        <v>145</v>
      </c>
      <c r="N5" s="136" t="s">
        <v>146</v>
      </c>
      <c r="O5" s="136" t="s">
        <v>35</v>
      </c>
      <c r="P5" s="136" t="s">
        <v>36</v>
      </c>
      <c r="Q5" s="136" t="s">
        <v>37</v>
      </c>
      <c r="R5" s="136" t="s">
        <v>51</v>
      </c>
      <c r="S5" s="136"/>
      <c r="T5" s="136"/>
      <c r="U5" s="136"/>
      <c r="V5" s="136"/>
      <c r="W5" s="136"/>
    </row>
    <row r="6" ht="24" customHeight="1" spans="1:23">
      <c r="A6" s="136"/>
      <c r="B6" s="136"/>
      <c r="C6" s="136"/>
      <c r="D6" s="136"/>
      <c r="E6" s="136"/>
      <c r="F6" s="136"/>
      <c r="G6" s="136"/>
      <c r="H6" s="136"/>
      <c r="I6" s="136" t="s">
        <v>147</v>
      </c>
      <c r="J6" s="136" t="s">
        <v>142</v>
      </c>
      <c r="K6" s="136" t="s">
        <v>143</v>
      </c>
      <c r="L6" s="136" t="s">
        <v>144</v>
      </c>
      <c r="M6" s="136" t="s">
        <v>145</v>
      </c>
      <c r="N6" s="136" t="s">
        <v>34</v>
      </c>
      <c r="O6" s="136" t="s">
        <v>35</v>
      </c>
      <c r="P6" s="136" t="s">
        <v>36</v>
      </c>
      <c r="Q6" s="136"/>
      <c r="R6" s="136" t="s">
        <v>33</v>
      </c>
      <c r="S6" s="136" t="s">
        <v>40</v>
      </c>
      <c r="T6" s="136" t="s">
        <v>41</v>
      </c>
      <c r="U6" s="136" t="s">
        <v>42</v>
      </c>
      <c r="V6" s="136" t="s">
        <v>43</v>
      </c>
      <c r="W6" s="136" t="s">
        <v>44</v>
      </c>
    </row>
    <row r="7" ht="32.05" customHeight="1" spans="1:23">
      <c r="A7" s="136"/>
      <c r="B7" s="136"/>
      <c r="C7" s="136"/>
      <c r="D7" s="136"/>
      <c r="E7" s="136"/>
      <c r="F7" s="136"/>
      <c r="G7" s="136"/>
      <c r="H7" s="136"/>
      <c r="I7" s="136" t="s">
        <v>33</v>
      </c>
      <c r="J7" s="136"/>
      <c r="K7" s="136"/>
      <c r="L7" s="136"/>
      <c r="M7" s="136"/>
      <c r="N7" s="136"/>
      <c r="O7" s="136"/>
      <c r="P7" s="136"/>
      <c r="Q7" s="136"/>
      <c r="R7" s="136"/>
      <c r="S7" s="136"/>
      <c r="T7" s="136"/>
      <c r="U7" s="136"/>
      <c r="V7" s="136"/>
      <c r="W7" s="136"/>
    </row>
    <row r="8" ht="18.75" customHeight="1" spans="1:23">
      <c r="A8" s="136" t="s">
        <v>59</v>
      </c>
      <c r="B8" s="136" t="s">
        <v>60</v>
      </c>
      <c r="C8" s="136" t="s">
        <v>61</v>
      </c>
      <c r="D8" s="136" t="s">
        <v>62</v>
      </c>
      <c r="E8" s="136" t="s">
        <v>63</v>
      </c>
      <c r="F8" s="136" t="s">
        <v>64</v>
      </c>
      <c r="G8" s="136" t="s">
        <v>65</v>
      </c>
      <c r="H8" s="136" t="s">
        <v>66</v>
      </c>
      <c r="I8" s="136" t="s">
        <v>67</v>
      </c>
      <c r="J8" s="136" t="s">
        <v>68</v>
      </c>
      <c r="K8" s="136" t="s">
        <v>69</v>
      </c>
      <c r="L8" s="136" t="s">
        <v>70</v>
      </c>
      <c r="M8" s="136" t="s">
        <v>71</v>
      </c>
      <c r="N8" s="136" t="s">
        <v>72</v>
      </c>
      <c r="O8" s="136" t="s">
        <v>73</v>
      </c>
      <c r="P8" s="136" t="s">
        <v>148</v>
      </c>
      <c r="Q8" s="136" t="s">
        <v>149</v>
      </c>
      <c r="R8" s="136" t="s">
        <v>150</v>
      </c>
      <c r="S8" s="136" t="s">
        <v>151</v>
      </c>
      <c r="T8" s="136" t="s">
        <v>152</v>
      </c>
      <c r="U8" s="136" t="s">
        <v>153</v>
      </c>
      <c r="V8" s="136" t="s">
        <v>154</v>
      </c>
      <c r="W8" s="136" t="s">
        <v>155</v>
      </c>
    </row>
    <row r="9" ht="53.25" customHeight="1" spans="1:23">
      <c r="A9" s="130" t="s">
        <v>46</v>
      </c>
      <c r="B9" s="130"/>
      <c r="C9" s="130"/>
      <c r="D9" s="130"/>
      <c r="E9" s="130"/>
      <c r="F9" s="130"/>
      <c r="G9" s="130"/>
      <c r="H9" s="131">
        <v>9142617.38</v>
      </c>
      <c r="I9" s="131">
        <v>8302617.38</v>
      </c>
      <c r="J9" s="131"/>
      <c r="K9" s="131"/>
      <c r="L9" s="131">
        <v>8302617.38</v>
      </c>
      <c r="M9" s="131"/>
      <c r="N9" s="131"/>
      <c r="O9" s="131"/>
      <c r="P9" s="131"/>
      <c r="Q9" s="131"/>
      <c r="R9" s="131">
        <v>840000</v>
      </c>
      <c r="S9" s="131"/>
      <c r="T9" s="131"/>
      <c r="U9" s="131"/>
      <c r="V9" s="131"/>
      <c r="W9" s="131">
        <v>840000</v>
      </c>
    </row>
    <row r="10" ht="53.25" customHeight="1" outlineLevel="1" spans="1:23">
      <c r="A10" s="130" t="s">
        <v>46</v>
      </c>
      <c r="B10" s="130" t="s">
        <v>156</v>
      </c>
      <c r="C10" s="130" t="s">
        <v>157</v>
      </c>
      <c r="D10" s="130" t="s">
        <v>78</v>
      </c>
      <c r="E10" s="130" t="s">
        <v>79</v>
      </c>
      <c r="F10" s="130" t="s">
        <v>158</v>
      </c>
      <c r="G10" s="130" t="s">
        <v>159</v>
      </c>
      <c r="H10" s="131">
        <v>2677260</v>
      </c>
      <c r="I10" s="131">
        <v>2677260</v>
      </c>
      <c r="J10" s="131"/>
      <c r="K10" s="131"/>
      <c r="L10" s="131">
        <v>2677260</v>
      </c>
      <c r="M10" s="131"/>
      <c r="N10" s="131"/>
      <c r="O10" s="131"/>
      <c r="P10" s="131"/>
      <c r="Q10" s="131"/>
      <c r="R10" s="131"/>
      <c r="S10" s="131"/>
      <c r="T10" s="131"/>
      <c r="U10" s="131"/>
      <c r="V10" s="131"/>
      <c r="W10" s="131"/>
    </row>
    <row r="11" ht="53.25" customHeight="1" outlineLevel="1" spans="1:23">
      <c r="A11" s="130" t="s">
        <v>46</v>
      </c>
      <c r="B11" s="130" t="s">
        <v>156</v>
      </c>
      <c r="C11" s="130" t="s">
        <v>157</v>
      </c>
      <c r="D11" s="130" t="s">
        <v>78</v>
      </c>
      <c r="E11" s="130" t="s">
        <v>79</v>
      </c>
      <c r="F11" s="130" t="s">
        <v>160</v>
      </c>
      <c r="G11" s="130" t="s">
        <v>161</v>
      </c>
      <c r="H11" s="131">
        <v>720672</v>
      </c>
      <c r="I11" s="131">
        <v>720672</v>
      </c>
      <c r="J11" s="131"/>
      <c r="K11" s="131"/>
      <c r="L11" s="131">
        <v>720672</v>
      </c>
      <c r="M11" s="130"/>
      <c r="N11" s="131"/>
      <c r="O11" s="131"/>
      <c r="P11" s="131"/>
      <c r="Q11" s="131"/>
      <c r="R11" s="131"/>
      <c r="S11" s="131"/>
      <c r="T11" s="131"/>
      <c r="U11" s="131"/>
      <c r="V11" s="131"/>
      <c r="W11" s="131"/>
    </row>
    <row r="12" ht="53.25" customHeight="1" outlineLevel="1" spans="1:23">
      <c r="A12" s="130" t="s">
        <v>46</v>
      </c>
      <c r="B12" s="130" t="s">
        <v>156</v>
      </c>
      <c r="C12" s="130" t="s">
        <v>157</v>
      </c>
      <c r="D12" s="130" t="s">
        <v>78</v>
      </c>
      <c r="E12" s="130" t="s">
        <v>79</v>
      </c>
      <c r="F12" s="130" t="s">
        <v>162</v>
      </c>
      <c r="G12" s="130" t="s">
        <v>163</v>
      </c>
      <c r="H12" s="131">
        <v>223105</v>
      </c>
      <c r="I12" s="131">
        <v>223105</v>
      </c>
      <c r="J12" s="131"/>
      <c r="K12" s="131"/>
      <c r="L12" s="131">
        <v>223105</v>
      </c>
      <c r="M12" s="130"/>
      <c r="N12" s="131"/>
      <c r="O12" s="131"/>
      <c r="P12" s="131"/>
      <c r="Q12" s="131"/>
      <c r="R12" s="131"/>
      <c r="S12" s="131"/>
      <c r="T12" s="131"/>
      <c r="U12" s="131"/>
      <c r="V12" s="131"/>
      <c r="W12" s="131"/>
    </row>
    <row r="13" ht="53.25" customHeight="1" outlineLevel="1" spans="1:23">
      <c r="A13" s="130" t="s">
        <v>46</v>
      </c>
      <c r="B13" s="130" t="s">
        <v>164</v>
      </c>
      <c r="C13" s="130" t="s">
        <v>165</v>
      </c>
      <c r="D13" s="130" t="s">
        <v>78</v>
      </c>
      <c r="E13" s="130" t="s">
        <v>79</v>
      </c>
      <c r="F13" s="130" t="s">
        <v>162</v>
      </c>
      <c r="G13" s="130" t="s">
        <v>163</v>
      </c>
      <c r="H13" s="131">
        <v>480000</v>
      </c>
      <c r="I13" s="131">
        <v>480000</v>
      </c>
      <c r="J13" s="131"/>
      <c r="K13" s="131"/>
      <c r="L13" s="131">
        <v>480000</v>
      </c>
      <c r="M13" s="130"/>
      <c r="N13" s="131"/>
      <c r="O13" s="131"/>
      <c r="P13" s="131"/>
      <c r="Q13" s="131"/>
      <c r="R13" s="131"/>
      <c r="S13" s="131"/>
      <c r="T13" s="131"/>
      <c r="U13" s="131"/>
      <c r="V13" s="131"/>
      <c r="W13" s="131"/>
    </row>
    <row r="14" ht="53.25" customHeight="1" outlineLevel="1" spans="1:23">
      <c r="A14" s="130" t="s">
        <v>46</v>
      </c>
      <c r="B14" s="130" t="s">
        <v>156</v>
      </c>
      <c r="C14" s="130" t="s">
        <v>157</v>
      </c>
      <c r="D14" s="130" t="s">
        <v>78</v>
      </c>
      <c r="E14" s="130" t="s">
        <v>79</v>
      </c>
      <c r="F14" s="130" t="s">
        <v>162</v>
      </c>
      <c r="G14" s="130" t="s">
        <v>163</v>
      </c>
      <c r="H14" s="131">
        <v>480000</v>
      </c>
      <c r="I14" s="131">
        <v>480000</v>
      </c>
      <c r="J14" s="131"/>
      <c r="K14" s="131"/>
      <c r="L14" s="131">
        <v>480000</v>
      </c>
      <c r="M14" s="130"/>
      <c r="N14" s="131"/>
      <c r="O14" s="131"/>
      <c r="P14" s="131"/>
      <c r="Q14" s="131"/>
      <c r="R14" s="131"/>
      <c r="S14" s="131"/>
      <c r="T14" s="131"/>
      <c r="U14" s="131"/>
      <c r="V14" s="131"/>
      <c r="W14" s="131"/>
    </row>
    <row r="15" ht="53.25" customHeight="1" outlineLevel="1" spans="1:23">
      <c r="A15" s="130" t="s">
        <v>46</v>
      </c>
      <c r="B15" s="130" t="s">
        <v>156</v>
      </c>
      <c r="C15" s="130" t="s">
        <v>157</v>
      </c>
      <c r="D15" s="130" t="s">
        <v>78</v>
      </c>
      <c r="E15" s="130" t="s">
        <v>79</v>
      </c>
      <c r="F15" s="130" t="s">
        <v>162</v>
      </c>
      <c r="G15" s="130" t="s">
        <v>163</v>
      </c>
      <c r="H15" s="131">
        <v>585000</v>
      </c>
      <c r="I15" s="131">
        <v>585000</v>
      </c>
      <c r="J15" s="131"/>
      <c r="K15" s="131"/>
      <c r="L15" s="131">
        <v>585000</v>
      </c>
      <c r="M15" s="130"/>
      <c r="N15" s="131"/>
      <c r="O15" s="131"/>
      <c r="P15" s="131"/>
      <c r="Q15" s="131"/>
      <c r="R15" s="131"/>
      <c r="S15" s="131"/>
      <c r="T15" s="131"/>
      <c r="U15" s="131"/>
      <c r="V15" s="131"/>
      <c r="W15" s="131"/>
    </row>
    <row r="16" ht="53.25" customHeight="1" outlineLevel="1" spans="1:23">
      <c r="A16" s="130" t="s">
        <v>46</v>
      </c>
      <c r="B16" s="130" t="s">
        <v>166</v>
      </c>
      <c r="C16" s="130" t="s">
        <v>167</v>
      </c>
      <c r="D16" s="130" t="s">
        <v>78</v>
      </c>
      <c r="E16" s="130" t="s">
        <v>79</v>
      </c>
      <c r="F16" s="130" t="s">
        <v>162</v>
      </c>
      <c r="G16" s="130" t="s">
        <v>163</v>
      </c>
      <c r="H16" s="131">
        <v>618360</v>
      </c>
      <c r="I16" s="131">
        <v>618360</v>
      </c>
      <c r="J16" s="131"/>
      <c r="K16" s="131"/>
      <c r="L16" s="131">
        <v>618360</v>
      </c>
      <c r="M16" s="130"/>
      <c r="N16" s="131"/>
      <c r="O16" s="131"/>
      <c r="P16" s="131"/>
      <c r="Q16" s="131"/>
      <c r="R16" s="131"/>
      <c r="S16" s="131"/>
      <c r="T16" s="131"/>
      <c r="U16" s="131"/>
      <c r="V16" s="131"/>
      <c r="W16" s="131"/>
    </row>
    <row r="17" ht="53.25" customHeight="1" outlineLevel="1" spans="1:23">
      <c r="A17" s="130" t="s">
        <v>46</v>
      </c>
      <c r="B17" s="130" t="s">
        <v>168</v>
      </c>
      <c r="C17" s="130" t="s">
        <v>169</v>
      </c>
      <c r="D17" s="130" t="s">
        <v>86</v>
      </c>
      <c r="E17" s="130" t="s">
        <v>87</v>
      </c>
      <c r="F17" s="130" t="s">
        <v>170</v>
      </c>
      <c r="G17" s="130" t="s">
        <v>171</v>
      </c>
      <c r="H17" s="131"/>
      <c r="I17" s="131"/>
      <c r="J17" s="131"/>
      <c r="K17" s="131"/>
      <c r="L17" s="131"/>
      <c r="M17" s="130"/>
      <c r="N17" s="131"/>
      <c r="O17" s="131"/>
      <c r="P17" s="131"/>
      <c r="Q17" s="131"/>
      <c r="R17" s="131"/>
      <c r="S17" s="131"/>
      <c r="T17" s="131"/>
      <c r="U17" s="131"/>
      <c r="V17" s="131"/>
      <c r="W17" s="131"/>
    </row>
    <row r="18" ht="53.25" customHeight="1" outlineLevel="1" spans="1:23">
      <c r="A18" s="130" t="s">
        <v>46</v>
      </c>
      <c r="B18" s="130" t="s">
        <v>168</v>
      </c>
      <c r="C18" s="130" t="s">
        <v>169</v>
      </c>
      <c r="D18" s="130" t="s">
        <v>86</v>
      </c>
      <c r="E18" s="130" t="s">
        <v>87</v>
      </c>
      <c r="F18" s="130" t="s">
        <v>170</v>
      </c>
      <c r="G18" s="130" t="s">
        <v>171</v>
      </c>
      <c r="H18" s="131">
        <v>925484.32</v>
      </c>
      <c r="I18" s="131">
        <v>925484.32</v>
      </c>
      <c r="J18" s="131"/>
      <c r="K18" s="131"/>
      <c r="L18" s="131">
        <v>925484.32</v>
      </c>
      <c r="M18" s="130"/>
      <c r="N18" s="131"/>
      <c r="O18" s="131"/>
      <c r="P18" s="131"/>
      <c r="Q18" s="131"/>
      <c r="R18" s="131"/>
      <c r="S18" s="131"/>
      <c r="T18" s="131"/>
      <c r="U18" s="131"/>
      <c r="V18" s="131"/>
      <c r="W18" s="131"/>
    </row>
    <row r="19" ht="53.25" customHeight="1" outlineLevel="1" spans="1:23">
      <c r="A19" s="130" t="s">
        <v>46</v>
      </c>
      <c r="B19" s="130" t="s">
        <v>168</v>
      </c>
      <c r="C19" s="130" t="s">
        <v>169</v>
      </c>
      <c r="D19" s="130" t="s">
        <v>88</v>
      </c>
      <c r="E19" s="130" t="s">
        <v>89</v>
      </c>
      <c r="F19" s="130" t="s">
        <v>172</v>
      </c>
      <c r="G19" s="130" t="s">
        <v>173</v>
      </c>
      <c r="H19" s="131"/>
      <c r="I19" s="131"/>
      <c r="J19" s="131"/>
      <c r="K19" s="131"/>
      <c r="L19" s="131"/>
      <c r="M19" s="130"/>
      <c r="N19" s="131"/>
      <c r="O19" s="131"/>
      <c r="P19" s="131"/>
      <c r="Q19" s="131"/>
      <c r="R19" s="131"/>
      <c r="S19" s="131"/>
      <c r="T19" s="131"/>
      <c r="U19" s="131"/>
      <c r="V19" s="131"/>
      <c r="W19" s="131"/>
    </row>
    <row r="20" ht="53.25" customHeight="1" outlineLevel="1" spans="1:23">
      <c r="A20" s="130" t="s">
        <v>46</v>
      </c>
      <c r="B20" s="130" t="s">
        <v>168</v>
      </c>
      <c r="C20" s="130" t="s">
        <v>169</v>
      </c>
      <c r="D20" s="130" t="s">
        <v>97</v>
      </c>
      <c r="E20" s="130" t="s">
        <v>98</v>
      </c>
      <c r="F20" s="130" t="s">
        <v>174</v>
      </c>
      <c r="G20" s="130" t="s">
        <v>175</v>
      </c>
      <c r="H20" s="131"/>
      <c r="I20" s="131"/>
      <c r="J20" s="131"/>
      <c r="K20" s="131"/>
      <c r="L20" s="131"/>
      <c r="M20" s="130"/>
      <c r="N20" s="131"/>
      <c r="O20" s="131"/>
      <c r="P20" s="131"/>
      <c r="Q20" s="131"/>
      <c r="R20" s="131"/>
      <c r="S20" s="131"/>
      <c r="T20" s="131"/>
      <c r="U20" s="131"/>
      <c r="V20" s="131"/>
      <c r="W20" s="131"/>
    </row>
    <row r="21" ht="53.25" customHeight="1" outlineLevel="1" spans="1:23">
      <c r="A21" s="130" t="s">
        <v>46</v>
      </c>
      <c r="B21" s="130" t="s">
        <v>176</v>
      </c>
      <c r="C21" s="130" t="s">
        <v>177</v>
      </c>
      <c r="D21" s="130" t="s">
        <v>99</v>
      </c>
      <c r="E21" s="130" t="s">
        <v>100</v>
      </c>
      <c r="F21" s="130" t="s">
        <v>174</v>
      </c>
      <c r="G21" s="130" t="s">
        <v>175</v>
      </c>
      <c r="H21" s="131">
        <v>347056.62</v>
      </c>
      <c r="I21" s="131">
        <v>347056.62</v>
      </c>
      <c r="J21" s="131"/>
      <c r="K21" s="131"/>
      <c r="L21" s="131">
        <v>347056.62</v>
      </c>
      <c r="M21" s="130"/>
      <c r="N21" s="131"/>
      <c r="O21" s="131"/>
      <c r="P21" s="131"/>
      <c r="Q21" s="131"/>
      <c r="R21" s="131"/>
      <c r="S21" s="131"/>
      <c r="T21" s="131"/>
      <c r="U21" s="131"/>
      <c r="V21" s="131"/>
      <c r="W21" s="131"/>
    </row>
    <row r="22" ht="53.25" customHeight="1" outlineLevel="1" spans="1:23">
      <c r="A22" s="130" t="s">
        <v>46</v>
      </c>
      <c r="B22" s="130" t="s">
        <v>168</v>
      </c>
      <c r="C22" s="130" t="s">
        <v>169</v>
      </c>
      <c r="D22" s="130" t="s">
        <v>99</v>
      </c>
      <c r="E22" s="130" t="s">
        <v>100</v>
      </c>
      <c r="F22" s="130" t="s">
        <v>174</v>
      </c>
      <c r="G22" s="130" t="s">
        <v>175</v>
      </c>
      <c r="H22" s="131">
        <v>11568.55</v>
      </c>
      <c r="I22" s="131">
        <v>11568.55</v>
      </c>
      <c r="J22" s="131"/>
      <c r="K22" s="131"/>
      <c r="L22" s="131">
        <v>11568.55</v>
      </c>
      <c r="M22" s="130"/>
      <c r="N22" s="131"/>
      <c r="O22" s="131"/>
      <c r="P22" s="131"/>
      <c r="Q22" s="131"/>
      <c r="R22" s="131"/>
      <c r="S22" s="131"/>
      <c r="T22" s="131"/>
      <c r="U22" s="131"/>
      <c r="V22" s="131"/>
      <c r="W22" s="131"/>
    </row>
    <row r="23" ht="53.25" customHeight="1" outlineLevel="1" spans="1:23">
      <c r="A23" s="130" t="s">
        <v>46</v>
      </c>
      <c r="B23" s="130" t="s">
        <v>168</v>
      </c>
      <c r="C23" s="130" t="s">
        <v>169</v>
      </c>
      <c r="D23" s="130" t="s">
        <v>97</v>
      </c>
      <c r="E23" s="130" t="s">
        <v>98</v>
      </c>
      <c r="F23" s="130" t="s">
        <v>174</v>
      </c>
      <c r="G23" s="130" t="s">
        <v>175</v>
      </c>
      <c r="H23" s="131"/>
      <c r="I23" s="131"/>
      <c r="J23" s="131"/>
      <c r="K23" s="131"/>
      <c r="L23" s="131"/>
      <c r="M23" s="130"/>
      <c r="N23" s="131"/>
      <c r="O23" s="131"/>
      <c r="P23" s="131"/>
      <c r="Q23" s="131"/>
      <c r="R23" s="131"/>
      <c r="S23" s="131"/>
      <c r="T23" s="131"/>
      <c r="U23" s="131"/>
      <c r="V23" s="131"/>
      <c r="W23" s="131"/>
    </row>
    <row r="24" ht="53.25" customHeight="1" outlineLevel="1" spans="1:23">
      <c r="A24" s="130" t="s">
        <v>46</v>
      </c>
      <c r="B24" s="130" t="s">
        <v>168</v>
      </c>
      <c r="C24" s="130" t="s">
        <v>169</v>
      </c>
      <c r="D24" s="130" t="s">
        <v>101</v>
      </c>
      <c r="E24" s="130" t="s">
        <v>102</v>
      </c>
      <c r="F24" s="130" t="s">
        <v>178</v>
      </c>
      <c r="G24" s="130" t="s">
        <v>179</v>
      </c>
      <c r="H24" s="131">
        <v>18000</v>
      </c>
      <c r="I24" s="131">
        <v>18000</v>
      </c>
      <c r="J24" s="131"/>
      <c r="K24" s="131"/>
      <c r="L24" s="131">
        <v>18000</v>
      </c>
      <c r="M24" s="130"/>
      <c r="N24" s="131"/>
      <c r="O24" s="131"/>
      <c r="P24" s="131"/>
      <c r="Q24" s="131"/>
      <c r="R24" s="131"/>
      <c r="S24" s="131"/>
      <c r="T24" s="131"/>
      <c r="U24" s="131"/>
      <c r="V24" s="131"/>
      <c r="W24" s="131"/>
    </row>
    <row r="25" ht="53.25" customHeight="1" outlineLevel="1" spans="1:23">
      <c r="A25" s="130" t="s">
        <v>46</v>
      </c>
      <c r="B25" s="130" t="s">
        <v>168</v>
      </c>
      <c r="C25" s="130" t="s">
        <v>169</v>
      </c>
      <c r="D25" s="130" t="s">
        <v>92</v>
      </c>
      <c r="E25" s="130" t="s">
        <v>91</v>
      </c>
      <c r="F25" s="130" t="s">
        <v>178</v>
      </c>
      <c r="G25" s="130" t="s">
        <v>179</v>
      </c>
      <c r="H25" s="131">
        <v>40489.94</v>
      </c>
      <c r="I25" s="131">
        <v>40489.94</v>
      </c>
      <c r="J25" s="131"/>
      <c r="K25" s="131"/>
      <c r="L25" s="131">
        <v>40489.94</v>
      </c>
      <c r="M25" s="130"/>
      <c r="N25" s="131"/>
      <c r="O25" s="131"/>
      <c r="P25" s="131"/>
      <c r="Q25" s="131"/>
      <c r="R25" s="131"/>
      <c r="S25" s="131"/>
      <c r="T25" s="131"/>
      <c r="U25" s="131"/>
      <c r="V25" s="131"/>
      <c r="W25" s="131"/>
    </row>
    <row r="26" ht="53.25" customHeight="1" outlineLevel="1" spans="1:23">
      <c r="A26" s="130" t="s">
        <v>46</v>
      </c>
      <c r="B26" s="130" t="s">
        <v>168</v>
      </c>
      <c r="C26" s="130" t="s">
        <v>169</v>
      </c>
      <c r="D26" s="130" t="s">
        <v>101</v>
      </c>
      <c r="E26" s="130" t="s">
        <v>102</v>
      </c>
      <c r="F26" s="130" t="s">
        <v>178</v>
      </c>
      <c r="G26" s="130" t="s">
        <v>179</v>
      </c>
      <c r="H26" s="131">
        <v>23137.11</v>
      </c>
      <c r="I26" s="131">
        <v>23137.11</v>
      </c>
      <c r="J26" s="131"/>
      <c r="K26" s="131"/>
      <c r="L26" s="131">
        <v>23137.11</v>
      </c>
      <c r="M26" s="130"/>
      <c r="N26" s="131"/>
      <c r="O26" s="131"/>
      <c r="P26" s="131"/>
      <c r="Q26" s="131"/>
      <c r="R26" s="131"/>
      <c r="S26" s="131"/>
      <c r="T26" s="131"/>
      <c r="U26" s="131"/>
      <c r="V26" s="131"/>
      <c r="W26" s="131"/>
    </row>
    <row r="27" ht="53.25" customHeight="1" outlineLevel="1" spans="1:23">
      <c r="A27" s="130" t="s">
        <v>46</v>
      </c>
      <c r="B27" s="130" t="s">
        <v>168</v>
      </c>
      <c r="C27" s="130" t="s">
        <v>169</v>
      </c>
      <c r="D27" s="130" t="s">
        <v>101</v>
      </c>
      <c r="E27" s="130" t="s">
        <v>102</v>
      </c>
      <c r="F27" s="130" t="s">
        <v>178</v>
      </c>
      <c r="G27" s="130" t="s">
        <v>179</v>
      </c>
      <c r="H27" s="131"/>
      <c r="I27" s="131"/>
      <c r="J27" s="131"/>
      <c r="K27" s="131"/>
      <c r="L27" s="131"/>
      <c r="M27" s="130"/>
      <c r="N27" s="131"/>
      <c r="O27" s="131"/>
      <c r="P27" s="131"/>
      <c r="Q27" s="131"/>
      <c r="R27" s="131"/>
      <c r="S27" s="131"/>
      <c r="T27" s="131"/>
      <c r="U27" s="131"/>
      <c r="V27" s="131"/>
      <c r="W27" s="131"/>
    </row>
    <row r="28" ht="53.25" customHeight="1" outlineLevel="1" spans="1:23">
      <c r="A28" s="130" t="s">
        <v>46</v>
      </c>
      <c r="B28" s="130" t="s">
        <v>168</v>
      </c>
      <c r="C28" s="130" t="s">
        <v>169</v>
      </c>
      <c r="D28" s="130" t="s">
        <v>92</v>
      </c>
      <c r="E28" s="130" t="s">
        <v>91</v>
      </c>
      <c r="F28" s="130" t="s">
        <v>178</v>
      </c>
      <c r="G28" s="130" t="s">
        <v>179</v>
      </c>
      <c r="H28" s="131"/>
      <c r="I28" s="131"/>
      <c r="J28" s="131"/>
      <c r="K28" s="131"/>
      <c r="L28" s="131"/>
      <c r="M28" s="130"/>
      <c r="N28" s="131"/>
      <c r="O28" s="131"/>
      <c r="P28" s="131"/>
      <c r="Q28" s="131"/>
      <c r="R28" s="131"/>
      <c r="S28" s="131"/>
      <c r="T28" s="131"/>
      <c r="U28" s="131"/>
      <c r="V28" s="131"/>
      <c r="W28" s="131"/>
    </row>
    <row r="29" ht="53.25" customHeight="1" outlineLevel="1" spans="1:23">
      <c r="A29" s="130" t="s">
        <v>46</v>
      </c>
      <c r="B29" s="130" t="s">
        <v>168</v>
      </c>
      <c r="C29" s="130" t="s">
        <v>169</v>
      </c>
      <c r="D29" s="130" t="s">
        <v>101</v>
      </c>
      <c r="E29" s="130" t="s">
        <v>102</v>
      </c>
      <c r="F29" s="130" t="s">
        <v>178</v>
      </c>
      <c r="G29" s="130" t="s">
        <v>179</v>
      </c>
      <c r="H29" s="131"/>
      <c r="I29" s="131"/>
      <c r="J29" s="131"/>
      <c r="K29" s="131"/>
      <c r="L29" s="131"/>
      <c r="M29" s="130"/>
      <c r="N29" s="131"/>
      <c r="O29" s="131"/>
      <c r="P29" s="131"/>
      <c r="Q29" s="131"/>
      <c r="R29" s="131"/>
      <c r="S29" s="131"/>
      <c r="T29" s="131"/>
      <c r="U29" s="131"/>
      <c r="V29" s="131"/>
      <c r="W29" s="131"/>
    </row>
    <row r="30" ht="53.25" customHeight="1" outlineLevel="1" spans="1:23">
      <c r="A30" s="130" t="s">
        <v>46</v>
      </c>
      <c r="B30" s="130" t="s">
        <v>180</v>
      </c>
      <c r="C30" s="130" t="s">
        <v>108</v>
      </c>
      <c r="D30" s="130" t="s">
        <v>107</v>
      </c>
      <c r="E30" s="130" t="s">
        <v>108</v>
      </c>
      <c r="F30" s="130" t="s">
        <v>181</v>
      </c>
      <c r="G30" s="130" t="s">
        <v>108</v>
      </c>
      <c r="H30" s="131">
        <v>694114</v>
      </c>
      <c r="I30" s="131">
        <v>694114</v>
      </c>
      <c r="J30" s="131"/>
      <c r="K30" s="131"/>
      <c r="L30" s="131">
        <v>694114</v>
      </c>
      <c r="M30" s="130"/>
      <c r="N30" s="131"/>
      <c r="O30" s="131"/>
      <c r="P30" s="131"/>
      <c r="Q30" s="131"/>
      <c r="R30" s="131"/>
      <c r="S30" s="131"/>
      <c r="T30" s="131"/>
      <c r="U30" s="131"/>
      <c r="V30" s="131"/>
      <c r="W30" s="131"/>
    </row>
    <row r="31" ht="53.25" customHeight="1" outlineLevel="1" spans="1:23">
      <c r="A31" s="130" t="s">
        <v>46</v>
      </c>
      <c r="B31" s="130" t="s">
        <v>182</v>
      </c>
      <c r="C31" s="130" t="s">
        <v>183</v>
      </c>
      <c r="D31" s="130" t="s">
        <v>78</v>
      </c>
      <c r="E31" s="130" t="s">
        <v>79</v>
      </c>
      <c r="F31" s="130" t="s">
        <v>184</v>
      </c>
      <c r="G31" s="130" t="s">
        <v>185</v>
      </c>
      <c r="H31" s="131">
        <v>255744</v>
      </c>
      <c r="I31" s="131">
        <v>255744</v>
      </c>
      <c r="J31" s="131"/>
      <c r="K31" s="131"/>
      <c r="L31" s="131">
        <v>255744</v>
      </c>
      <c r="M31" s="130"/>
      <c r="N31" s="131"/>
      <c r="O31" s="131"/>
      <c r="P31" s="131"/>
      <c r="Q31" s="131"/>
      <c r="R31" s="131"/>
      <c r="S31" s="131"/>
      <c r="T31" s="131"/>
      <c r="U31" s="131"/>
      <c r="V31" s="131"/>
      <c r="W31" s="131"/>
    </row>
    <row r="32" ht="53.25" customHeight="1" outlineLevel="1" spans="1:23">
      <c r="A32" s="130" t="s">
        <v>46</v>
      </c>
      <c r="B32" s="130" t="s">
        <v>186</v>
      </c>
      <c r="C32" s="130" t="s">
        <v>187</v>
      </c>
      <c r="D32" s="130" t="s">
        <v>84</v>
      </c>
      <c r="E32" s="130" t="s">
        <v>85</v>
      </c>
      <c r="F32" s="130" t="s">
        <v>188</v>
      </c>
      <c r="G32" s="130" t="s">
        <v>189</v>
      </c>
      <c r="H32" s="131">
        <v>14000</v>
      </c>
      <c r="I32" s="131">
        <v>14000</v>
      </c>
      <c r="J32" s="131"/>
      <c r="K32" s="131"/>
      <c r="L32" s="131">
        <v>14000</v>
      </c>
      <c r="M32" s="130"/>
      <c r="N32" s="131"/>
      <c r="O32" s="131"/>
      <c r="P32" s="131"/>
      <c r="Q32" s="131"/>
      <c r="R32" s="131"/>
      <c r="S32" s="131"/>
      <c r="T32" s="131"/>
      <c r="U32" s="131"/>
      <c r="V32" s="131"/>
      <c r="W32" s="131"/>
    </row>
    <row r="33" ht="53.25" customHeight="1" outlineLevel="1" spans="1:23">
      <c r="A33" s="130" t="s">
        <v>46</v>
      </c>
      <c r="B33" s="130" t="s">
        <v>186</v>
      </c>
      <c r="C33" s="130" t="s">
        <v>187</v>
      </c>
      <c r="D33" s="130" t="s">
        <v>84</v>
      </c>
      <c r="E33" s="130" t="s">
        <v>85</v>
      </c>
      <c r="F33" s="130" t="s">
        <v>190</v>
      </c>
      <c r="G33" s="130" t="s">
        <v>191</v>
      </c>
      <c r="H33" s="131">
        <v>6000</v>
      </c>
      <c r="I33" s="131">
        <v>6000</v>
      </c>
      <c r="J33" s="131"/>
      <c r="K33" s="131"/>
      <c r="L33" s="131">
        <v>6000</v>
      </c>
      <c r="M33" s="130"/>
      <c r="N33" s="131"/>
      <c r="O33" s="131"/>
      <c r="P33" s="131"/>
      <c r="Q33" s="131"/>
      <c r="R33" s="131"/>
      <c r="S33" s="131"/>
      <c r="T33" s="131"/>
      <c r="U33" s="131"/>
      <c r="V33" s="131"/>
      <c r="W33" s="131"/>
    </row>
    <row r="34" ht="53.25" customHeight="1" outlineLevel="1" spans="1:23">
      <c r="A34" s="130" t="s">
        <v>46</v>
      </c>
      <c r="B34" s="130" t="s">
        <v>192</v>
      </c>
      <c r="C34" s="130" t="s">
        <v>193</v>
      </c>
      <c r="D34" s="130" t="s">
        <v>78</v>
      </c>
      <c r="E34" s="130" t="s">
        <v>79</v>
      </c>
      <c r="F34" s="130" t="s">
        <v>194</v>
      </c>
      <c r="G34" s="130" t="s">
        <v>193</v>
      </c>
      <c r="H34" s="131">
        <v>101625.84</v>
      </c>
      <c r="I34" s="131">
        <v>101625.84</v>
      </c>
      <c r="J34" s="131"/>
      <c r="K34" s="131"/>
      <c r="L34" s="131">
        <v>101625.84</v>
      </c>
      <c r="M34" s="130"/>
      <c r="N34" s="131"/>
      <c r="O34" s="131"/>
      <c r="P34" s="131"/>
      <c r="Q34" s="131"/>
      <c r="R34" s="131"/>
      <c r="S34" s="131"/>
      <c r="T34" s="131"/>
      <c r="U34" s="131"/>
      <c r="V34" s="131"/>
      <c r="W34" s="131"/>
    </row>
    <row r="35" ht="53.25" customHeight="1" outlineLevel="1" spans="1:23">
      <c r="A35" s="130" t="s">
        <v>46</v>
      </c>
      <c r="B35" s="130" t="s">
        <v>195</v>
      </c>
      <c r="C35" s="130" t="s">
        <v>196</v>
      </c>
      <c r="D35" s="130" t="s">
        <v>78</v>
      </c>
      <c r="E35" s="130" t="s">
        <v>79</v>
      </c>
      <c r="F35" s="130" t="s">
        <v>188</v>
      </c>
      <c r="G35" s="130" t="s">
        <v>189</v>
      </c>
      <c r="H35" s="131">
        <v>4600</v>
      </c>
      <c r="I35" s="131">
        <v>4600</v>
      </c>
      <c r="J35" s="131"/>
      <c r="K35" s="131"/>
      <c r="L35" s="131">
        <v>4600</v>
      </c>
      <c r="M35" s="130"/>
      <c r="N35" s="131"/>
      <c r="O35" s="131"/>
      <c r="P35" s="131"/>
      <c r="Q35" s="131"/>
      <c r="R35" s="131"/>
      <c r="S35" s="131"/>
      <c r="T35" s="131"/>
      <c r="U35" s="131"/>
      <c r="V35" s="131"/>
      <c r="W35" s="131"/>
    </row>
    <row r="36" ht="53.25" customHeight="1" outlineLevel="1" spans="1:23">
      <c r="A36" s="130" t="s">
        <v>46</v>
      </c>
      <c r="B36" s="130" t="s">
        <v>197</v>
      </c>
      <c r="C36" s="130" t="s">
        <v>198</v>
      </c>
      <c r="D36" s="130" t="s">
        <v>78</v>
      </c>
      <c r="E36" s="130" t="s">
        <v>79</v>
      </c>
      <c r="F36" s="130" t="s">
        <v>199</v>
      </c>
      <c r="G36" s="130" t="s">
        <v>200</v>
      </c>
      <c r="H36" s="131">
        <v>12000</v>
      </c>
      <c r="I36" s="131">
        <v>12000</v>
      </c>
      <c r="J36" s="131"/>
      <c r="K36" s="131"/>
      <c r="L36" s="131">
        <v>12000</v>
      </c>
      <c r="M36" s="130"/>
      <c r="N36" s="131"/>
      <c r="O36" s="131"/>
      <c r="P36" s="131"/>
      <c r="Q36" s="131"/>
      <c r="R36" s="131"/>
      <c r="S36" s="131"/>
      <c r="T36" s="131"/>
      <c r="U36" s="131"/>
      <c r="V36" s="131"/>
      <c r="W36" s="131"/>
    </row>
    <row r="37" ht="53.25" customHeight="1" outlineLevel="1" spans="1:23">
      <c r="A37" s="130" t="s">
        <v>46</v>
      </c>
      <c r="B37" s="130" t="s">
        <v>201</v>
      </c>
      <c r="C37" s="130" t="s">
        <v>202</v>
      </c>
      <c r="D37" s="130" t="s">
        <v>78</v>
      </c>
      <c r="E37" s="130" t="s">
        <v>79</v>
      </c>
      <c r="F37" s="130" t="s">
        <v>188</v>
      </c>
      <c r="G37" s="130" t="s">
        <v>189</v>
      </c>
      <c r="H37" s="131">
        <v>4600</v>
      </c>
      <c r="I37" s="131">
        <v>4600</v>
      </c>
      <c r="J37" s="131"/>
      <c r="K37" s="131"/>
      <c r="L37" s="131">
        <v>4600</v>
      </c>
      <c r="M37" s="130"/>
      <c r="N37" s="131"/>
      <c r="O37" s="131"/>
      <c r="P37" s="131"/>
      <c r="Q37" s="131"/>
      <c r="R37" s="131"/>
      <c r="S37" s="131"/>
      <c r="T37" s="131"/>
      <c r="U37" s="131"/>
      <c r="V37" s="131"/>
      <c r="W37" s="131"/>
    </row>
    <row r="38" ht="53.25" customHeight="1" outlineLevel="1" spans="1:23">
      <c r="A38" s="130" t="s">
        <v>46</v>
      </c>
      <c r="B38" s="130" t="s">
        <v>203</v>
      </c>
      <c r="C38" s="130" t="s">
        <v>204</v>
      </c>
      <c r="D38" s="130" t="s">
        <v>78</v>
      </c>
      <c r="E38" s="130" t="s">
        <v>79</v>
      </c>
      <c r="F38" s="130" t="s">
        <v>205</v>
      </c>
      <c r="G38" s="130" t="s">
        <v>206</v>
      </c>
      <c r="H38" s="131">
        <v>840000</v>
      </c>
      <c r="I38" s="131"/>
      <c r="J38" s="131"/>
      <c r="K38" s="131"/>
      <c r="L38" s="131"/>
      <c r="M38" s="130"/>
      <c r="N38" s="131"/>
      <c r="O38" s="131"/>
      <c r="P38" s="131"/>
      <c r="Q38" s="131"/>
      <c r="R38" s="131">
        <v>840000</v>
      </c>
      <c r="S38" s="131"/>
      <c r="T38" s="131"/>
      <c r="U38" s="131"/>
      <c r="V38" s="131"/>
      <c r="W38" s="131">
        <v>840000</v>
      </c>
    </row>
    <row r="39" ht="53.25" customHeight="1" outlineLevel="1" spans="1:23">
      <c r="A39" s="130" t="s">
        <v>46</v>
      </c>
      <c r="B39" s="130" t="s">
        <v>207</v>
      </c>
      <c r="C39" s="130" t="s">
        <v>208</v>
      </c>
      <c r="D39" s="130" t="s">
        <v>78</v>
      </c>
      <c r="E39" s="130" t="s">
        <v>79</v>
      </c>
      <c r="F39" s="130" t="s">
        <v>184</v>
      </c>
      <c r="G39" s="130" t="s">
        <v>185</v>
      </c>
      <c r="H39" s="131">
        <v>59800</v>
      </c>
      <c r="I39" s="131">
        <v>59800</v>
      </c>
      <c r="J39" s="131"/>
      <c r="K39" s="131"/>
      <c r="L39" s="131">
        <v>59800</v>
      </c>
      <c r="M39" s="130"/>
      <c r="N39" s="131"/>
      <c r="O39" s="131"/>
      <c r="P39" s="131"/>
      <c r="Q39" s="131"/>
      <c r="R39" s="131"/>
      <c r="S39" s="131"/>
      <c r="T39" s="131"/>
      <c r="U39" s="131"/>
      <c r="V39" s="131"/>
      <c r="W39" s="131"/>
    </row>
    <row r="40" ht="30.75" customHeight="1" spans="1:23">
      <c r="A40" s="137" t="s">
        <v>30</v>
      </c>
      <c r="B40" s="137"/>
      <c r="C40" s="137"/>
      <c r="D40" s="137"/>
      <c r="E40" s="137"/>
      <c r="F40" s="137"/>
      <c r="G40" s="137"/>
      <c r="H40" s="131">
        <v>9142617.38</v>
      </c>
      <c r="I40" s="131">
        <v>8302617.38</v>
      </c>
      <c r="J40" s="131"/>
      <c r="K40" s="131"/>
      <c r="L40" s="131">
        <v>8302617.38</v>
      </c>
      <c r="M40" s="131"/>
      <c r="N40" s="131"/>
      <c r="O40" s="131"/>
      <c r="P40" s="131"/>
      <c r="Q40" s="131"/>
      <c r="R40" s="131">
        <v>840000</v>
      </c>
      <c r="S40" s="131"/>
      <c r="T40" s="131"/>
      <c r="U40" s="131"/>
      <c r="V40" s="131"/>
      <c r="W40" s="131">
        <v>840000</v>
      </c>
    </row>
  </sheetData>
  <mergeCells count="32">
    <mergeCell ref="T1:W1"/>
    <mergeCell ref="A2:W2"/>
    <mergeCell ref="A3:G3"/>
    <mergeCell ref="T3:W3"/>
    <mergeCell ref="H4:W4"/>
    <mergeCell ref="I5:M5"/>
    <mergeCell ref="N5:P5"/>
    <mergeCell ref="R5:W5"/>
    <mergeCell ref="A40:G40"/>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24"/>
  <sheetViews>
    <sheetView showZeros="0" workbookViewId="0">
      <selection activeCell="A1" sqref="A1:W1"/>
    </sheetView>
  </sheetViews>
  <sheetFormatPr defaultColWidth="10.2857142857143" defaultRowHeight="15" customHeight="1"/>
  <cols>
    <col min="1" max="1" width="5.71428571428571" customWidth="1"/>
    <col min="2" max="2" width="7.71428571428571" customWidth="1"/>
    <col min="3" max="3" width="12.7142857142857" customWidth="1"/>
    <col min="4" max="4" width="9.28571428571429" customWidth="1"/>
    <col min="5" max="5" width="6" customWidth="1"/>
    <col min="6" max="6" width="5.85714285714286" customWidth="1"/>
    <col min="7" max="7" width="5.28571428571429" customWidth="1"/>
    <col min="8" max="8" width="5.85714285714286" customWidth="1"/>
    <col min="9" max="11" width="12.847619047619" customWidth="1"/>
    <col min="12" max="12" width="7.28571428571429" customWidth="1"/>
    <col min="13" max="13" width="5.84761904761905" customWidth="1"/>
    <col min="14" max="16" width="4.71428571428571" customWidth="1"/>
    <col min="17" max="17" width="8" customWidth="1"/>
    <col min="18" max="18" width="11" customWidth="1"/>
    <col min="19" max="20" width="9.84761904761905" customWidth="1"/>
    <col min="21" max="21" width="7.57142857142857" customWidth="1"/>
    <col min="22" max="22" width="5" customWidth="1"/>
    <col min="23" max="23" width="11" customWidth="1"/>
  </cols>
  <sheetData>
    <row r="1" ht="18.75" customHeight="1" spans="1:23">
      <c r="A1" s="126" t="s">
        <v>209</v>
      </c>
      <c r="B1" s="126"/>
      <c r="C1" s="126"/>
      <c r="D1" s="126"/>
      <c r="E1" s="126"/>
      <c r="F1" s="126"/>
      <c r="G1" s="126"/>
      <c r="H1" s="126"/>
      <c r="I1" s="126"/>
      <c r="J1" s="126"/>
      <c r="K1" s="126"/>
      <c r="L1" s="126"/>
      <c r="M1" s="126"/>
      <c r="N1" s="126"/>
      <c r="O1" s="126"/>
      <c r="P1" s="126"/>
      <c r="Q1" s="126"/>
      <c r="R1" s="126"/>
      <c r="S1" s="126"/>
      <c r="T1" s="126"/>
      <c r="U1" s="126"/>
      <c r="V1" s="126"/>
      <c r="W1" s="126"/>
    </row>
    <row r="2" ht="26.25" customHeight="1" spans="1:23">
      <c r="A2" s="123" t="str">
        <f>"2026"&amp;"年部门项目支出预算表"</f>
        <v>2026年部门项目支出预算表</v>
      </c>
      <c r="B2" s="123"/>
      <c r="C2" s="123" t="s">
        <v>59</v>
      </c>
      <c r="D2" s="123"/>
      <c r="E2" s="123"/>
      <c r="F2" s="123"/>
      <c r="G2" s="123"/>
      <c r="H2" s="123"/>
      <c r="I2" s="123"/>
      <c r="J2" s="123"/>
      <c r="K2" s="123"/>
      <c r="L2" s="123"/>
      <c r="M2" s="123"/>
      <c r="N2" s="123"/>
      <c r="O2" s="123"/>
      <c r="P2" s="123"/>
      <c r="Q2" s="123"/>
      <c r="R2" s="123"/>
      <c r="S2" s="123"/>
      <c r="T2" s="123"/>
      <c r="U2" s="123"/>
      <c r="V2" s="123"/>
      <c r="W2" s="123"/>
    </row>
    <row r="3" ht="18.75" customHeight="1" spans="1:23">
      <c r="A3" s="127" t="str">
        <f>"单位名称："&amp;"盈江县平原镇莲花山中学"</f>
        <v>单位名称：盈江县平原镇莲花山中学</v>
      </c>
      <c r="B3" s="127"/>
      <c r="C3" s="127"/>
      <c r="D3" s="127"/>
      <c r="E3" s="127"/>
      <c r="F3" s="127"/>
      <c r="G3" s="127"/>
      <c r="H3" s="128"/>
      <c r="I3" s="128"/>
      <c r="J3" s="128"/>
      <c r="K3" s="128"/>
      <c r="L3" s="128"/>
      <c r="M3" s="128"/>
      <c r="N3" s="128"/>
      <c r="O3" s="128"/>
      <c r="P3" s="128"/>
      <c r="Q3" s="128"/>
      <c r="R3" s="128"/>
      <c r="S3" s="128"/>
      <c r="T3" s="128"/>
      <c r="U3" s="128"/>
      <c r="V3" s="126" t="s">
        <v>27</v>
      </c>
      <c r="W3" s="126"/>
    </row>
    <row r="4" ht="26.25" customHeight="1" spans="1:23">
      <c r="A4" s="129" t="s">
        <v>210</v>
      </c>
      <c r="B4" s="129" t="s">
        <v>134</v>
      </c>
      <c r="C4" s="129" t="s">
        <v>135</v>
      </c>
      <c r="D4" s="129" t="s">
        <v>211</v>
      </c>
      <c r="E4" s="129" t="s">
        <v>136</v>
      </c>
      <c r="F4" s="129" t="s">
        <v>137</v>
      </c>
      <c r="G4" s="129" t="s">
        <v>212</v>
      </c>
      <c r="H4" s="129" t="s">
        <v>213</v>
      </c>
      <c r="I4" s="129" t="s">
        <v>30</v>
      </c>
      <c r="J4" s="129" t="s">
        <v>214</v>
      </c>
      <c r="K4" s="129"/>
      <c r="L4" s="129"/>
      <c r="M4" s="129"/>
      <c r="N4" s="129" t="s">
        <v>146</v>
      </c>
      <c r="O4" s="129"/>
      <c r="P4" s="129"/>
      <c r="Q4" s="129" t="s">
        <v>37</v>
      </c>
      <c r="R4" s="129" t="s">
        <v>51</v>
      </c>
      <c r="S4" s="129"/>
      <c r="T4" s="129"/>
      <c r="U4" s="129"/>
      <c r="V4" s="129"/>
      <c r="W4" s="129"/>
    </row>
    <row r="5" ht="26.25" customHeight="1" spans="1:23">
      <c r="A5" s="129"/>
      <c r="B5" s="129"/>
      <c r="C5" s="129"/>
      <c r="D5" s="129"/>
      <c r="E5" s="129"/>
      <c r="F5" s="129"/>
      <c r="G5" s="129"/>
      <c r="H5" s="129"/>
      <c r="I5" s="129"/>
      <c r="J5" s="129" t="s">
        <v>34</v>
      </c>
      <c r="K5" s="129"/>
      <c r="L5" s="129" t="s">
        <v>35</v>
      </c>
      <c r="M5" s="129" t="s">
        <v>36</v>
      </c>
      <c r="N5" s="129" t="s">
        <v>34</v>
      </c>
      <c r="O5" s="129" t="s">
        <v>35</v>
      </c>
      <c r="P5" s="129" t="s">
        <v>36</v>
      </c>
      <c r="Q5" s="129"/>
      <c r="R5" s="129" t="s">
        <v>33</v>
      </c>
      <c r="S5" s="129" t="s">
        <v>40</v>
      </c>
      <c r="T5" s="129" t="s">
        <v>41</v>
      </c>
      <c r="U5" s="129" t="s">
        <v>42</v>
      </c>
      <c r="V5" s="129" t="s">
        <v>43</v>
      </c>
      <c r="W5" s="129" t="s">
        <v>44</v>
      </c>
    </row>
    <row r="6" ht="26.25" customHeight="1" spans="1:23">
      <c r="A6" s="129"/>
      <c r="B6" s="129"/>
      <c r="C6" s="129"/>
      <c r="D6" s="129"/>
      <c r="E6" s="129"/>
      <c r="F6" s="129"/>
      <c r="G6" s="129"/>
      <c r="H6" s="129"/>
      <c r="I6" s="129"/>
      <c r="J6" s="129" t="s">
        <v>33</v>
      </c>
      <c r="K6" s="129" t="s">
        <v>215</v>
      </c>
      <c r="L6" s="129"/>
      <c r="M6" s="129"/>
      <c r="N6" s="129"/>
      <c r="O6" s="129"/>
      <c r="P6" s="129"/>
      <c r="Q6" s="129"/>
      <c r="R6" s="129"/>
      <c r="S6" s="129"/>
      <c r="T6" s="129"/>
      <c r="U6" s="129"/>
      <c r="V6" s="129"/>
      <c r="W6" s="129"/>
    </row>
    <row r="7" ht="18.75" customHeight="1" spans="1:23">
      <c r="A7" s="129" t="s">
        <v>59</v>
      </c>
      <c r="B7" s="129" t="s">
        <v>60</v>
      </c>
      <c r="C7" s="129" t="s">
        <v>61</v>
      </c>
      <c r="D7" s="129" t="s">
        <v>62</v>
      </c>
      <c r="E7" s="129" t="s">
        <v>63</v>
      </c>
      <c r="F7" s="129" t="s">
        <v>64</v>
      </c>
      <c r="G7" s="129" t="s">
        <v>65</v>
      </c>
      <c r="H7" s="129" t="s">
        <v>66</v>
      </c>
      <c r="I7" s="129" t="s">
        <v>67</v>
      </c>
      <c r="J7" s="129" t="s">
        <v>68</v>
      </c>
      <c r="K7" s="129" t="s">
        <v>69</v>
      </c>
      <c r="L7" s="129" t="s">
        <v>70</v>
      </c>
      <c r="M7" s="129" t="s">
        <v>71</v>
      </c>
      <c r="N7" s="129" t="s">
        <v>72</v>
      </c>
      <c r="O7" s="129" t="s">
        <v>73</v>
      </c>
      <c r="P7" s="129" t="s">
        <v>148</v>
      </c>
      <c r="Q7" s="129" t="s">
        <v>149</v>
      </c>
      <c r="R7" s="129" t="s">
        <v>150</v>
      </c>
      <c r="S7" s="129" t="s">
        <v>151</v>
      </c>
      <c r="T7" s="129" t="s">
        <v>152</v>
      </c>
      <c r="U7" s="129" t="s">
        <v>153</v>
      </c>
      <c r="V7" s="129" t="s">
        <v>154</v>
      </c>
      <c r="W7" s="129" t="s">
        <v>155</v>
      </c>
    </row>
    <row r="8" ht="52.5" customHeight="1" spans="1:23">
      <c r="A8" s="130"/>
      <c r="B8" s="130"/>
      <c r="C8" s="130" t="s">
        <v>216</v>
      </c>
      <c r="D8" s="130"/>
      <c r="E8" s="130"/>
      <c r="F8" s="130"/>
      <c r="G8" s="130"/>
      <c r="H8" s="130"/>
      <c r="I8" s="131">
        <v>14866.32</v>
      </c>
      <c r="J8" s="131">
        <v>14866.32</v>
      </c>
      <c r="K8" s="131">
        <v>14866.32</v>
      </c>
      <c r="L8" s="131"/>
      <c r="M8" s="131"/>
      <c r="N8" s="131"/>
      <c r="O8" s="131"/>
      <c r="P8" s="131"/>
      <c r="Q8" s="131"/>
      <c r="R8" s="131"/>
      <c r="S8" s="131"/>
      <c r="T8" s="131"/>
      <c r="U8" s="131"/>
      <c r="V8" s="131"/>
      <c r="W8" s="131"/>
    </row>
    <row r="9" ht="52.5" customHeight="1" outlineLevel="1" spans="1:23">
      <c r="A9" s="130" t="s">
        <v>217</v>
      </c>
      <c r="B9" s="130" t="s">
        <v>218</v>
      </c>
      <c r="C9" s="130" t="s">
        <v>216</v>
      </c>
      <c r="D9" s="130" t="s">
        <v>46</v>
      </c>
      <c r="E9" s="130" t="s">
        <v>78</v>
      </c>
      <c r="F9" s="130" t="s">
        <v>79</v>
      </c>
      <c r="G9" s="130" t="s">
        <v>219</v>
      </c>
      <c r="H9" s="130" t="s">
        <v>220</v>
      </c>
      <c r="I9" s="131">
        <v>3061.8</v>
      </c>
      <c r="J9" s="131">
        <v>3061.8</v>
      </c>
      <c r="K9" s="131">
        <v>3061.8</v>
      </c>
      <c r="L9" s="131"/>
      <c r="M9" s="131"/>
      <c r="N9" s="131"/>
      <c r="O9" s="131"/>
      <c r="P9" s="131"/>
      <c r="Q9" s="131"/>
      <c r="R9" s="131"/>
      <c r="S9" s="131"/>
      <c r="T9" s="131"/>
      <c r="U9" s="131"/>
      <c r="V9" s="131"/>
      <c r="W9" s="131"/>
    </row>
    <row r="10" ht="52.5" customHeight="1" outlineLevel="1" spans="1:23">
      <c r="A10" s="130" t="s">
        <v>217</v>
      </c>
      <c r="B10" s="130" t="s">
        <v>218</v>
      </c>
      <c r="C10" s="130" t="s">
        <v>216</v>
      </c>
      <c r="D10" s="130" t="s">
        <v>46</v>
      </c>
      <c r="E10" s="130" t="s">
        <v>78</v>
      </c>
      <c r="F10" s="130" t="s">
        <v>79</v>
      </c>
      <c r="G10" s="130" t="s">
        <v>221</v>
      </c>
      <c r="H10" s="130" t="s">
        <v>222</v>
      </c>
      <c r="I10" s="131">
        <v>10304.28</v>
      </c>
      <c r="J10" s="131">
        <v>10304.28</v>
      </c>
      <c r="K10" s="131">
        <v>10304.28</v>
      </c>
      <c r="L10" s="131"/>
      <c r="M10" s="131"/>
      <c r="N10" s="130"/>
      <c r="O10" s="130"/>
      <c r="P10" s="130"/>
      <c r="Q10" s="131"/>
      <c r="R10" s="131"/>
      <c r="S10" s="131"/>
      <c r="T10" s="131"/>
      <c r="U10" s="131"/>
      <c r="V10" s="131"/>
      <c r="W10" s="131"/>
    </row>
    <row r="11" ht="52.5" customHeight="1" outlineLevel="1" spans="1:23">
      <c r="A11" s="130" t="s">
        <v>217</v>
      </c>
      <c r="B11" s="130" t="s">
        <v>218</v>
      </c>
      <c r="C11" s="130" t="s">
        <v>216</v>
      </c>
      <c r="D11" s="130" t="s">
        <v>46</v>
      </c>
      <c r="E11" s="130" t="s">
        <v>78</v>
      </c>
      <c r="F11" s="130" t="s">
        <v>79</v>
      </c>
      <c r="G11" s="130" t="s">
        <v>223</v>
      </c>
      <c r="H11" s="130" t="s">
        <v>224</v>
      </c>
      <c r="I11" s="131">
        <v>1500.24</v>
      </c>
      <c r="J11" s="131">
        <v>1500.24</v>
      </c>
      <c r="K11" s="131">
        <v>1500.24</v>
      </c>
      <c r="L11" s="131"/>
      <c r="M11" s="131"/>
      <c r="N11" s="130"/>
      <c r="O11" s="130"/>
      <c r="P11" s="130"/>
      <c r="Q11" s="131"/>
      <c r="R11" s="131"/>
      <c r="S11" s="131"/>
      <c r="T11" s="131"/>
      <c r="U11" s="131"/>
      <c r="V11" s="131"/>
      <c r="W11" s="131"/>
    </row>
    <row r="12" ht="52.5" customHeight="1" spans="1:23">
      <c r="A12" s="130"/>
      <c r="B12" s="130"/>
      <c r="C12" s="130" t="s">
        <v>225</v>
      </c>
      <c r="D12" s="130"/>
      <c r="E12" s="130"/>
      <c r="F12" s="130"/>
      <c r="G12" s="130"/>
      <c r="H12" s="130"/>
      <c r="I12" s="131">
        <v>62790</v>
      </c>
      <c r="J12" s="131">
        <v>62790</v>
      </c>
      <c r="K12" s="131">
        <v>62790</v>
      </c>
      <c r="L12" s="131"/>
      <c r="M12" s="131"/>
      <c r="N12" s="130"/>
      <c r="O12" s="130"/>
      <c r="P12" s="130"/>
      <c r="Q12" s="131"/>
      <c r="R12" s="131"/>
      <c r="S12" s="131"/>
      <c r="T12" s="131"/>
      <c r="U12" s="131"/>
      <c r="V12" s="131"/>
      <c r="W12" s="131"/>
    </row>
    <row r="13" ht="52.5" customHeight="1" outlineLevel="1" spans="1:23">
      <c r="A13" s="130" t="s">
        <v>217</v>
      </c>
      <c r="B13" s="130" t="s">
        <v>226</v>
      </c>
      <c r="C13" s="130" t="s">
        <v>225</v>
      </c>
      <c r="D13" s="130" t="s">
        <v>46</v>
      </c>
      <c r="E13" s="130" t="s">
        <v>78</v>
      </c>
      <c r="F13" s="130" t="s">
        <v>79</v>
      </c>
      <c r="G13" s="130" t="s">
        <v>205</v>
      </c>
      <c r="H13" s="130" t="s">
        <v>206</v>
      </c>
      <c r="I13" s="131">
        <v>62790</v>
      </c>
      <c r="J13" s="131">
        <v>62790</v>
      </c>
      <c r="K13" s="131">
        <v>62790</v>
      </c>
      <c r="L13" s="131"/>
      <c r="M13" s="131"/>
      <c r="N13" s="130"/>
      <c r="O13" s="130"/>
      <c r="P13" s="130"/>
      <c r="Q13" s="131"/>
      <c r="R13" s="131"/>
      <c r="S13" s="131"/>
      <c r="T13" s="131"/>
      <c r="U13" s="131"/>
      <c r="V13" s="131"/>
      <c r="W13" s="131"/>
    </row>
    <row r="14" ht="52.5" customHeight="1" spans="1:23">
      <c r="A14" s="130"/>
      <c r="B14" s="130"/>
      <c r="C14" s="130" t="s">
        <v>227</v>
      </c>
      <c r="D14" s="130"/>
      <c r="E14" s="130"/>
      <c r="F14" s="130"/>
      <c r="G14" s="130"/>
      <c r="H14" s="130"/>
      <c r="I14" s="131">
        <v>26565.5</v>
      </c>
      <c r="J14" s="131">
        <v>26565.5</v>
      </c>
      <c r="K14" s="131">
        <v>26565.5</v>
      </c>
      <c r="L14" s="131"/>
      <c r="M14" s="131"/>
      <c r="N14" s="130"/>
      <c r="O14" s="130"/>
      <c r="P14" s="130"/>
      <c r="Q14" s="131"/>
      <c r="R14" s="131"/>
      <c r="S14" s="131"/>
      <c r="T14" s="131"/>
      <c r="U14" s="131"/>
      <c r="V14" s="131"/>
      <c r="W14" s="131"/>
    </row>
    <row r="15" ht="52.5" customHeight="1" outlineLevel="1" spans="1:23">
      <c r="A15" s="130" t="s">
        <v>217</v>
      </c>
      <c r="B15" s="130" t="s">
        <v>228</v>
      </c>
      <c r="C15" s="130" t="s">
        <v>227</v>
      </c>
      <c r="D15" s="130" t="s">
        <v>46</v>
      </c>
      <c r="E15" s="130" t="s">
        <v>78</v>
      </c>
      <c r="F15" s="130" t="s">
        <v>79</v>
      </c>
      <c r="G15" s="130" t="s">
        <v>205</v>
      </c>
      <c r="H15" s="130" t="s">
        <v>206</v>
      </c>
      <c r="I15" s="131">
        <v>25042.5</v>
      </c>
      <c r="J15" s="131">
        <v>25042.5</v>
      </c>
      <c r="K15" s="131">
        <v>25042.5</v>
      </c>
      <c r="L15" s="131"/>
      <c r="M15" s="131"/>
      <c r="N15" s="130"/>
      <c r="O15" s="130"/>
      <c r="P15" s="130"/>
      <c r="Q15" s="131"/>
      <c r="R15" s="131"/>
      <c r="S15" s="131"/>
      <c r="T15" s="131"/>
      <c r="U15" s="131"/>
      <c r="V15" s="131"/>
      <c r="W15" s="131"/>
    </row>
    <row r="16" ht="52.5" customHeight="1" outlineLevel="1" spans="1:23">
      <c r="A16" s="130" t="s">
        <v>217</v>
      </c>
      <c r="B16" s="130" t="s">
        <v>228</v>
      </c>
      <c r="C16" s="130" t="s">
        <v>227</v>
      </c>
      <c r="D16" s="130" t="s">
        <v>46</v>
      </c>
      <c r="E16" s="130" t="s">
        <v>78</v>
      </c>
      <c r="F16" s="130" t="s">
        <v>79</v>
      </c>
      <c r="G16" s="130" t="s">
        <v>205</v>
      </c>
      <c r="H16" s="130" t="s">
        <v>206</v>
      </c>
      <c r="I16" s="131">
        <v>315.04</v>
      </c>
      <c r="J16" s="131">
        <v>315.04</v>
      </c>
      <c r="K16" s="131">
        <v>315.04</v>
      </c>
      <c r="L16" s="131"/>
      <c r="M16" s="131"/>
      <c r="N16" s="130"/>
      <c r="O16" s="130"/>
      <c r="P16" s="130"/>
      <c r="Q16" s="131"/>
      <c r="R16" s="131"/>
      <c r="S16" s="131"/>
      <c r="T16" s="131"/>
      <c r="U16" s="131"/>
      <c r="V16" s="131"/>
      <c r="W16" s="131"/>
    </row>
    <row r="17" ht="52.5" customHeight="1" outlineLevel="1" spans="1:23">
      <c r="A17" s="130" t="s">
        <v>217</v>
      </c>
      <c r="B17" s="130" t="s">
        <v>228</v>
      </c>
      <c r="C17" s="130" t="s">
        <v>227</v>
      </c>
      <c r="D17" s="130" t="s">
        <v>46</v>
      </c>
      <c r="E17" s="130" t="s">
        <v>78</v>
      </c>
      <c r="F17" s="130" t="s">
        <v>79</v>
      </c>
      <c r="G17" s="130" t="s">
        <v>205</v>
      </c>
      <c r="H17" s="130" t="s">
        <v>206</v>
      </c>
      <c r="I17" s="131">
        <v>1207.96</v>
      </c>
      <c r="J17" s="131">
        <v>1207.96</v>
      </c>
      <c r="K17" s="131">
        <v>1207.96</v>
      </c>
      <c r="L17" s="131"/>
      <c r="M17" s="131"/>
      <c r="N17" s="130"/>
      <c r="O17" s="130"/>
      <c r="P17" s="130"/>
      <c r="Q17" s="131"/>
      <c r="R17" s="131"/>
      <c r="S17" s="131"/>
      <c r="T17" s="131"/>
      <c r="U17" s="131"/>
      <c r="V17" s="131"/>
      <c r="W17" s="131"/>
    </row>
    <row r="18" ht="52.5" customHeight="1" spans="1:23">
      <c r="A18" s="130"/>
      <c r="B18" s="130"/>
      <c r="C18" s="130" t="s">
        <v>229</v>
      </c>
      <c r="D18" s="130"/>
      <c r="E18" s="130"/>
      <c r="F18" s="130"/>
      <c r="G18" s="130"/>
      <c r="H18" s="130"/>
      <c r="I18" s="131">
        <v>780000</v>
      </c>
      <c r="J18" s="131"/>
      <c r="K18" s="131"/>
      <c r="L18" s="131"/>
      <c r="M18" s="131"/>
      <c r="N18" s="130"/>
      <c r="O18" s="130"/>
      <c r="P18" s="130"/>
      <c r="Q18" s="131"/>
      <c r="R18" s="131">
        <v>780000</v>
      </c>
      <c r="S18" s="131"/>
      <c r="T18" s="131"/>
      <c r="U18" s="131"/>
      <c r="V18" s="131"/>
      <c r="W18" s="131">
        <v>780000</v>
      </c>
    </row>
    <row r="19" ht="52.5" customHeight="1" outlineLevel="1" spans="1:23">
      <c r="A19" s="130" t="s">
        <v>230</v>
      </c>
      <c r="B19" s="130" t="s">
        <v>231</v>
      </c>
      <c r="C19" s="130" t="s">
        <v>229</v>
      </c>
      <c r="D19" s="130" t="s">
        <v>46</v>
      </c>
      <c r="E19" s="130" t="s">
        <v>78</v>
      </c>
      <c r="F19" s="130" t="s">
        <v>79</v>
      </c>
      <c r="G19" s="130" t="s">
        <v>188</v>
      </c>
      <c r="H19" s="130" t="s">
        <v>189</v>
      </c>
      <c r="I19" s="131">
        <v>100000</v>
      </c>
      <c r="J19" s="131"/>
      <c r="K19" s="131"/>
      <c r="L19" s="131"/>
      <c r="M19" s="131"/>
      <c r="N19" s="130"/>
      <c r="O19" s="130"/>
      <c r="P19" s="130"/>
      <c r="Q19" s="131"/>
      <c r="R19" s="131">
        <v>100000</v>
      </c>
      <c r="S19" s="131"/>
      <c r="T19" s="131"/>
      <c r="U19" s="131"/>
      <c r="V19" s="131"/>
      <c r="W19" s="131">
        <v>100000</v>
      </c>
    </row>
    <row r="20" ht="52.5" customHeight="1" outlineLevel="1" spans="1:23">
      <c r="A20" s="130" t="s">
        <v>230</v>
      </c>
      <c r="B20" s="130" t="s">
        <v>231</v>
      </c>
      <c r="C20" s="130" t="s">
        <v>229</v>
      </c>
      <c r="D20" s="130" t="s">
        <v>46</v>
      </c>
      <c r="E20" s="130" t="s">
        <v>78</v>
      </c>
      <c r="F20" s="130" t="s">
        <v>79</v>
      </c>
      <c r="G20" s="130" t="s">
        <v>232</v>
      </c>
      <c r="H20" s="130" t="s">
        <v>233</v>
      </c>
      <c r="I20" s="131">
        <v>250000</v>
      </c>
      <c r="J20" s="131"/>
      <c r="K20" s="131"/>
      <c r="L20" s="131"/>
      <c r="M20" s="131"/>
      <c r="N20" s="130"/>
      <c r="O20" s="130"/>
      <c r="P20" s="130"/>
      <c r="Q20" s="131"/>
      <c r="R20" s="131">
        <v>250000</v>
      </c>
      <c r="S20" s="131"/>
      <c r="T20" s="131"/>
      <c r="U20" s="131"/>
      <c r="V20" s="131"/>
      <c r="W20" s="131">
        <v>250000</v>
      </c>
    </row>
    <row r="21" ht="52.5" customHeight="1" outlineLevel="1" spans="1:23">
      <c r="A21" s="130" t="s">
        <v>230</v>
      </c>
      <c r="B21" s="130" t="s">
        <v>231</v>
      </c>
      <c r="C21" s="130" t="s">
        <v>229</v>
      </c>
      <c r="D21" s="130" t="s">
        <v>46</v>
      </c>
      <c r="E21" s="130" t="s">
        <v>78</v>
      </c>
      <c r="F21" s="130" t="s">
        <v>79</v>
      </c>
      <c r="G21" s="130" t="s">
        <v>234</v>
      </c>
      <c r="H21" s="130" t="s">
        <v>235</v>
      </c>
      <c r="I21" s="131">
        <v>80000</v>
      </c>
      <c r="J21" s="131"/>
      <c r="K21" s="131"/>
      <c r="L21" s="131"/>
      <c r="M21" s="131"/>
      <c r="N21" s="130"/>
      <c r="O21" s="130"/>
      <c r="P21" s="130"/>
      <c r="Q21" s="131"/>
      <c r="R21" s="131">
        <v>80000</v>
      </c>
      <c r="S21" s="131"/>
      <c r="T21" s="131"/>
      <c r="U21" s="131"/>
      <c r="V21" s="131"/>
      <c r="W21" s="131">
        <v>80000</v>
      </c>
    </row>
    <row r="22" ht="52.5" customHeight="1" outlineLevel="1" spans="1:23">
      <c r="A22" s="130" t="s">
        <v>230</v>
      </c>
      <c r="B22" s="130" t="s">
        <v>231</v>
      </c>
      <c r="C22" s="130" t="s">
        <v>229</v>
      </c>
      <c r="D22" s="130" t="s">
        <v>46</v>
      </c>
      <c r="E22" s="130" t="s">
        <v>78</v>
      </c>
      <c r="F22" s="130" t="s">
        <v>79</v>
      </c>
      <c r="G22" s="130" t="s">
        <v>236</v>
      </c>
      <c r="H22" s="130" t="s">
        <v>237</v>
      </c>
      <c r="I22" s="131">
        <v>200000</v>
      </c>
      <c r="J22" s="131"/>
      <c r="K22" s="131"/>
      <c r="L22" s="131"/>
      <c r="M22" s="131"/>
      <c r="N22" s="130"/>
      <c r="O22" s="130"/>
      <c r="P22" s="130"/>
      <c r="Q22" s="131"/>
      <c r="R22" s="131">
        <v>200000</v>
      </c>
      <c r="S22" s="131"/>
      <c r="T22" s="131"/>
      <c r="U22" s="131"/>
      <c r="V22" s="131"/>
      <c r="W22" s="131">
        <v>200000</v>
      </c>
    </row>
    <row r="23" ht="52.5" customHeight="1" outlineLevel="1" spans="1:23">
      <c r="A23" s="130" t="s">
        <v>230</v>
      </c>
      <c r="B23" s="130" t="s">
        <v>231</v>
      </c>
      <c r="C23" s="130" t="s">
        <v>229</v>
      </c>
      <c r="D23" s="130" t="s">
        <v>46</v>
      </c>
      <c r="E23" s="130" t="s">
        <v>78</v>
      </c>
      <c r="F23" s="130" t="s">
        <v>79</v>
      </c>
      <c r="G23" s="130" t="s">
        <v>238</v>
      </c>
      <c r="H23" s="130" t="s">
        <v>239</v>
      </c>
      <c r="I23" s="131">
        <v>150000</v>
      </c>
      <c r="J23" s="131"/>
      <c r="K23" s="131"/>
      <c r="L23" s="131"/>
      <c r="M23" s="131"/>
      <c r="N23" s="130"/>
      <c r="O23" s="130"/>
      <c r="P23" s="130"/>
      <c r="Q23" s="131"/>
      <c r="R23" s="131">
        <v>150000</v>
      </c>
      <c r="S23" s="131"/>
      <c r="T23" s="131"/>
      <c r="U23" s="131"/>
      <c r="V23" s="131"/>
      <c r="W23" s="131">
        <v>150000</v>
      </c>
    </row>
    <row r="24" ht="30" customHeight="1" spans="1:23">
      <c r="A24" s="132" t="s">
        <v>30</v>
      </c>
      <c r="B24" s="132"/>
      <c r="C24" s="132"/>
      <c r="D24" s="132"/>
      <c r="E24" s="132"/>
      <c r="F24" s="132"/>
      <c r="G24" s="132"/>
      <c r="H24" s="132"/>
      <c r="I24" s="131">
        <v>884221.82</v>
      </c>
      <c r="J24" s="131">
        <v>104221.82</v>
      </c>
      <c r="K24" s="131">
        <v>104221.82</v>
      </c>
      <c r="L24" s="131"/>
      <c r="M24" s="131"/>
      <c r="N24" s="131"/>
      <c r="O24" s="131"/>
      <c r="P24" s="131"/>
      <c r="Q24" s="131"/>
      <c r="R24" s="131">
        <v>780000</v>
      </c>
      <c r="S24" s="131"/>
      <c r="T24" s="131"/>
      <c r="U24" s="131"/>
      <c r="V24" s="131"/>
      <c r="W24" s="131">
        <v>780000</v>
      </c>
    </row>
  </sheetData>
  <mergeCells count="30">
    <mergeCell ref="A1:W1"/>
    <mergeCell ref="A2:W2"/>
    <mergeCell ref="A3:G3"/>
    <mergeCell ref="V3:W3"/>
    <mergeCell ref="J4:M4"/>
    <mergeCell ref="N4:P4"/>
    <mergeCell ref="R4:W4"/>
    <mergeCell ref="J5:K5"/>
    <mergeCell ref="A24:H24"/>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30"/>
  <sheetViews>
    <sheetView showZeros="0" workbookViewId="0">
      <selection activeCell="A1" sqref="A1"/>
    </sheetView>
  </sheetViews>
  <sheetFormatPr defaultColWidth="10.2857142857143" defaultRowHeight="15" customHeight="1"/>
  <cols>
    <col min="1" max="9" width="14.2857142857143" customWidth="1"/>
    <col min="10" max="10" width="34.2857142857143" customWidth="1"/>
  </cols>
  <sheetData>
    <row r="1" ht="18.75" customHeight="1" spans="1:10">
      <c r="A1" s="121"/>
      <c r="B1" s="121"/>
      <c r="C1" s="121"/>
      <c r="D1" s="121"/>
      <c r="E1" s="121"/>
      <c r="F1" s="121"/>
      <c r="G1" s="121"/>
      <c r="H1" s="121"/>
      <c r="I1" s="121"/>
      <c r="J1" s="122" t="s">
        <v>240</v>
      </c>
    </row>
    <row r="2" ht="34.5" customHeight="1" spans="1:10">
      <c r="A2" s="123" t="str">
        <f>"2026"&amp;"年部门项目支出绩效目标表"</f>
        <v>2026年部门项目支出绩效目标表</v>
      </c>
      <c r="B2" s="123"/>
      <c r="C2" s="123"/>
      <c r="D2" s="123"/>
      <c r="E2" s="123"/>
      <c r="F2" s="123"/>
      <c r="G2" s="123"/>
      <c r="H2" s="123"/>
      <c r="I2" s="123"/>
      <c r="J2" s="123"/>
    </row>
    <row r="3" ht="18.75" customHeight="1" spans="1:10">
      <c r="A3" s="121" t="str">
        <f>"单位名称："&amp;"盈江县平原镇莲花山中学"</f>
        <v>单位名称：盈江县平原镇莲花山中学</v>
      </c>
      <c r="B3" s="121"/>
      <c r="C3" s="121"/>
      <c r="D3" s="121"/>
      <c r="E3" s="121"/>
      <c r="F3" s="121"/>
      <c r="G3" s="121"/>
      <c r="H3" s="121"/>
      <c r="I3" s="121"/>
      <c r="J3" s="121"/>
    </row>
    <row r="4" ht="22.5" customHeight="1" spans="1:10">
      <c r="A4" s="124" t="s">
        <v>241</v>
      </c>
      <c r="B4" s="124" t="s">
        <v>242</v>
      </c>
      <c r="C4" s="124" t="s">
        <v>243</v>
      </c>
      <c r="D4" s="124" t="s">
        <v>244</v>
      </c>
      <c r="E4" s="124" t="s">
        <v>245</v>
      </c>
      <c r="F4" s="124" t="s">
        <v>246</v>
      </c>
      <c r="G4" s="124" t="s">
        <v>247</v>
      </c>
      <c r="H4" s="124" t="s">
        <v>248</v>
      </c>
      <c r="I4" s="124" t="s">
        <v>249</v>
      </c>
      <c r="J4" s="124" t="s">
        <v>250</v>
      </c>
    </row>
    <row r="5" ht="22.5" customHeight="1" spans="1:10">
      <c r="A5" s="124" t="s">
        <v>59</v>
      </c>
      <c r="B5" s="124" t="s">
        <v>60</v>
      </c>
      <c r="C5" s="124" t="s">
        <v>61</v>
      </c>
      <c r="D5" s="124" t="s">
        <v>62</v>
      </c>
      <c r="E5" s="124" t="s">
        <v>63</v>
      </c>
      <c r="F5" s="124" t="s">
        <v>64</v>
      </c>
      <c r="G5" s="124" t="s">
        <v>65</v>
      </c>
      <c r="H5" s="124" t="s">
        <v>66</v>
      </c>
      <c r="I5" s="124" t="s">
        <v>67</v>
      </c>
      <c r="J5" s="124" t="s">
        <v>68</v>
      </c>
    </row>
    <row r="6" ht="52.5" customHeight="1" spans="1:10">
      <c r="A6" s="124" t="s">
        <v>46</v>
      </c>
      <c r="B6" s="124"/>
      <c r="C6" s="124"/>
      <c r="D6" s="124"/>
      <c r="E6" s="124"/>
      <c r="F6" s="124"/>
      <c r="G6" s="124"/>
      <c r="H6" s="124"/>
      <c r="I6" s="124"/>
      <c r="J6" s="124"/>
    </row>
    <row r="7" ht="52.5" customHeight="1" outlineLevel="1" spans="1:10">
      <c r="A7" s="125" t="s">
        <v>216</v>
      </c>
      <c r="B7" s="125" t="s">
        <v>251</v>
      </c>
      <c r="C7" s="125" t="s">
        <v>252</v>
      </c>
      <c r="D7" s="125" t="s">
        <v>253</v>
      </c>
      <c r="E7" s="125" t="s">
        <v>254</v>
      </c>
      <c r="F7" s="125" t="s">
        <v>255</v>
      </c>
      <c r="G7" s="124" t="s">
        <v>256</v>
      </c>
      <c r="H7" s="124" t="s">
        <v>257</v>
      </c>
      <c r="I7" s="125" t="s">
        <v>258</v>
      </c>
      <c r="J7" s="125" t="s">
        <v>259</v>
      </c>
    </row>
    <row r="8" ht="52.5" customHeight="1" outlineLevel="1" spans="1:10">
      <c r="A8" s="125" t="s">
        <v>216</v>
      </c>
      <c r="B8" s="125" t="s">
        <v>251</v>
      </c>
      <c r="C8" s="125" t="s">
        <v>252</v>
      </c>
      <c r="D8" s="125" t="s">
        <v>260</v>
      </c>
      <c r="E8" s="125" t="s">
        <v>261</v>
      </c>
      <c r="F8" s="125" t="s">
        <v>262</v>
      </c>
      <c r="G8" s="124" t="s">
        <v>263</v>
      </c>
      <c r="H8" s="124" t="s">
        <v>257</v>
      </c>
      <c r="I8" s="125" t="s">
        <v>258</v>
      </c>
      <c r="J8" s="125" t="s">
        <v>264</v>
      </c>
    </row>
    <row r="9" ht="52.5" customHeight="1" outlineLevel="1" spans="1:10">
      <c r="A9" s="125" t="s">
        <v>216</v>
      </c>
      <c r="B9" s="125" t="s">
        <v>251</v>
      </c>
      <c r="C9" s="125" t="s">
        <v>252</v>
      </c>
      <c r="D9" s="125" t="s">
        <v>260</v>
      </c>
      <c r="E9" s="125" t="s">
        <v>265</v>
      </c>
      <c r="F9" s="125" t="s">
        <v>255</v>
      </c>
      <c r="G9" s="124" t="s">
        <v>256</v>
      </c>
      <c r="H9" s="124" t="s">
        <v>257</v>
      </c>
      <c r="I9" s="125" t="s">
        <v>258</v>
      </c>
      <c r="J9" s="125" t="s">
        <v>266</v>
      </c>
    </row>
    <row r="10" ht="52.5" customHeight="1" outlineLevel="1" spans="1:10">
      <c r="A10" s="125" t="s">
        <v>216</v>
      </c>
      <c r="B10" s="125" t="s">
        <v>251</v>
      </c>
      <c r="C10" s="125" t="s">
        <v>267</v>
      </c>
      <c r="D10" s="125" t="s">
        <v>268</v>
      </c>
      <c r="E10" s="125" t="s">
        <v>269</v>
      </c>
      <c r="F10" s="125" t="s">
        <v>262</v>
      </c>
      <c r="G10" s="124" t="s">
        <v>68</v>
      </c>
      <c r="H10" s="124" t="s">
        <v>257</v>
      </c>
      <c r="I10" s="125" t="s">
        <v>258</v>
      </c>
      <c r="J10" s="125" t="s">
        <v>270</v>
      </c>
    </row>
    <row r="11" ht="52.5" customHeight="1" outlineLevel="1" spans="1:10">
      <c r="A11" s="125" t="s">
        <v>216</v>
      </c>
      <c r="B11" s="125" t="s">
        <v>251</v>
      </c>
      <c r="C11" s="125" t="s">
        <v>271</v>
      </c>
      <c r="D11" s="125" t="s">
        <v>272</v>
      </c>
      <c r="E11" s="125" t="s">
        <v>273</v>
      </c>
      <c r="F11" s="125" t="s">
        <v>262</v>
      </c>
      <c r="G11" s="124" t="s">
        <v>263</v>
      </c>
      <c r="H11" s="124" t="s">
        <v>257</v>
      </c>
      <c r="I11" s="125" t="s">
        <v>258</v>
      </c>
      <c r="J11" s="125" t="s">
        <v>274</v>
      </c>
    </row>
    <row r="12" ht="52.5" customHeight="1" outlineLevel="1" spans="1:10">
      <c r="A12" s="125" t="s">
        <v>227</v>
      </c>
      <c r="B12" s="125" t="s">
        <v>275</v>
      </c>
      <c r="C12" s="125" t="s">
        <v>252</v>
      </c>
      <c r="D12" s="125" t="s">
        <v>253</v>
      </c>
      <c r="E12" s="125" t="s">
        <v>276</v>
      </c>
      <c r="F12" s="125" t="s">
        <v>255</v>
      </c>
      <c r="G12" s="124" t="s">
        <v>256</v>
      </c>
      <c r="H12" s="124" t="s">
        <v>257</v>
      </c>
      <c r="I12" s="125" t="s">
        <v>258</v>
      </c>
      <c r="J12" s="125" t="s">
        <v>277</v>
      </c>
    </row>
    <row r="13" ht="52.5" customHeight="1" outlineLevel="1" spans="1:10">
      <c r="A13" s="125" t="s">
        <v>227</v>
      </c>
      <c r="B13" s="125" t="s">
        <v>275</v>
      </c>
      <c r="C13" s="125" t="s">
        <v>252</v>
      </c>
      <c r="D13" s="125" t="s">
        <v>260</v>
      </c>
      <c r="E13" s="125" t="s">
        <v>278</v>
      </c>
      <c r="F13" s="125" t="s">
        <v>255</v>
      </c>
      <c r="G13" s="124" t="s">
        <v>256</v>
      </c>
      <c r="H13" s="124" t="s">
        <v>257</v>
      </c>
      <c r="I13" s="125" t="s">
        <v>258</v>
      </c>
      <c r="J13" s="125" t="s">
        <v>279</v>
      </c>
    </row>
    <row r="14" ht="52.5" customHeight="1" outlineLevel="1" spans="1:10">
      <c r="A14" s="125" t="s">
        <v>227</v>
      </c>
      <c r="B14" s="125" t="s">
        <v>275</v>
      </c>
      <c r="C14" s="125" t="s">
        <v>252</v>
      </c>
      <c r="D14" s="125" t="s">
        <v>260</v>
      </c>
      <c r="E14" s="125" t="s">
        <v>280</v>
      </c>
      <c r="F14" s="125" t="s">
        <v>255</v>
      </c>
      <c r="G14" s="124" t="s">
        <v>256</v>
      </c>
      <c r="H14" s="124" t="s">
        <v>257</v>
      </c>
      <c r="I14" s="125" t="s">
        <v>258</v>
      </c>
      <c r="J14" s="125" t="s">
        <v>281</v>
      </c>
    </row>
    <row r="15" ht="52.5" customHeight="1" outlineLevel="1" spans="1:10">
      <c r="A15" s="125" t="s">
        <v>227</v>
      </c>
      <c r="B15" s="125" t="s">
        <v>275</v>
      </c>
      <c r="C15" s="125" t="s">
        <v>252</v>
      </c>
      <c r="D15" s="125" t="s">
        <v>260</v>
      </c>
      <c r="E15" s="125" t="s">
        <v>282</v>
      </c>
      <c r="F15" s="125" t="s">
        <v>255</v>
      </c>
      <c r="G15" s="124" t="s">
        <v>256</v>
      </c>
      <c r="H15" s="124" t="s">
        <v>257</v>
      </c>
      <c r="I15" s="125" t="s">
        <v>258</v>
      </c>
      <c r="J15" s="125" t="s">
        <v>283</v>
      </c>
    </row>
    <row r="16" ht="52.5" customHeight="1" outlineLevel="1" spans="1:10">
      <c r="A16" s="125" t="s">
        <v>227</v>
      </c>
      <c r="B16" s="125" t="s">
        <v>275</v>
      </c>
      <c r="C16" s="125" t="s">
        <v>252</v>
      </c>
      <c r="D16" s="125" t="s">
        <v>260</v>
      </c>
      <c r="E16" s="125" t="s">
        <v>284</v>
      </c>
      <c r="F16" s="125" t="s">
        <v>255</v>
      </c>
      <c r="G16" s="124" t="s">
        <v>256</v>
      </c>
      <c r="H16" s="124" t="s">
        <v>257</v>
      </c>
      <c r="I16" s="125" t="s">
        <v>258</v>
      </c>
      <c r="J16" s="125" t="s">
        <v>285</v>
      </c>
    </row>
    <row r="17" ht="52.5" customHeight="1" outlineLevel="1" spans="1:10">
      <c r="A17" s="125" t="s">
        <v>227</v>
      </c>
      <c r="B17" s="125" t="s">
        <v>275</v>
      </c>
      <c r="C17" s="125" t="s">
        <v>252</v>
      </c>
      <c r="D17" s="125" t="s">
        <v>286</v>
      </c>
      <c r="E17" s="125" t="s">
        <v>287</v>
      </c>
      <c r="F17" s="125" t="s">
        <v>255</v>
      </c>
      <c r="G17" s="124" t="s">
        <v>256</v>
      </c>
      <c r="H17" s="124" t="s">
        <v>257</v>
      </c>
      <c r="I17" s="125" t="s">
        <v>258</v>
      </c>
      <c r="J17" s="125" t="s">
        <v>288</v>
      </c>
    </row>
    <row r="18" ht="52.5" customHeight="1" outlineLevel="1" spans="1:10">
      <c r="A18" s="125" t="s">
        <v>227</v>
      </c>
      <c r="B18" s="125" t="s">
        <v>275</v>
      </c>
      <c r="C18" s="125" t="s">
        <v>267</v>
      </c>
      <c r="D18" s="125" t="s">
        <v>268</v>
      </c>
      <c r="E18" s="125" t="s">
        <v>261</v>
      </c>
      <c r="F18" s="125" t="s">
        <v>262</v>
      </c>
      <c r="G18" s="124" t="s">
        <v>263</v>
      </c>
      <c r="H18" s="124" t="s">
        <v>257</v>
      </c>
      <c r="I18" s="125" t="s">
        <v>258</v>
      </c>
      <c r="J18" s="125" t="s">
        <v>289</v>
      </c>
    </row>
    <row r="19" ht="52.5" customHeight="1" outlineLevel="1" spans="1:10">
      <c r="A19" s="125" t="s">
        <v>227</v>
      </c>
      <c r="B19" s="125" t="s">
        <v>275</v>
      </c>
      <c r="C19" s="125" t="s">
        <v>267</v>
      </c>
      <c r="D19" s="125" t="s">
        <v>268</v>
      </c>
      <c r="E19" s="125" t="s">
        <v>290</v>
      </c>
      <c r="F19" s="125" t="s">
        <v>255</v>
      </c>
      <c r="G19" s="124" t="s">
        <v>291</v>
      </c>
      <c r="H19" s="124"/>
      <c r="I19" s="125" t="s">
        <v>292</v>
      </c>
      <c r="J19" s="125" t="s">
        <v>293</v>
      </c>
    </row>
    <row r="20" ht="52.5" customHeight="1" outlineLevel="1" spans="1:10">
      <c r="A20" s="125" t="s">
        <v>227</v>
      </c>
      <c r="B20" s="125" t="s">
        <v>275</v>
      </c>
      <c r="C20" s="125" t="s">
        <v>271</v>
      </c>
      <c r="D20" s="125" t="s">
        <v>272</v>
      </c>
      <c r="E20" s="125" t="s">
        <v>294</v>
      </c>
      <c r="F20" s="125" t="s">
        <v>262</v>
      </c>
      <c r="G20" s="124" t="s">
        <v>263</v>
      </c>
      <c r="H20" s="124" t="s">
        <v>257</v>
      </c>
      <c r="I20" s="125" t="s">
        <v>258</v>
      </c>
      <c r="J20" s="125" t="s">
        <v>295</v>
      </c>
    </row>
    <row r="21" ht="52.5" customHeight="1" outlineLevel="1" spans="1:10">
      <c r="A21" s="125" t="s">
        <v>225</v>
      </c>
      <c r="B21" s="125" t="s">
        <v>296</v>
      </c>
      <c r="C21" s="125" t="s">
        <v>252</v>
      </c>
      <c r="D21" s="125" t="s">
        <v>253</v>
      </c>
      <c r="E21" s="125" t="s">
        <v>297</v>
      </c>
      <c r="F21" s="125" t="s">
        <v>255</v>
      </c>
      <c r="G21" s="124" t="s">
        <v>298</v>
      </c>
      <c r="H21" s="124" t="s">
        <v>299</v>
      </c>
      <c r="I21" s="125" t="s">
        <v>258</v>
      </c>
      <c r="J21" s="125" t="s">
        <v>300</v>
      </c>
    </row>
    <row r="22" ht="52.5" customHeight="1" outlineLevel="1" spans="1:10">
      <c r="A22" s="125" t="s">
        <v>225</v>
      </c>
      <c r="B22" s="125" t="s">
        <v>296</v>
      </c>
      <c r="C22" s="125" t="s">
        <v>252</v>
      </c>
      <c r="D22" s="125" t="s">
        <v>260</v>
      </c>
      <c r="E22" s="125" t="s">
        <v>301</v>
      </c>
      <c r="F22" s="125" t="s">
        <v>255</v>
      </c>
      <c r="G22" s="124" t="s">
        <v>256</v>
      </c>
      <c r="H22" s="124" t="s">
        <v>257</v>
      </c>
      <c r="I22" s="125" t="s">
        <v>258</v>
      </c>
      <c r="J22" s="125" t="s">
        <v>302</v>
      </c>
    </row>
    <row r="23" ht="52.5" customHeight="1" outlineLevel="1" spans="1:10">
      <c r="A23" s="125" t="s">
        <v>225</v>
      </c>
      <c r="B23" s="125" t="s">
        <v>296</v>
      </c>
      <c r="C23" s="125" t="s">
        <v>252</v>
      </c>
      <c r="D23" s="125" t="s">
        <v>286</v>
      </c>
      <c r="E23" s="125" t="s">
        <v>303</v>
      </c>
      <c r="F23" s="125" t="s">
        <v>255</v>
      </c>
      <c r="G23" s="124" t="s">
        <v>256</v>
      </c>
      <c r="H23" s="124" t="s">
        <v>257</v>
      </c>
      <c r="I23" s="125" t="s">
        <v>258</v>
      </c>
      <c r="J23" s="125" t="s">
        <v>300</v>
      </c>
    </row>
    <row r="24" ht="52.5" customHeight="1" outlineLevel="1" spans="1:10">
      <c r="A24" s="125" t="s">
        <v>225</v>
      </c>
      <c r="B24" s="125" t="s">
        <v>296</v>
      </c>
      <c r="C24" s="125" t="s">
        <v>267</v>
      </c>
      <c r="D24" s="125" t="s">
        <v>268</v>
      </c>
      <c r="E24" s="125" t="s">
        <v>304</v>
      </c>
      <c r="F24" s="125" t="s">
        <v>262</v>
      </c>
      <c r="G24" s="124" t="s">
        <v>305</v>
      </c>
      <c r="H24" s="124" t="s">
        <v>257</v>
      </c>
      <c r="I24" s="125" t="s">
        <v>258</v>
      </c>
      <c r="J24" s="125" t="s">
        <v>306</v>
      </c>
    </row>
    <row r="25" ht="52.5" customHeight="1" outlineLevel="1" spans="1:10">
      <c r="A25" s="125" t="s">
        <v>225</v>
      </c>
      <c r="B25" s="125" t="s">
        <v>296</v>
      </c>
      <c r="C25" s="125" t="s">
        <v>267</v>
      </c>
      <c r="D25" s="125" t="s">
        <v>268</v>
      </c>
      <c r="E25" s="125" t="s">
        <v>307</v>
      </c>
      <c r="F25" s="125" t="s">
        <v>255</v>
      </c>
      <c r="G25" s="124" t="s">
        <v>256</v>
      </c>
      <c r="H25" s="124" t="s">
        <v>257</v>
      </c>
      <c r="I25" s="125" t="s">
        <v>258</v>
      </c>
      <c r="J25" s="125" t="s">
        <v>308</v>
      </c>
    </row>
    <row r="26" ht="52.5" customHeight="1" outlineLevel="1" spans="1:10">
      <c r="A26" s="125" t="s">
        <v>225</v>
      </c>
      <c r="B26" s="125" t="s">
        <v>296</v>
      </c>
      <c r="C26" s="125" t="s">
        <v>271</v>
      </c>
      <c r="D26" s="125" t="s">
        <v>272</v>
      </c>
      <c r="E26" s="125" t="s">
        <v>309</v>
      </c>
      <c r="F26" s="125" t="s">
        <v>262</v>
      </c>
      <c r="G26" s="124" t="s">
        <v>310</v>
      </c>
      <c r="H26" s="124" t="s">
        <v>257</v>
      </c>
      <c r="I26" s="125" t="s">
        <v>258</v>
      </c>
      <c r="J26" s="125" t="s">
        <v>311</v>
      </c>
    </row>
    <row r="27" ht="52.5" customHeight="1" outlineLevel="1" spans="1:10">
      <c r="A27" s="125" t="s">
        <v>225</v>
      </c>
      <c r="B27" s="125" t="s">
        <v>296</v>
      </c>
      <c r="C27" s="125" t="s">
        <v>271</v>
      </c>
      <c r="D27" s="125" t="s">
        <v>272</v>
      </c>
      <c r="E27" s="125" t="s">
        <v>312</v>
      </c>
      <c r="F27" s="125" t="s">
        <v>262</v>
      </c>
      <c r="G27" s="124" t="s">
        <v>310</v>
      </c>
      <c r="H27" s="124" t="s">
        <v>257</v>
      </c>
      <c r="I27" s="125" t="s">
        <v>258</v>
      </c>
      <c r="J27" s="125" t="s">
        <v>313</v>
      </c>
    </row>
    <row r="28" ht="52.5" customHeight="1" outlineLevel="1" spans="1:10">
      <c r="A28" s="125" t="s">
        <v>229</v>
      </c>
      <c r="B28" s="125" t="s">
        <v>314</v>
      </c>
      <c r="C28" s="125" t="s">
        <v>252</v>
      </c>
      <c r="D28" s="125" t="s">
        <v>286</v>
      </c>
      <c r="E28" s="125" t="s">
        <v>315</v>
      </c>
      <c r="F28" s="125" t="s">
        <v>255</v>
      </c>
      <c r="G28" s="124" t="s">
        <v>256</v>
      </c>
      <c r="H28" s="124" t="s">
        <v>257</v>
      </c>
      <c r="I28" s="125" t="s">
        <v>258</v>
      </c>
      <c r="J28" s="125" t="s">
        <v>316</v>
      </c>
    </row>
    <row r="29" ht="52.5" customHeight="1" outlineLevel="1" spans="1:10">
      <c r="A29" s="125" t="s">
        <v>229</v>
      </c>
      <c r="B29" s="125" t="s">
        <v>314</v>
      </c>
      <c r="C29" s="125" t="s">
        <v>267</v>
      </c>
      <c r="D29" s="125" t="s">
        <v>317</v>
      </c>
      <c r="E29" s="125" t="s">
        <v>318</v>
      </c>
      <c r="F29" s="125" t="s">
        <v>255</v>
      </c>
      <c r="G29" s="124" t="s">
        <v>256</v>
      </c>
      <c r="H29" s="124" t="s">
        <v>257</v>
      </c>
      <c r="I29" s="125" t="s">
        <v>258</v>
      </c>
      <c r="J29" s="125" t="s">
        <v>319</v>
      </c>
    </row>
    <row r="30" ht="52.5" customHeight="1" outlineLevel="1" spans="1:10">
      <c r="A30" s="125" t="s">
        <v>229</v>
      </c>
      <c r="B30" s="125" t="s">
        <v>314</v>
      </c>
      <c r="C30" s="125" t="s">
        <v>271</v>
      </c>
      <c r="D30" s="125" t="s">
        <v>272</v>
      </c>
      <c r="E30" s="125" t="s">
        <v>320</v>
      </c>
      <c r="F30" s="125" t="s">
        <v>262</v>
      </c>
      <c r="G30" s="124" t="s">
        <v>263</v>
      </c>
      <c r="H30" s="124" t="s">
        <v>257</v>
      </c>
      <c r="I30" s="125" t="s">
        <v>258</v>
      </c>
      <c r="J30" s="125" t="s">
        <v>321</v>
      </c>
    </row>
  </sheetData>
  <mergeCells count="10">
    <mergeCell ref="A2:J2"/>
    <mergeCell ref="A3:E3"/>
    <mergeCell ref="A7:A11"/>
    <mergeCell ref="A12:A20"/>
    <mergeCell ref="A21:A27"/>
    <mergeCell ref="A28:A30"/>
    <mergeCell ref="B7:B11"/>
    <mergeCell ref="B12:B20"/>
    <mergeCell ref="B21:B27"/>
    <mergeCell ref="B28:B30"/>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 01-1</vt:lpstr>
      <vt:lpstr>部门收入预算表01-2</vt:lpstr>
      <vt:lpstr>部门支出预算表01-3</vt:lpstr>
      <vt:lpstr>部门财政拨款收支预算总表 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县对下转移支付预算表09-1（盈江）</vt:lpstr>
      <vt:lpstr>县对下转移支付绩效目标表09-2（盈江）</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邵宗斌</cp:lastModifiedBy>
  <dcterms:created xsi:type="dcterms:W3CDTF">2026-01-26T07:24:00Z</dcterms:created>
  <dcterms:modified xsi:type="dcterms:W3CDTF">2026-02-11T02:29:45Z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D065835A8BCE4D9988DC3458C55AD36A_13</vt:lpwstr>
  </property>
  <property fmtid="{D5CDD505-2E9C-101B-9397-08002B2CF9AE}" pid="4" name="CalculationRule">
    <vt:i4>0</vt:i4>
  </property>
</Properties>
</file>