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1" activeTab="15"/>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<sst xmlns="http://schemas.openxmlformats.org/spreadsheetml/2006/main" count="1537" uniqueCount="442">
  <si>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</si>
  <si>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</si>
  <si>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</si>
  <si>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</si>
  <si>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</si>
  <si>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</si>
  <si>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</si>
  <si>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</si>
  <si>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</si>
  <si>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</si>
  <si>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</si>
  <si>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</si>
  <si>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</si>
  <si>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</si>
  <si>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</si>
  <si>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</si>
  <si>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</si>
  <si>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</si>
  <si>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</si>
  <si>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</si>
  <si>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</si>
  <si>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</si>
  <si>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</si>
  <si>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</si>
  <si>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</si>
  <si>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</si>
  <si>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</si>
  <si>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</si>
  <si>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</si>
  <si>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</si>
  <si>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</si>
  <si>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</si>
  <si>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</si>
  <si>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</si>
  <si>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</si>
  <si>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</si>
  <si>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</si>
  <si>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</si>
  <si>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</si>
  <si>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</si>
  <si>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</si>
  <si>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</si>
  <si>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</si>
  <si>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</si>
  <si>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</si>
  <si>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105041</t>
  </si>
  <si>
    <t>盈江县民族完全中学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</si>
  <si>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</si>
  <si>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</si>
  <si>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</si>
  <si>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</si>
  <si>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</si>
  <si>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</si>
  <si>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</si>
  <si>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</si>
  <si>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</si>
  <si>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</si>
  <si>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</si>
  <si>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</si>
  <si>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</si>
  <si>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</si>
  <si>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</si>
  <si>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</si>
  <si>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</si>
  <si>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</si>
  <si>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</si>
  <si>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</si>
  <si>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</si>
  <si>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</si>
  <si>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</si>
  <si>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</si>
  <si>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</si>
  <si>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</si>
  <si>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</si>
  <si>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</si>
  <si>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</si>
  <si>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</si>
  <si>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</si>
  <si>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</si>
  <si>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</si>
  <si>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2050204</t>
  </si>
  <si>
    <t>高中教育</t>
  </si>
  <si>
    <t>20599</t>
  </si>
  <si>
    <t>其他教育支出</t>
  </si>
  <si>
    <t>2059999</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</si>
  <si>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</si>
  <si>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</si>
  <si>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</si>
  <si>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</si>
  <si>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</si>
  <si>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</si>
  <si>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</si>
  <si>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</si>
  <si>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</si>
  <si>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</si>
  <si>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</si>
  <si>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</si>
  <si>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</si>
  <si>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</si>
  <si>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</si>
  <si>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</si>
  <si>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</si>
  <si>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</si>
  <si>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</si>
  <si>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</si>
  <si>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</si>
  <si>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</si>
  <si>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</si>
  <si>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</si>
  <si>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</si>
  <si>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</si>
  <si>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</si>
  <si>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</si>
  <si>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</si>
  <si>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</si>
  <si>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</si>
  <si>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</si>
  <si>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</si>
  <si>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</si>
  <si>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</si>
  <si>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</si>
  <si>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</si>
  <si>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</si>
  <si>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</si>
  <si>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</si>
  <si>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</si>
  <si>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</si>
  <si>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</si>
  <si>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</si>
  <si>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</si>
  <si>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</si>
  <si>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</si>
  <si>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</si>
  <si>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</si>
  <si>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</si>
  <si>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</si>
  <si>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</si>
  <si>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</si>
  <si>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</si>
  <si>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</si>
  <si>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</si>
  <si>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</si>
  <si>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</si>
  <si>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</si>
  <si>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</si>
  <si>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</si>
  <si>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</si>
  <si>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</si>
  <si>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</si>
  <si>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</si>
  <si>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</si>
  <si>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</si>
  <si>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</si>
  <si>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</si>
  <si>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</si>
  <si>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</si>
  <si>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</si>
  <si>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</si>
  <si>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</si>
  <si>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</si>
  <si>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</si>
  <si>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533123210000000004129</t>
  </si>
  <si>
    <t>事业人员支出工资</t>
  </si>
  <si>
    <t>30101</t>
  </si>
  <si>
    <t>基本工资</t>
  </si>
  <si>
    <t>30102</t>
  </si>
  <si>
    <t>津贴补贴</t>
  </si>
  <si>
    <t>30107</t>
  </si>
  <si>
    <t>绩效工资</t>
  </si>
  <si>
    <t>533123231100001459982</t>
  </si>
  <si>
    <t>事业绩效奖励</t>
  </si>
  <si>
    <t>533123231100001459992</t>
  </si>
  <si>
    <t>事业人员奖励性绩效改革性补贴</t>
  </si>
  <si>
    <t>533123210000000004130</t>
  </si>
  <si>
    <t>社会保障缴费</t>
  </si>
  <si>
    <t>30108</t>
  </si>
  <si>
    <t>机关事业单位基本养老保险缴费</t>
  </si>
  <si>
    <t>30109</t>
  </si>
  <si>
    <t>职业年金缴费</t>
  </si>
  <si>
    <t>30110</t>
  </si>
  <si>
    <t>职工基本医疗保险缴费</t>
  </si>
  <si>
    <t>533123221100000364191</t>
  </si>
  <si>
    <t>社会保险经费</t>
  </si>
  <si>
    <t>30112</t>
  </si>
  <si>
    <t>其他社会保障缴费</t>
  </si>
  <si>
    <t>533123210000000004131</t>
  </si>
  <si>
    <t>30113</t>
  </si>
  <si>
    <t>533123251100003746008</t>
  </si>
  <si>
    <t>编外人员经费</t>
  </si>
  <si>
    <t>30199</t>
  </si>
  <si>
    <t>其他工资福利支出</t>
  </si>
  <si>
    <t>533123241100002348015</t>
  </si>
  <si>
    <t>退休公用经费</t>
  </si>
  <si>
    <t>30201</t>
  </si>
  <si>
    <t>办公费</t>
  </si>
  <si>
    <t>533123221100000364193</t>
  </si>
  <si>
    <t>工会经费</t>
  </si>
  <si>
    <t>30228</t>
  </si>
  <si>
    <t>533123261100005005350</t>
  </si>
  <si>
    <t>2026年教育部门党组织活动经费</t>
  </si>
  <si>
    <t>533123261100005005351</t>
  </si>
  <si>
    <t>2026年教育部门党组织工作经费</t>
  </si>
  <si>
    <t>533123261100005005372</t>
  </si>
  <si>
    <t>2026年公办学校食堂伙食资金</t>
  </si>
  <si>
    <t>30308</t>
  </si>
  <si>
    <t>助学金</t>
  </si>
  <si>
    <t>533123261100005005376</t>
  </si>
  <si>
    <t>2026年教育部门教职工体检经费</t>
  </si>
  <si>
    <t>533123261100005007843</t>
  </si>
  <si>
    <t>2026年义务教育学校课后服务财政补助经费</t>
  </si>
  <si>
    <t>533123261100005008861</t>
  </si>
  <si>
    <t>2026年高中教育质量评估高出政策暂予保留的奖励性绩效工资经费</t>
  </si>
  <si>
    <t>预算05-1表</t>
  </si>
  <si>
    <t>项目分类</t>
  </si>
  <si>
    <t>项目单位</t>
  </si>
  <si>
    <t>经济科目编码</t>
  </si>
  <si>
    <t>经济科目名称</t>
  </si>
  <si>
    <t>本年拨款</t>
  </si>
  <si>
    <t>其中：本次下达</t>
  </si>
  <si>
    <t>2026年城乡义务教育公用经费县级补助资金</t>
  </si>
  <si>
    <t>民生类</t>
  </si>
  <si>
    <t>533123261100005039620</t>
  </si>
  <si>
    <t>2026年普通高中国家助学金县级补助资金</t>
  </si>
  <si>
    <t>533123261100005039667</t>
  </si>
  <si>
    <t>2026年普通高中免学杂费县级补助资金</t>
  </si>
  <si>
    <t>533123261100005039686</t>
  </si>
  <si>
    <t>2026年普通高中生均公用经费县级补助资金</t>
  </si>
  <si>
    <t>533123261100005039687</t>
  </si>
  <si>
    <t>30205</t>
  </si>
  <si>
    <t>水费</t>
  </si>
  <si>
    <t>30206</t>
  </si>
  <si>
    <t>电费</t>
  </si>
  <si>
    <t>30207</t>
  </si>
  <si>
    <t>邮电费</t>
  </si>
  <si>
    <t>30209</t>
  </si>
  <si>
    <t>物业管理费</t>
  </si>
  <si>
    <t>30211</t>
  </si>
  <si>
    <t>差旅费</t>
  </si>
  <si>
    <t>30213</t>
  </si>
  <si>
    <t>维修（护）费</t>
  </si>
  <si>
    <t>30216</t>
  </si>
  <si>
    <t>培训费</t>
  </si>
  <si>
    <t>30299</t>
  </si>
  <si>
    <t>其他商品和服务支出</t>
  </si>
  <si>
    <t>31002</t>
  </si>
  <si>
    <t>办公设备购置</t>
  </si>
  <si>
    <t>2026年学生营养改善计划县级专项资金</t>
  </si>
  <si>
    <t>533123261100005039330</t>
  </si>
  <si>
    <t>2026年义务教育家庭经济困难学生生活补助县级补助资金</t>
  </si>
  <si>
    <t>533123261100005032785</t>
  </si>
  <si>
    <t>单位资金安排教育事业发展项目经费</t>
  </si>
  <si>
    <t>事业发展类</t>
  </si>
  <si>
    <t>533123261100005005458</t>
  </si>
  <si>
    <t>30226</t>
  </si>
  <si>
    <t>劳务费</t>
  </si>
  <si>
    <t>普通高中学费收入经费</t>
  </si>
  <si>
    <t>533123261100005010524</t>
  </si>
  <si>
    <t>普通高中住宿费收入经费</t>
  </si>
  <si>
    <t>533123261100005010505</t>
  </si>
  <si>
    <t>预算05-2表</t>
  </si>
  <si>
    <t>单位名称、项目名称</t>
  </si>
  <si>
    <t>项目年度绩效目标</t>
  </si>
  <si>
    <t>一级指标</t>
  </si>
  <si>
    <t>二级指标</t>
  </si>
  <si>
    <t>三级指标</t>
  </si>
  <si>
    <t>指标性质</t>
  </si>
  <si>
    <t>指标值</t>
  </si>
  <si>
    <t>度量单位</t>
  </si>
  <si>
    <t>指标属性</t>
  </si>
  <si>
    <t>指标内容</t>
  </si>
  <si>
    <t>以在校学生人数为依据，按时、足额下达城乡义务教育学校生均公用经费补助资金。拨款标准按照小学720元/生.年，初中940元/生.年的标准执行,寄宿学生数每生每年再增加300元的公用经费补助，特殊教育随班就读学生7000元/生.年。中央和省按照8:2比例分担；省与州按照17:3比例；州与县按照3:7比例分担。</t>
  </si>
  <si>
    <t>产出指标</t>
  </si>
  <si>
    <t>数量指标</t>
  </si>
  <si>
    <t>特殊教育经费资金补助人数覆盖率</t>
  </si>
  <si>
    <t>=</t>
  </si>
  <si>
    <t>100</t>
  </si>
  <si>
    <t>%</t>
  </si>
  <si>
    <t>定量指标</t>
  </si>
  <si>
    <t xml:space="preserve">补助资金覆盖学生人数与实际在校学生人数比例
</t>
  </si>
  <si>
    <t>质量指标</t>
  </si>
  <si>
    <t>特殊教育补助对象对政策的知晓度</t>
  </si>
  <si>
    <t>&gt;=</t>
  </si>
  <si>
    <t>90</t>
  </si>
  <si>
    <t xml:space="preserve">加大政策宣传力度
</t>
  </si>
  <si>
    <t>特殊教育补助标准达标率</t>
  </si>
  <si>
    <t xml:space="preserve">补助资金下达标准
</t>
  </si>
  <si>
    <t>效益指标</t>
  </si>
  <si>
    <t>社会效益</t>
  </si>
  <si>
    <t>培训费不低于公用经费总额10%</t>
  </si>
  <si>
    <t xml:space="preserve">教师培训经费占公用经费比例
</t>
  </si>
  <si>
    <t>满意度指标</t>
  </si>
  <si>
    <t>服务对象满意度</t>
  </si>
  <si>
    <t>特殊教育经费师生满意度</t>
  </si>
  <si>
    <t>85</t>
  </si>
  <si>
    <t xml:space="preserve">学校学生和教师满意度
</t>
  </si>
  <si>
    <t>根据《云南省财政厅 云南省教育厅关于建立普通高中生均公用经费财政拨款制度的通知》，提高我省普通高中教育经费保障能力、提升高中运转水平、确保学校各项教育教学工作顺利开展，所需资金省级补助240元/生.年，县级资金1260元/生.年。</t>
  </si>
  <si>
    <t>反映教师培训费不低于学校年度公用经费总额</t>
  </si>
  <si>
    <t>公用经费资金补助标准达标率</t>
  </si>
  <si>
    <t>反映公用经费资金补助标准达标率</t>
  </si>
  <si>
    <t>可持续影响</t>
  </si>
  <si>
    <t>对高中教育的持续性发展</t>
  </si>
  <si>
    <t>80</t>
  </si>
  <si>
    <t>家长满意度</t>
  </si>
  <si>
    <t>反映家长满意度</t>
  </si>
  <si>
    <t>完成上年结余自由资金支出，单位自有资金纳入预算管理，存入自有资金账户，保障单位正常运转。</t>
  </si>
  <si>
    <t>时效指标</t>
  </si>
  <si>
    <t>项目资金按时下达率</t>
  </si>
  <si>
    <t>反映项目资金按时下达率。</t>
  </si>
  <si>
    <t>经济效益</t>
  </si>
  <si>
    <t>年末资金到位率</t>
  </si>
  <si>
    <t>反映年末资金到位情况。</t>
  </si>
  <si>
    <t>社会满意度</t>
  </si>
  <si>
    <t>反映项目实施社会满意度情况。</t>
  </si>
  <si>
    <t>根据《德宏州人民政府办公室关于印发德宏州教育领域州以下共同财政事权和支出责任划分改革实施方案的通知》</t>
  </si>
  <si>
    <t>补助学生覆盖率</t>
  </si>
  <si>
    <t>德财教〔2024〕65号德宏州财政局 德宏州教育体育局德宏州人力资源和社会保障局关于下达2024年学生资助中央直达资金的通知</t>
  </si>
  <si>
    <t>获补对象准确率</t>
  </si>
  <si>
    <t>补助发放及时率</t>
  </si>
  <si>
    <t>补助对象对政策的知晓度</t>
  </si>
  <si>
    <t>受益对象满意度</t>
  </si>
  <si>
    <t>将平原镇地属21所县城学校纳入营养改善计划国家地方计划实施范围。将营养改善计划工作经费纳入每年的年初预算，工作经费主要用于宣传资料的印发、市场调研、业务及安全工作的培训、抽样检测、工作指导、监督检查等经费的支出。</t>
  </si>
  <si>
    <t>人均补助标准</t>
  </si>
  <si>
    <t>1000</t>
  </si>
  <si>
    <t>元/人</t>
  </si>
  <si>
    <t>反映人均补助标准</t>
  </si>
  <si>
    <t>建档立卡学生覆盖率</t>
  </si>
  <si>
    <t>反映建档立卡学生覆盖率</t>
  </si>
  <si>
    <t>补助资金当年到位率</t>
  </si>
  <si>
    <t>九年义务教育巩固率</t>
  </si>
  <si>
    <t>93</t>
  </si>
  <si>
    <t>反映九年义务教育巩固率</t>
  </si>
  <si>
    <t>补助对象政策的知晓度</t>
  </si>
  <si>
    <t>反映补助对象政策的知晓度</t>
  </si>
  <si>
    <t>学生满意度</t>
  </si>
  <si>
    <t>95</t>
  </si>
  <si>
    <t>反映学生满意度</t>
  </si>
  <si>
    <t>云南省发展和改革委员会云南省财政厅云南省教育厅关于调整我省高等学校、普通高中学费收费标准及有关问题的通知，用于提升学校办学条件，推动普高中教育发展。</t>
  </si>
  <si>
    <t>经费保障人数</t>
  </si>
  <si>
    <t>1858</t>
  </si>
  <si>
    <t>人</t>
  </si>
  <si>
    <t>反映公用经费保障部门（单位）正常运转的在职人数情况。在职人数主要指办公、会议、培训、差旅、水费、电费等公用经费中服务保障的人数。</t>
  </si>
  <si>
    <t>部门运转</t>
  </si>
  <si>
    <t>正常运转</t>
  </si>
  <si>
    <t>定性指标</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</si>
  <si>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</si>
  <si>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</si>
  <si>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</si>
  <si>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</si>
  <si>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社会公众满意度</t>
  </si>
  <si>
    <t>反映社会公众对部门（单位）履职情况的满意程度。</t>
  </si>
  <si>
    <t>单位人员满意度</t>
  </si>
  <si>
    <t>反映部门（单位）人员对公用经费保障的满意程度。</t>
  </si>
  <si>
    <t xml:space="preserve">巩固城乡义务教育经费保障机制，对城乡义务教育困难学生提供生活补助，帮助家庭经济困难学生顺利就学，提升义务教巩固率。中央与地方财政按照5:5承担。地方所需经费，省级分担85%，我县为德宏州分担15%（州级：县级=3:7）。						
</t>
  </si>
  <si>
    <t xml:space="preserve">空"反映补助对象的范围。
补助学生覆盖率=实际补助人数/应补助人数*100%。"
</t>
  </si>
  <si>
    <t xml:space="preserve">"反映获补助对象认定的准确性情况。
获补对象准确率=抽检符合标准的补助对象数/抽检实际补助对象数*100%。"
</t>
  </si>
  <si>
    <t>补助事项公示度</t>
  </si>
  <si>
    <t xml:space="preserve">"反映补助事项在官网、媒体或其他渠道按规定进行公示的情况。
补助事项公示度=按规定公布事项/按规定应公布事项*100%。"
</t>
  </si>
  <si>
    <t>兑现准确率</t>
  </si>
  <si>
    <t xml:space="preserve">"反映补助准确发放的情况。
补助兑现准确率=补助兑付额/应付额*100%。"
</t>
  </si>
  <si>
    <t>补助社会化发放率</t>
  </si>
  <si>
    <t xml:space="preserve">"反映补助资金社会化发放的比例情况。
资金社会化发放率=采用社会化发放的补助资金数/发放补助资金总额*100%。"
</t>
  </si>
  <si>
    <t>资金发放及时率</t>
  </si>
  <si>
    <t xml:space="preserve">反映资金发放及时情况。资金发放及时率=及时发放的资金额/应发放的资金总额*100%。
</t>
  </si>
  <si>
    <t xml:space="preserve">"反映补助对象对专项资金及惠民政策的知晓程度。
知晓度=知晓人数/抽查人数*100%。"
</t>
  </si>
  <si>
    <t>改善贫困学生生活状况</t>
  </si>
  <si>
    <t>有效改善</t>
  </si>
  <si>
    <t xml:space="preserve">反映贫困学生生活状况改善情况。
</t>
  </si>
  <si>
    <t xml:space="preserve">反映受益对象满意度。满意度=满意人员数量/调查总人数*100%。
</t>
  </si>
  <si>
    <t xml:space="preserve">德宏州人民政府办公室关于印发德宏州教育领域州以下共同财政事权和支出责任划分改革实施方案的通知 </t>
  </si>
  <si>
    <t>云南省计委、省财政厅、省教育厅关于适当提高我省中等职业学校和普通高级中学学费、住宿费收费标准的通知，用于提升学校办学条件，推动普高中教育发展。</t>
  </si>
  <si>
    <t>住宿费经费保障人数</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</si>
  <si>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</si>
  <si>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</si>
  <si>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</si>
  <si>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</si>
  <si>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</si>
  <si>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备注：盈江县民族完全中学</t>
    </r>
    <r>
      <rPr>
        <sz val="11"/>
        <color rgb="FF000000"/>
        <rFont val="Calibri"/>
        <charset val="134"/>
      </rPr>
      <t>2026</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</si>
  <si>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</si>
  <si>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</si>
  <si>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</si>
  <si>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</si>
  <si>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</si>
  <si>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</si>
  <si>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</si>
  <si>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</si>
  <si>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</si>
  <si>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</si>
  <si>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</si>
  <si>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</si>
  <si>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学生课桌椅</t>
  </si>
  <si>
    <t>A05010299</t>
  </si>
  <si>
    <t>套</t>
  </si>
  <si>
    <t>是</t>
  </si>
  <si>
    <t>触控一体机</t>
  </si>
  <si>
    <t>A02020800</t>
  </si>
  <si>
    <t>空调机</t>
  </si>
  <si>
    <t>A02061804</t>
  </si>
  <si>
    <t>预算08表</t>
  </si>
  <si>
    <t>政府购买服务项目</t>
  </si>
  <si>
    <t>政府购买服务目录</t>
  </si>
  <si>
    <r>
      <rPr>
        <sz val="11"/>
        <color rgb="FF000000"/>
        <rFont val="宋体"/>
        <charset val="134"/>
      </rPr>
      <t>备注：盈江县民族完全中学</t>
    </r>
    <r>
      <rPr>
        <sz val="11"/>
        <color rgb="FF000000"/>
        <rFont val="Calibri"/>
        <charset val="134"/>
      </rPr>
      <t>2026</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</si>
  <si>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</si>
  <si>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</si>
  <si>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</si>
  <si>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</si>
  <si>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</si>
  <si>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</si>
  <si>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</si>
  <si>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</si>
  <si>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</si>
  <si>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</si>
  <si>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</si>
  <si>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</si>
  <si>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</si>
  <si>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</si>
  <si>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</si>
  <si>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</si>
  <si>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</si>
  <si>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</si>
  <si>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</si>
  <si>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</si>
  <si>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</si>
  <si>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备注：盈江县民族完全中学</t>
    </r>
    <r>
      <rPr>
        <sz val="11"/>
        <color rgb="FF000000"/>
        <rFont val="Calibri"/>
        <charset val="134"/>
      </rPr>
      <t>2026</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</si>
  <si>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</si>
  <si>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</si>
  <si>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</si>
  <si>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</si>
  <si>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</si>
  <si>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</si>
  <si>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</si>
  <si>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</si>
  <si>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</si>
  <si>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rPr>
        <sz val="11"/>
        <color rgb="FF000000"/>
        <rFont val="宋体"/>
        <charset val="134"/>
      </rPr>
      <t>备注：盈江县民族完全中学</t>
    </r>
    <r>
      <rPr>
        <sz val="11"/>
        <color rgb="FF000000"/>
        <rFont val="Calibri"/>
        <charset val="134"/>
      </rPr>
      <t>2026</t>
    </r>
    <r>
      <rPr>
        <sz val="11"/>
        <color rgb="FF000000"/>
        <rFont val="宋体"/>
        <charset val="134"/>
      </rPr>
      <t>年无新增资产，故公开空表。</t>
    </r>
  </si>
  <si>
    <t>预算11表</t>
  </si>
  <si>
    <t>上级补助</t>
  </si>
  <si>
    <r>
      <rPr>
        <sz val="11"/>
        <color rgb="FF000000"/>
        <rFont val="宋体"/>
        <charset val="134"/>
      </rPr>
      <t>备注：盈江县民族完全中学</t>
    </r>
    <r>
      <rPr>
        <sz val="11"/>
        <color rgb="FF000000"/>
        <rFont val="Calibri"/>
        <charset val="134"/>
      </rPr>
      <t>2026</t>
    </r>
    <r>
      <rPr>
        <sz val="11"/>
        <color rgb="FF000000"/>
        <rFont val="宋体"/>
        <charset val="134"/>
      </rPr>
      <t>年无上级补助项目支出预算，故公开空表。</t>
    </r>
  </si>
  <si>
    <t>预算12表</t>
  </si>
  <si>
    <t>项目级次</t>
  </si>
  <si>
    <t>115 其他工资福利支出</t>
  </si>
  <si>
    <t>本级</t>
  </si>
  <si>
    <t>216 其他公用支出</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</si>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</sst>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9"/>
      <color theme="1"/>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8">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2"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2" fillId="0" borderId="0" xfId="0" applyFont="1" applyAlignment="1">
      <alignment horizontal="right"/>
    </xf>
    <xf numFmtId="0" fontId="4" fillId="0" borderId="0" xfId="0" applyFont="1" applyAlignment="1">
      <alignment horizontal="left" vertical="center" wrapText="1"/>
    </xf>
    <xf numFmtId="0" fontId="5" fillId="0" borderId="0" xfId="0" applyAlignment="1">
      <alignment wrapText="1"/>
    </xf>
    <xf numFmtId="0" fontId="2" fillId="0" borderId="0" xfId="0" applyFont="1" applyAlignment="1">
      <alignment horizontal="righ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9"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10" xfId="0" applyBorder="1" applyAlignment="1">
      <alignment horizontal="center" vertical="center" wrapText="1"/>
    </xf>
    <xf numFmtId="0" fontId="5" fillId="0" borderId="10"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protection locked="0"/>
    </xf>
    <xf numFmtId="0" fontId="5" fillId="0" borderId="11"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wrapText="1"/>
      <protection locked="0"/>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2" xfId="0" applyFont="1" applyFill="1" applyBorder="1" applyAlignment="1">
      <alignment horizontal="center" vertical="center" wrapText="1"/>
    </xf>
    <xf numFmtId="180" fontId="7" fillId="0" borderId="7" xfId="56" applyNumberFormat="1" applyFont="1" applyBorder="1" applyAlignment="1">
      <alignment horizontal="center" vertical="center"/>
    </xf>
    <xf numFmtId="178" fontId="7" fillId="0" borderId="7" xfId="54" applyNumberFormat="1" applyFont="1" applyBorder="1" applyAlignment="1">
      <alignment horizontal="center" vertical="center"/>
    </xf>
    <xf numFmtId="0" fontId="4" fillId="0" borderId="13" xfId="0" applyFont="1" applyBorder="1" applyAlignment="1">
      <alignment horizontal="center" vertical="center"/>
    </xf>
    <xf numFmtId="0" fontId="4" fillId="0" borderId="11" xfId="0" applyFont="1" applyBorder="1" applyAlignment="1">
      <alignment horizontal="left" vertical="center"/>
    </xf>
    <xf numFmtId="0" fontId="4" fillId="0" borderId="12" xfId="0" applyFont="1" applyBorder="1" applyAlignment="1">
      <alignment horizontal="right" vertical="center"/>
    </xf>
    <xf numFmtId="0" fontId="8" fillId="0" borderId="0" xfId="0" applyFont="1" applyBorder="1" applyAlignment="1" applyProtection="1">
      <alignment horizontal="right"/>
      <protection locked="0"/>
    </xf>
    <xf numFmtId="49" fontId="8" fillId="0" borderId="0" xfId="0" applyNumberFormat="1" applyFont="1" applyBorder="1" applyAlignment="1" applyProtection="1">
      <protection locked="0"/>
    </xf>
    <xf numFmtId="0" fontId="9" fillId="0" borderId="0"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protection locked="0"/>
    </xf>
    <xf numFmtId="0" fontId="9" fillId="0" borderId="0" xfId="0" applyFont="1" applyBorder="1" applyAlignment="1">
      <alignment horizontal="center" vertical="center"/>
    </xf>
    <xf numFmtId="0" fontId="10" fillId="0" borderId="0" xfId="0" applyFont="1" applyBorder="1" applyAlignment="1" applyProtection="1">
      <alignment horizontal="left" vertical="center"/>
      <protection locked="0"/>
    </xf>
    <xf numFmtId="0" fontId="11"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2" fillId="0" borderId="0" xfId="53" applyFont="1" applyBorder="1">
      <alignment horizontal="left" vertical="center" wrapText="1"/>
    </xf>
    <xf numFmtId="49" fontId="12" fillId="0" borderId="0" xfId="53" applyFont="1" applyBorder="1" applyAlignment="1">
      <alignment horizontal="right" vertical="center" wrapText="1"/>
    </xf>
    <xf numFmtId="49" fontId="13" fillId="0" borderId="0" xfId="53" applyFont="1" applyBorder="1" applyAlignment="1">
      <alignment horizontal="center" vertical="center" wrapText="1"/>
    </xf>
    <xf numFmtId="49" fontId="12" fillId="0" borderId="7" xfId="53" applyFont="1" applyAlignment="1">
      <alignment horizontal="center" vertical="center" wrapText="1"/>
    </xf>
    <xf numFmtId="49" fontId="12" fillId="0" borderId="7" xfId="53" applyFont="1">
      <alignment horizontal="left" vertical="center" wrapText="1"/>
    </xf>
    <xf numFmtId="49" fontId="12" fillId="0" borderId="0" xfId="0" applyNumberFormat="1" applyFont="1" applyBorder="1" applyAlignment="1">
      <alignment horizontal="right" vertical="center" wrapText="1"/>
    </xf>
    <xf numFmtId="49" fontId="12" fillId="0" borderId="0" xfId="0" applyNumberFormat="1" applyFont="1" applyBorder="1" applyAlignment="1">
      <alignment horizontal="left" vertical="center" wrapText="1"/>
    </xf>
    <xf numFmtId="49" fontId="12" fillId="0" borderId="0"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4" fillId="0" borderId="0" xfId="0" applyBorder="1">
      <alignment vertical="top"/>
    </xf>
    <xf numFmtId="0" fontId="14" fillId="0" borderId="0" xfId="0" applyBorder="1" applyAlignment="1">
      <alignment horizontal="right" vertical="center"/>
    </xf>
    <xf numFmtId="0" fontId="13" fillId="0" borderId="0" xfId="0" applyFont="1" applyBorder="1" applyAlignment="1">
      <alignment horizontal="center" vertical="center"/>
    </xf>
    <xf numFmtId="0" fontId="14" fillId="0" borderId="7" xfId="0" applyBorder="1" applyAlignment="1">
      <alignment horizontal="center" vertical="center" wrapText="1"/>
    </xf>
    <xf numFmtId="0" fontId="14"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5" fillId="0" borderId="0" xfId="0" applyFont="1" applyBorder="1" applyAlignment="1">
      <alignment horizontal="center" vertical="center" wrapText="1"/>
    </xf>
    <xf numFmtId="0" fontId="5" fillId="0" borderId="0" xfId="0" applyBorder="1" applyAlignment="1">
      <alignment horizontal="left"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16" fillId="0" borderId="7" xfId="0" applyNumberFormat="1" applyFont="1" applyBorder="1" applyAlignment="1">
      <alignment vertical="center"/>
    </xf>
    <xf numFmtId="4" fontId="16" fillId="0" borderId="2" xfId="0" applyNumberFormat="1" applyFont="1" applyBorder="1" applyAlignment="1">
      <alignment vertical="center"/>
    </xf>
    <xf numFmtId="49" fontId="13" fillId="0" borderId="0" xfId="0" applyNumberFormat="1" applyFont="1" applyBorder="1" applyAlignment="1">
      <alignment horizontal="center" vertical="center" wrapText="1"/>
    </xf>
    <xf numFmtId="49" fontId="14" fillId="0" borderId="0" xfId="0" applyNumberFormat="1" applyBorder="1" applyAlignment="1">
      <alignment horizontal="left" vertical="center" wrapText="1"/>
    </xf>
    <xf numFmtId="49" fontId="17" fillId="0" borderId="7" xfId="53" applyFont="1" applyAlignment="1">
      <alignment horizontal="center" vertical="center" wrapText="1"/>
    </xf>
    <xf numFmtId="49" fontId="17" fillId="0" borderId="7" xfId="53" applyFont="1">
      <alignment horizontal="left" vertical="center" wrapText="1"/>
    </xf>
    <xf numFmtId="178" fontId="17" fillId="0" borderId="7" xfId="54" applyFont="1">
      <alignment horizontal="right" vertical="center"/>
    </xf>
    <xf numFmtId="49" fontId="17" fillId="0" borderId="7" xfId="53" applyFont="1" applyAlignment="1">
      <alignment horizontal="left" vertical="center" wrapText="1" indent="1"/>
    </xf>
    <xf numFmtId="49" fontId="17" fillId="0" borderId="7" xfId="53" applyFont="1" applyAlignment="1">
      <alignment horizontal="left" vertical="center" wrapText="1" indent="2"/>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0"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A$1048576"/>
    </sheetView>
  </sheetViews>
  <sheetFormatPr defaultColWidth="10.2857142857143" defaultRowHeight="15" customHeight="1" outlineLevelCol="3"/>
  <cols>
    <col min="1" max="1" width="24.7142857142857" customWidth="1"/>
    <col min="2" max="2" width="33.2857142857143" customWidth="1"/>
    <col min="3" max="3" width="19.5714285714286" customWidth="1"/>
    <col min="4" max="4" width="33.2857142857143" customWidth="1"/>
  </cols>
  <sheetData>
    <row r="1" ht="18.75" customHeight="1" spans="1:4">
      <c r="A1" s="174"/>
      <c r="B1" s="174"/>
      <c r="C1" s="174"/>
      <c r="D1" s="175" t="s">
        <v>0</v>
      </c>
    </row>
    <row r="2" ht="42" customHeight="1" spans="1:4">
      <c r="A2" s="176" t="str">
        <f>"2026"&amp;"年部门财务收支预算总表"</f>
        <v>2026年部门财务收支预算总表</v>
      </c>
      <c r="B2" s="176"/>
      <c r="C2" s="176"/>
      <c r="D2" s="176"/>
    </row>
    <row r="3" ht="18.75" customHeight="1" spans="1:4">
      <c r="A3" s="174" t="str">
        <f>"单位名称："&amp;"盈江县民族完全中学"</f>
        <v>单位名称：盈江县民族完全中学</v>
      </c>
      <c r="B3" s="174"/>
      <c r="C3" s="177"/>
      <c r="D3" s="175" t="s">
        <v>1</v>
      </c>
    </row>
    <row r="4" ht="18.75" customHeight="1" spans="1:4">
      <c r="A4" s="134" t="s">
        <v>2</v>
      </c>
      <c r="B4" s="134"/>
      <c r="C4" s="134" t="s">
        <v>3</v>
      </c>
      <c r="D4" s="134"/>
    </row>
    <row r="5" ht="18.75" customHeight="1" spans="1:4">
      <c r="A5" s="134" t="s">
        <v>4</v>
      </c>
      <c r="B5" s="134" t="s">
        <v>5</v>
      </c>
      <c r="C5" s="134" t="s">
        <v>6</v>
      </c>
      <c r="D5" s="134" t="s">
        <v>5</v>
      </c>
    </row>
    <row r="6" ht="18.75" customHeight="1" spans="1:4">
      <c r="A6" s="132" t="s">
        <v>7</v>
      </c>
      <c r="B6" s="133">
        <v>36971416.61</v>
      </c>
      <c r="C6" s="132" t="str">
        <f>"一"&amp;"、"&amp;"教育支出"</f>
        <v>一、教育支出</v>
      </c>
      <c r="D6" s="133">
        <v>36589286.84</v>
      </c>
    </row>
    <row r="7" ht="18.75" customHeight="1" spans="1:4">
      <c r="A7" s="132" t="s">
        <v>8</v>
      </c>
      <c r="B7" s="133"/>
      <c r="C7" s="132" t="str">
        <f>"二"&amp;"、"&amp;"社会保障和就业支出"</f>
        <v>二、社会保障和就业支出</v>
      </c>
      <c r="D7" s="133">
        <v>4330123.62</v>
      </c>
    </row>
    <row r="8" ht="18.75" customHeight="1" spans="1:4">
      <c r="A8" s="132" t="s">
        <v>9</v>
      </c>
      <c r="B8" s="133"/>
      <c r="C8" s="132" t="str">
        <f>"三"&amp;"、"&amp;"卫生健康支出"</f>
        <v>三、卫生健康支出</v>
      </c>
      <c r="D8" s="133">
        <v>1660069.15</v>
      </c>
    </row>
    <row r="9" ht="18.75" customHeight="1" spans="1:4">
      <c r="A9" s="132" t="s">
        <v>10</v>
      </c>
      <c r="B9" s="133">
        <v>3405280</v>
      </c>
      <c r="C9" s="132" t="str">
        <f>"四"&amp;"、"&amp;"住房保障支出"</f>
        <v>四、住房保障支出</v>
      </c>
      <c r="D9" s="133">
        <v>2897217</v>
      </c>
    </row>
    <row r="10" ht="18.75" customHeight="1" spans="1:4">
      <c r="A10" s="132" t="s">
        <v>11</v>
      </c>
      <c r="B10" s="133">
        <v>5100000</v>
      </c>
      <c r="C10" s="132"/>
      <c r="D10" s="133"/>
    </row>
    <row r="11" ht="18.75" customHeight="1" spans="1:4">
      <c r="A11" s="132" t="s">
        <v>12</v>
      </c>
      <c r="B11" s="133"/>
      <c r="C11" s="132"/>
      <c r="D11" s="133"/>
    </row>
    <row r="12" ht="18.75" customHeight="1" spans="1:4">
      <c r="A12" s="132" t="s">
        <v>13</v>
      </c>
      <c r="B12" s="133"/>
      <c r="C12" s="132"/>
      <c r="D12" s="133"/>
    </row>
    <row r="13" ht="18.75" customHeight="1" spans="1:4">
      <c r="A13" s="132" t="s">
        <v>14</v>
      </c>
      <c r="B13" s="133"/>
      <c r="C13" s="132"/>
      <c r="D13" s="133"/>
    </row>
    <row r="14" ht="18.75" customHeight="1" spans="1:4">
      <c r="A14" s="132" t="s">
        <v>15</v>
      </c>
      <c r="B14" s="133"/>
      <c r="C14" s="132"/>
      <c r="D14" s="133"/>
    </row>
    <row r="15" ht="18.75" customHeight="1" spans="1:4">
      <c r="A15" s="132" t="s">
        <v>16</v>
      </c>
      <c r="B15" s="133">
        <v>5100000</v>
      </c>
      <c r="C15" s="132"/>
      <c r="D15" s="133"/>
    </row>
    <row r="16" ht="18.75" customHeight="1" spans="1:4">
      <c r="A16" s="132"/>
      <c r="B16" s="133"/>
      <c r="C16" s="132"/>
      <c r="D16" s="133"/>
    </row>
    <row r="17" ht="18.75" customHeight="1" spans="1:4">
      <c r="A17" s="132"/>
      <c r="B17" s="133"/>
      <c r="C17" s="132"/>
      <c r="D17" s="133"/>
    </row>
    <row r="18" ht="18.75" customHeight="1" spans="1:4">
      <c r="A18" s="132"/>
      <c r="B18" s="133"/>
      <c r="C18" s="132"/>
      <c r="D18" s="133"/>
    </row>
    <row r="19" ht="18.75" customHeight="1" spans="1:4">
      <c r="A19" s="132"/>
      <c r="B19" s="133"/>
      <c r="C19" s="132"/>
      <c r="D19" s="133"/>
    </row>
    <row r="20" ht="18.75" customHeight="1" spans="1:4">
      <c r="A20" s="132"/>
      <c r="B20" s="133"/>
      <c r="C20" s="132"/>
      <c r="D20" s="133"/>
    </row>
    <row r="21" ht="18.75" customHeight="1" spans="1:4">
      <c r="A21" s="132"/>
      <c r="B21" s="133"/>
      <c r="C21" s="132"/>
      <c r="D21" s="133"/>
    </row>
    <row r="22" ht="18.75" customHeight="1" spans="1:4">
      <c r="A22" s="132"/>
      <c r="B22" s="133"/>
      <c r="C22" s="132"/>
      <c r="D22" s="133"/>
    </row>
    <row r="23" ht="18.75" customHeight="1" spans="1:4">
      <c r="A23" s="132"/>
      <c r="B23" s="133"/>
      <c r="C23" s="132"/>
      <c r="D23" s="133"/>
    </row>
    <row r="24" ht="18.75" customHeight="1" spans="1:4">
      <c r="A24" s="132"/>
      <c r="B24" s="133"/>
      <c r="C24" s="132"/>
      <c r="D24" s="133"/>
    </row>
    <row r="25" ht="18.75" customHeight="1" spans="1:4">
      <c r="A25" s="132"/>
      <c r="B25" s="133"/>
      <c r="C25" s="132"/>
      <c r="D25" s="133"/>
    </row>
    <row r="26" ht="18.75" customHeight="1" spans="1:4">
      <c r="A26" s="132"/>
      <c r="B26" s="133"/>
      <c r="C26" s="132"/>
      <c r="D26" s="133"/>
    </row>
    <row r="27" ht="18.75" customHeight="1" spans="1:4">
      <c r="A27" s="132"/>
      <c r="B27" s="133"/>
      <c r="C27" s="132"/>
      <c r="D27" s="133"/>
    </row>
    <row r="28" ht="18.75" customHeight="1" spans="1:4">
      <c r="A28" s="132"/>
      <c r="B28" s="133"/>
      <c r="C28" s="132"/>
      <c r="D28" s="133"/>
    </row>
    <row r="29" ht="18.75" customHeight="1" spans="1:4">
      <c r="A29" s="132"/>
      <c r="B29" s="133"/>
      <c r="C29" s="132"/>
      <c r="D29" s="133"/>
    </row>
    <row r="30" ht="18.75" customHeight="1" spans="1:4">
      <c r="A30" s="132"/>
      <c r="B30" s="133"/>
      <c r="C30" s="132"/>
      <c r="D30" s="133"/>
    </row>
    <row r="31" ht="18.75" customHeight="1" spans="1:4">
      <c r="A31" s="132"/>
      <c r="B31" s="133"/>
      <c r="C31" s="132"/>
      <c r="D31" s="133"/>
    </row>
    <row r="32" ht="18.75" customHeight="1" spans="1:4">
      <c r="A32" s="132" t="s">
        <v>17</v>
      </c>
      <c r="B32" s="133">
        <v>45476696.61</v>
      </c>
      <c r="C32" s="132" t="s">
        <v>18</v>
      </c>
      <c r="D32" s="133">
        <v>45476696.61</v>
      </c>
    </row>
    <row r="33" ht="18.75" customHeight="1" spans="1:4">
      <c r="A33" s="132" t="s">
        <v>19</v>
      </c>
      <c r="B33" s="133"/>
      <c r="C33" s="132" t="s">
        <v>20</v>
      </c>
      <c r="D33" s="133"/>
    </row>
    <row r="34" ht="18.75" customHeight="1" spans="1:4">
      <c r="A34" s="132" t="s">
        <v>21</v>
      </c>
      <c r="B34" s="133"/>
      <c r="C34" s="132" t="s">
        <v>21</v>
      </c>
      <c r="D34" s="133"/>
    </row>
    <row r="35" ht="18.75" customHeight="1" spans="1:4">
      <c r="A35" s="132" t="s">
        <v>22</v>
      </c>
      <c r="B35" s="133"/>
      <c r="C35" s="132" t="s">
        <v>23</v>
      </c>
      <c r="D35" s="133"/>
    </row>
    <row r="36" ht="18.75" customHeight="1" spans="1:4">
      <c r="A36" s="132" t="s">
        <v>24</v>
      </c>
      <c r="B36" s="133">
        <v>45476696.61</v>
      </c>
      <c r="C36" s="132" t="s">
        <v>25</v>
      </c>
      <c r="D36" s="133">
        <v>45476696.61</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
    </sheetView>
  </sheetViews>
  <sheetFormatPr defaultColWidth="9.14285714285714" defaultRowHeight="14.25" customHeight="1" outlineLevelCol="5"/>
  <cols>
    <col min="1" max="6" width="24.3428571428571" customWidth="1"/>
  </cols>
  <sheetData>
    <row r="1" ht="12" customHeight="1" spans="1:6">
      <c r="A1" s="113">
        <v>1</v>
      </c>
      <c r="B1" s="114">
        <v>0</v>
      </c>
      <c r="C1" s="113">
        <v>1</v>
      </c>
      <c r="D1" s="86"/>
      <c r="E1" s="86"/>
      <c r="F1" s="93" t="s">
        <v>371</v>
      </c>
    </row>
    <row r="2" ht="26.25" customHeight="1" spans="1:6">
      <c r="A2" s="115" t="str">
        <f>"2026"&amp;"年部门政府性基金预算支出预算表"</f>
        <v>2026年部门政府性基金预算支出预算表</v>
      </c>
      <c r="B2" s="115" t="s">
        <v>372</v>
      </c>
      <c r="C2" s="116"/>
      <c r="D2" s="117"/>
      <c r="E2" s="117"/>
      <c r="F2" s="117"/>
    </row>
    <row r="3" ht="13.5" customHeight="1" spans="1:6">
      <c r="A3" s="118" t="str">
        <f>"单位名称："&amp;"盈江县民族完全中学"</f>
        <v>单位名称：盈江县民族完全中学</v>
      </c>
      <c r="B3" s="118" t="s">
        <v>373</v>
      </c>
      <c r="C3" s="119"/>
      <c r="D3" s="86"/>
      <c r="E3" s="86"/>
      <c r="F3" s="93" t="s">
        <v>1</v>
      </c>
    </row>
    <row r="4" ht="19.5" customHeight="1" spans="1:6">
      <c r="A4" s="60" t="s">
        <v>138</v>
      </c>
      <c r="B4" s="120" t="s">
        <v>48</v>
      </c>
      <c r="C4" s="60" t="s">
        <v>49</v>
      </c>
      <c r="D4" s="36" t="s">
        <v>374</v>
      </c>
      <c r="E4" s="36"/>
      <c r="F4" s="36"/>
    </row>
    <row r="5" ht="18.55" customHeight="1" spans="1:6">
      <c r="A5" s="60"/>
      <c r="B5" s="120"/>
      <c r="C5" s="60"/>
      <c r="D5" s="36" t="s">
        <v>30</v>
      </c>
      <c r="E5" s="36" t="s">
        <v>52</v>
      </c>
      <c r="F5" s="36" t="s">
        <v>53</v>
      </c>
    </row>
    <row r="6" ht="20.25" customHeight="1" spans="1:6">
      <c r="A6" s="60">
        <v>1</v>
      </c>
      <c r="B6" s="121" t="s">
        <v>60</v>
      </c>
      <c r="C6" s="121" t="s">
        <v>61</v>
      </c>
      <c r="D6" s="121" t="s">
        <v>62</v>
      </c>
      <c r="E6" s="121" t="s">
        <v>63</v>
      </c>
      <c r="F6" s="121" t="s">
        <v>64</v>
      </c>
    </row>
    <row r="7" ht="30" customHeight="1" spans="1:6">
      <c r="A7" s="34"/>
      <c r="B7" s="120"/>
      <c r="C7" s="34"/>
      <c r="D7" s="81"/>
      <c r="E7" s="122"/>
      <c r="F7" s="122"/>
    </row>
    <row r="8" ht="30" customHeight="1" spans="1:6">
      <c r="A8" s="22"/>
      <c r="B8" s="22"/>
      <c r="C8" s="22"/>
      <c r="D8" s="81"/>
      <c r="E8" s="122"/>
      <c r="F8" s="122"/>
    </row>
    <row r="9" ht="30" customHeight="1" spans="1:6">
      <c r="A9" s="20" t="s">
        <v>375</v>
      </c>
      <c r="B9" s="20" t="s">
        <v>375</v>
      </c>
      <c r="C9" s="20" t="s">
        <v>375</v>
      </c>
      <c r="D9" s="81"/>
      <c r="E9" s="122"/>
      <c r="F9" s="122"/>
    </row>
    <row r="10" customFormat="1" ht="17" customHeight="1" spans="1:6">
      <c r="A10" s="42" t="s">
        <v>376</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2"/>
  <sheetViews>
    <sheetView showZeros="0" workbookViewId="0">
      <selection activeCell="S10" sqref="S10"/>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90"/>
      <c r="P1" s="90"/>
      <c r="Q1" s="43" t="s">
        <v>377</v>
      </c>
    </row>
    <row r="2" ht="27.75" customHeight="1" spans="1:17">
      <c r="A2" s="44" t="str">
        <f>"2026"&amp;"年部门政府采购预算表"</f>
        <v>2026年部门政府采购预算表</v>
      </c>
      <c r="B2" s="29"/>
      <c r="C2" s="29"/>
      <c r="D2" s="29"/>
      <c r="E2" s="29"/>
      <c r="F2" s="29"/>
      <c r="G2" s="29"/>
      <c r="H2" s="29"/>
      <c r="I2" s="29"/>
      <c r="J2" s="29"/>
      <c r="K2" s="91"/>
      <c r="L2" s="29"/>
      <c r="M2" s="29"/>
      <c r="N2" s="29"/>
      <c r="O2" s="91"/>
      <c r="P2" s="91"/>
      <c r="Q2" s="29"/>
    </row>
    <row r="3" ht="18.75" customHeight="1" spans="1:17">
      <c r="A3" s="45" t="str">
        <f>"单位名称："&amp;"盈江县民族完全中学"</f>
        <v>单位名称：盈江县民族完全中学</v>
      </c>
      <c r="B3" s="32"/>
      <c r="C3" s="32"/>
      <c r="D3" s="32"/>
      <c r="E3" s="32"/>
      <c r="F3" s="32"/>
      <c r="G3" s="32"/>
      <c r="H3" s="32"/>
      <c r="I3" s="32"/>
      <c r="J3" s="32"/>
      <c r="K3" s="1"/>
      <c r="L3" s="1"/>
      <c r="M3" s="1"/>
      <c r="N3" s="1"/>
      <c r="O3" s="92"/>
      <c r="P3" s="92"/>
      <c r="Q3" s="93" t="s">
        <v>27</v>
      </c>
    </row>
    <row r="4" ht="15.75" customHeight="1" spans="1:17">
      <c r="A4" s="11" t="s">
        <v>378</v>
      </c>
      <c r="B4" s="94" t="s">
        <v>379</v>
      </c>
      <c r="C4" s="94" t="s">
        <v>380</v>
      </c>
      <c r="D4" s="94" t="s">
        <v>381</v>
      </c>
      <c r="E4" s="94" t="s">
        <v>382</v>
      </c>
      <c r="F4" s="94" t="s">
        <v>383</v>
      </c>
      <c r="G4" s="48" t="s">
        <v>145</v>
      </c>
      <c r="H4" s="48"/>
      <c r="I4" s="48"/>
      <c r="J4" s="48"/>
      <c r="K4" s="95"/>
      <c r="L4" s="48"/>
      <c r="M4" s="48"/>
      <c r="N4" s="48"/>
      <c r="O4" s="74"/>
      <c r="P4" s="95"/>
      <c r="Q4" s="49"/>
    </row>
    <row r="5" ht="17.25" customHeight="1" spans="1:17">
      <c r="A5" s="16"/>
      <c r="B5" s="96"/>
      <c r="C5" s="96"/>
      <c r="D5" s="96"/>
      <c r="E5" s="96"/>
      <c r="F5" s="96"/>
      <c r="G5" s="96" t="s">
        <v>30</v>
      </c>
      <c r="H5" s="96" t="s">
        <v>34</v>
      </c>
      <c r="I5" s="96" t="s">
        <v>384</v>
      </c>
      <c r="J5" s="96" t="s">
        <v>385</v>
      </c>
      <c r="K5" s="97" t="s">
        <v>386</v>
      </c>
      <c r="L5" s="98" t="s">
        <v>387</v>
      </c>
      <c r="M5" s="98"/>
      <c r="N5" s="98"/>
      <c r="O5" s="99"/>
      <c r="P5" s="100"/>
      <c r="Q5" s="101"/>
    </row>
    <row r="6" ht="54" customHeight="1" spans="1:17">
      <c r="A6" s="18"/>
      <c r="B6" s="101"/>
      <c r="C6" s="101"/>
      <c r="D6" s="101"/>
      <c r="E6" s="101"/>
      <c r="F6" s="101"/>
      <c r="G6" s="101"/>
      <c r="H6" s="101" t="s">
        <v>33</v>
      </c>
      <c r="I6" s="101"/>
      <c r="J6" s="101"/>
      <c r="K6" s="102"/>
      <c r="L6" s="101" t="s">
        <v>33</v>
      </c>
      <c r="M6" s="101" t="s">
        <v>40</v>
      </c>
      <c r="N6" s="101" t="s">
        <v>388</v>
      </c>
      <c r="O6" s="34" t="s">
        <v>42</v>
      </c>
      <c r="P6" s="102" t="s">
        <v>43</v>
      </c>
      <c r="Q6" s="101" t="s">
        <v>44</v>
      </c>
    </row>
    <row r="7" ht="15" customHeight="1" spans="1:17">
      <c r="A7" s="75">
        <v>1</v>
      </c>
      <c r="B7" s="103">
        <v>2</v>
      </c>
      <c r="C7" s="103">
        <v>3</v>
      </c>
      <c r="D7" s="103">
        <v>4</v>
      </c>
      <c r="E7" s="103">
        <v>5</v>
      </c>
      <c r="F7" s="103">
        <v>6</v>
      </c>
      <c r="G7" s="104">
        <v>7</v>
      </c>
      <c r="H7" s="104">
        <v>8</v>
      </c>
      <c r="I7" s="104">
        <v>9</v>
      </c>
      <c r="J7" s="104">
        <v>10</v>
      </c>
      <c r="K7" s="104">
        <v>11</v>
      </c>
      <c r="L7" s="104">
        <v>12</v>
      </c>
      <c r="M7" s="104">
        <v>13</v>
      </c>
      <c r="N7" s="104">
        <v>14</v>
      </c>
      <c r="O7" s="104">
        <v>15</v>
      </c>
      <c r="P7" s="104">
        <v>16</v>
      </c>
      <c r="Q7" s="104">
        <v>17</v>
      </c>
    </row>
    <row r="8" ht="52.5" customHeight="1" spans="1:17">
      <c r="A8" s="105" t="s">
        <v>226</v>
      </c>
      <c r="B8" s="106" t="s">
        <v>389</v>
      </c>
      <c r="C8" s="106" t="s">
        <v>390</v>
      </c>
      <c r="D8" s="107" t="s">
        <v>391</v>
      </c>
      <c r="E8" s="108">
        <v>400</v>
      </c>
      <c r="F8" s="109" t="s">
        <v>392</v>
      </c>
      <c r="G8" s="109">
        <v>150000</v>
      </c>
      <c r="H8" s="109">
        <v>150000</v>
      </c>
      <c r="I8" s="23"/>
      <c r="J8" s="23"/>
      <c r="K8" s="23"/>
      <c r="L8" s="23"/>
      <c r="M8" s="23"/>
      <c r="N8" s="23"/>
      <c r="O8" s="23"/>
      <c r="P8" s="23"/>
      <c r="Q8" s="23"/>
    </row>
    <row r="9" ht="52.5" customHeight="1" spans="1:17">
      <c r="A9" s="105" t="s">
        <v>226</v>
      </c>
      <c r="B9" s="106" t="s">
        <v>393</v>
      </c>
      <c r="C9" s="106" t="s">
        <v>394</v>
      </c>
      <c r="D9" s="107" t="s">
        <v>391</v>
      </c>
      <c r="E9" s="108">
        <v>10</v>
      </c>
      <c r="F9" s="109" t="s">
        <v>392</v>
      </c>
      <c r="G9" s="109">
        <v>490000</v>
      </c>
      <c r="H9" s="109">
        <v>490000</v>
      </c>
      <c r="I9" s="23"/>
      <c r="J9" s="23"/>
      <c r="K9" s="23"/>
      <c r="L9" s="23"/>
      <c r="M9" s="23"/>
      <c r="N9" s="23"/>
      <c r="O9" s="23"/>
      <c r="P9" s="23"/>
      <c r="Q9" s="23"/>
    </row>
    <row r="10" ht="52.5" customHeight="1" spans="1:17">
      <c r="A10" s="105" t="s">
        <v>226</v>
      </c>
      <c r="B10" s="106" t="s">
        <v>395</v>
      </c>
      <c r="C10" s="106" t="s">
        <v>396</v>
      </c>
      <c r="D10" s="107" t="s">
        <v>391</v>
      </c>
      <c r="E10" s="108">
        <v>7</v>
      </c>
      <c r="F10" s="109" t="s">
        <v>392</v>
      </c>
      <c r="G10" s="109">
        <v>87500</v>
      </c>
      <c r="H10" s="109">
        <v>87500</v>
      </c>
      <c r="I10" s="23"/>
      <c r="J10" s="23"/>
      <c r="K10" s="23"/>
      <c r="L10" s="23"/>
      <c r="M10" s="23"/>
      <c r="N10" s="23"/>
      <c r="O10" s="23"/>
      <c r="P10" s="23"/>
      <c r="Q10" s="23"/>
    </row>
    <row r="11" ht="30" customHeight="1" spans="1:17">
      <c r="A11" s="110" t="s">
        <v>375</v>
      </c>
      <c r="B11" s="111"/>
      <c r="C11" s="111"/>
      <c r="D11" s="111"/>
      <c r="E11" s="112"/>
      <c r="F11" s="23"/>
      <c r="G11" s="23">
        <f>SUM(G8:G10)</f>
        <v>727500</v>
      </c>
      <c r="H11" s="23">
        <f>SUM(H8:H10)</f>
        <v>727500</v>
      </c>
      <c r="I11" s="23"/>
      <c r="J11" s="23"/>
      <c r="K11" s="23"/>
      <c r="L11" s="23"/>
      <c r="M11" s="23"/>
      <c r="N11" s="23"/>
      <c r="O11" s="23"/>
      <c r="P11" s="23"/>
      <c r="Q11" s="23"/>
    </row>
    <row r="12" customFormat="1" ht="18" customHeight="1" spans="1:17">
      <c r="A12" s="42"/>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5"/>
      <c r="N1" s="85" t="s">
        <v>397</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"单位名称："&amp;"盈江县民族完全中学"</f>
        <v>单位名称：盈江县民族完全中学</v>
      </c>
      <c r="B3" s="32"/>
      <c r="C3" s="32"/>
      <c r="D3" s="32"/>
      <c r="E3" s="32"/>
      <c r="F3" s="32"/>
      <c r="G3" s="32"/>
      <c r="H3" s="84"/>
      <c r="I3" s="1"/>
      <c r="J3" s="1"/>
      <c r="K3" s="84"/>
      <c r="L3" s="1"/>
      <c r="M3" s="86"/>
      <c r="N3" s="43" t="s">
        <v>27</v>
      </c>
    </row>
    <row r="4" ht="15.75" customHeight="1" spans="1:14">
      <c r="A4" s="11" t="s">
        <v>378</v>
      </c>
      <c r="B4" s="11" t="s">
        <v>398</v>
      </c>
      <c r="C4" s="11" t="s">
        <v>399</v>
      </c>
      <c r="D4" s="12" t="s">
        <v>145</v>
      </c>
      <c r="E4" s="13"/>
      <c r="F4" s="13"/>
      <c r="G4" s="13"/>
      <c r="H4" s="13"/>
      <c r="I4" s="13"/>
      <c r="J4" s="13"/>
      <c r="K4" s="13"/>
      <c r="L4" s="13"/>
      <c r="M4" s="13"/>
      <c r="N4" s="14"/>
    </row>
    <row r="5" ht="17.25" customHeight="1" spans="1:14">
      <c r="A5" s="16"/>
      <c r="B5" s="16"/>
      <c r="C5" s="16"/>
      <c r="D5" s="76" t="s">
        <v>30</v>
      </c>
      <c r="E5" s="11" t="s">
        <v>34</v>
      </c>
      <c r="F5" s="11" t="s">
        <v>384</v>
      </c>
      <c r="G5" s="11" t="s">
        <v>385</v>
      </c>
      <c r="H5" s="11" t="s">
        <v>386</v>
      </c>
      <c r="I5" s="12" t="s">
        <v>387</v>
      </c>
      <c r="J5" s="13"/>
      <c r="K5" s="13"/>
      <c r="L5" s="13"/>
      <c r="M5" s="13"/>
      <c r="N5" s="14"/>
    </row>
    <row r="6" ht="40.5" customHeight="1" spans="1:14">
      <c r="A6" s="18"/>
      <c r="B6" s="18"/>
      <c r="C6" s="18"/>
      <c r="D6" s="75"/>
      <c r="E6" s="16" t="s">
        <v>33</v>
      </c>
      <c r="F6" s="18"/>
      <c r="G6" s="18"/>
      <c r="H6" s="75"/>
      <c r="I6" s="16" t="s">
        <v>33</v>
      </c>
      <c r="J6" s="16" t="s">
        <v>40</v>
      </c>
      <c r="K6" s="16" t="s">
        <v>41</v>
      </c>
      <c r="L6" s="16" t="s">
        <v>42</v>
      </c>
      <c r="M6" s="16" t="s">
        <v>43</v>
      </c>
      <c r="N6" s="16" t="s">
        <v>44</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87"/>
      <c r="B8" s="87"/>
      <c r="C8" s="87"/>
      <c r="D8" s="23"/>
      <c r="E8" s="23"/>
      <c r="F8" s="23"/>
      <c r="G8" s="23"/>
      <c r="H8" s="23"/>
      <c r="I8" s="23"/>
      <c r="J8" s="23"/>
      <c r="K8" s="23"/>
      <c r="L8" s="23"/>
      <c r="M8" s="23"/>
      <c r="N8" s="23"/>
    </row>
    <row r="9" ht="52.5" customHeight="1" spans="1:14">
      <c r="A9" s="88"/>
      <c r="B9" s="88"/>
      <c r="C9" s="88"/>
      <c r="D9" s="23"/>
      <c r="E9" s="23"/>
      <c r="F9" s="23"/>
      <c r="G9" s="23"/>
      <c r="H9" s="23"/>
      <c r="I9" s="23"/>
      <c r="J9" s="23"/>
      <c r="K9" s="23"/>
      <c r="L9" s="23"/>
      <c r="M9" s="23"/>
      <c r="N9" s="23"/>
    </row>
    <row r="10" ht="30" customHeight="1" spans="1:14">
      <c r="A10" s="12" t="s">
        <v>30</v>
      </c>
      <c r="B10" s="89"/>
      <c r="C10" s="89"/>
      <c r="D10" s="23"/>
      <c r="E10" s="23"/>
      <c r="F10" s="23"/>
      <c r="G10" s="23"/>
      <c r="H10" s="23"/>
      <c r="I10" s="23"/>
      <c r="J10" s="23"/>
      <c r="K10" s="23"/>
      <c r="L10" s="23"/>
      <c r="M10" s="23"/>
      <c r="N10" s="23"/>
    </row>
    <row r="11" customFormat="1" customHeight="1" spans="1:14">
      <c r="A11" s="42" t="s">
        <v>400</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A11" sqref="A11"/>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65" t="s">
        <v>401</v>
      </c>
    </row>
    <row r="2" ht="27.75" customHeight="1" spans="1:20">
      <c r="A2" s="66" t="str">
        <f>"2026"&amp;"年县对下转移支付预算表"</f>
        <v>2026年县对下转移支付预算表</v>
      </c>
      <c r="B2" s="5"/>
      <c r="C2" s="5"/>
      <c r="D2" s="57"/>
      <c r="E2" s="57"/>
      <c r="F2" s="57"/>
      <c r="G2" s="57"/>
      <c r="H2" s="57"/>
      <c r="I2" s="57"/>
      <c r="J2" s="57"/>
      <c r="K2" s="57"/>
      <c r="L2" s="57"/>
      <c r="M2" s="57"/>
      <c r="N2" s="57"/>
      <c r="O2" s="57"/>
      <c r="P2" s="57"/>
      <c r="Q2" s="57"/>
      <c r="R2" s="57"/>
      <c r="S2" s="57"/>
      <c r="T2" s="5"/>
    </row>
    <row r="3" customHeight="1" spans="1:20">
      <c r="A3" s="67" t="s">
        <v>1</v>
      </c>
      <c r="B3" s="68"/>
      <c r="C3" s="68"/>
      <c r="D3" s="9"/>
      <c r="E3" s="9"/>
      <c r="F3" s="9"/>
      <c r="G3" s="9"/>
      <c r="H3" s="9"/>
      <c r="I3" s="9"/>
      <c r="J3" s="9"/>
      <c r="K3" s="9"/>
      <c r="L3" s="9"/>
      <c r="M3" s="9"/>
      <c r="N3" s="9"/>
      <c r="O3" s="9"/>
      <c r="P3" s="9"/>
      <c r="Q3" s="9"/>
      <c r="R3" s="9"/>
      <c r="S3" s="9"/>
      <c r="T3" s="69"/>
    </row>
    <row r="4" ht="18" customHeight="1" spans="1:20">
      <c r="A4" s="70" t="str">
        <f>"单位名称："&amp;"盈江县民族完全中学"</f>
        <v>单位名称：盈江县民族完全中学</v>
      </c>
      <c r="B4" s="71"/>
      <c r="C4" s="71"/>
      <c r="D4" s="9"/>
      <c r="E4" s="9"/>
      <c r="F4" s="9"/>
      <c r="G4" s="9"/>
      <c r="H4" s="9"/>
      <c r="I4" s="9"/>
      <c r="J4" s="9"/>
      <c r="K4" s="9"/>
      <c r="L4" s="9"/>
      <c r="M4" s="9"/>
      <c r="N4" s="9"/>
      <c r="O4" s="9"/>
      <c r="P4" s="9"/>
      <c r="Q4" s="9"/>
      <c r="R4" s="9"/>
      <c r="S4" s="9"/>
      <c r="T4" s="72"/>
    </row>
    <row r="5" ht="19.5" customHeight="1" spans="1:20">
      <c r="A5" s="73" t="s">
        <v>402</v>
      </c>
      <c r="B5" s="12" t="s">
        <v>145</v>
      </c>
      <c r="C5" s="13"/>
      <c r="D5" s="74"/>
      <c r="E5" s="60" t="s">
        <v>403</v>
      </c>
      <c r="F5" s="60"/>
      <c r="G5" s="60"/>
      <c r="H5" s="60"/>
      <c r="I5" s="60"/>
      <c r="J5" s="60"/>
      <c r="K5" s="60"/>
      <c r="L5" s="60"/>
      <c r="M5" s="60"/>
      <c r="N5" s="60"/>
      <c r="O5" s="60"/>
      <c r="P5" s="60"/>
      <c r="Q5" s="60"/>
      <c r="R5" s="60"/>
      <c r="S5" s="60"/>
      <c r="T5" s="36"/>
    </row>
    <row r="6" ht="61.3" customHeight="1" spans="1:20">
      <c r="A6" s="75"/>
      <c r="B6" s="76" t="s">
        <v>30</v>
      </c>
      <c r="C6" s="11" t="s">
        <v>34</v>
      </c>
      <c r="D6" s="77" t="s">
        <v>404</v>
      </c>
      <c r="E6" s="34" t="s">
        <v>405</v>
      </c>
      <c r="F6" s="34" t="s">
        <v>406</v>
      </c>
      <c r="G6" s="34" t="s">
        <v>407</v>
      </c>
      <c r="H6" s="34" t="s">
        <v>408</v>
      </c>
      <c r="I6" s="34" t="s">
        <v>409</v>
      </c>
      <c r="J6" s="34" t="s">
        <v>410</v>
      </c>
      <c r="K6" s="34" t="s">
        <v>411</v>
      </c>
      <c r="L6" s="34" t="s">
        <v>412</v>
      </c>
      <c r="M6" s="34" t="s">
        <v>413</v>
      </c>
      <c r="N6" s="34" t="s">
        <v>414</v>
      </c>
      <c r="O6" s="34" t="s">
        <v>415</v>
      </c>
      <c r="P6" s="34" t="s">
        <v>416</v>
      </c>
      <c r="Q6" s="34" t="s">
        <v>417</v>
      </c>
      <c r="R6" s="34" t="s">
        <v>418</v>
      </c>
      <c r="S6" s="34" t="s">
        <v>419</v>
      </c>
      <c r="T6" s="35" t="s">
        <v>420</v>
      </c>
    </row>
    <row r="7" ht="19.5" customHeight="1" spans="1:20">
      <c r="A7" s="36">
        <v>1</v>
      </c>
      <c r="B7" s="36">
        <v>2</v>
      </c>
      <c r="C7" s="78">
        <v>3</v>
      </c>
      <c r="D7" s="79">
        <v>4</v>
      </c>
      <c r="E7" s="78">
        <v>5</v>
      </c>
      <c r="F7" s="80">
        <v>6</v>
      </c>
      <c r="G7" s="78">
        <v>7</v>
      </c>
      <c r="H7" s="80">
        <v>8</v>
      </c>
      <c r="I7" s="78">
        <v>9</v>
      </c>
      <c r="J7" s="80">
        <v>10</v>
      </c>
      <c r="K7" s="78">
        <v>11</v>
      </c>
      <c r="L7" s="80">
        <v>12</v>
      </c>
      <c r="M7" s="78">
        <v>13</v>
      </c>
      <c r="N7" s="80">
        <v>14</v>
      </c>
      <c r="O7" s="78">
        <v>15</v>
      </c>
      <c r="P7" s="80">
        <v>16</v>
      </c>
      <c r="Q7" s="78">
        <v>17</v>
      </c>
      <c r="R7" s="80">
        <v>18</v>
      </c>
      <c r="S7" s="78">
        <v>19</v>
      </c>
      <c r="T7" s="78">
        <v>20</v>
      </c>
    </row>
    <row r="8" ht="19.5" customHeight="1" spans="1:20">
      <c r="A8" s="37" t="s">
        <v>421</v>
      </c>
      <c r="B8" s="81"/>
      <c r="C8" s="81"/>
      <c r="D8" s="82"/>
      <c r="E8" s="54"/>
      <c r="F8" s="54"/>
      <c r="G8" s="54"/>
      <c r="H8" s="54"/>
      <c r="I8" s="54"/>
      <c r="J8" s="54"/>
      <c r="K8" s="54"/>
      <c r="L8" s="54"/>
      <c r="M8" s="54"/>
      <c r="N8" s="54"/>
      <c r="O8" s="54"/>
      <c r="P8" s="54"/>
      <c r="Q8" s="54"/>
      <c r="R8" s="54"/>
      <c r="S8" s="54"/>
      <c r="T8" s="54"/>
    </row>
    <row r="9" ht="19.5" customHeight="1" spans="1:20">
      <c r="A9" s="24"/>
      <c r="B9" s="81"/>
      <c r="C9" s="81"/>
      <c r="D9" s="82"/>
      <c r="E9" s="83"/>
      <c r="F9" s="83"/>
      <c r="G9" s="83"/>
      <c r="H9" s="83"/>
      <c r="I9" s="83"/>
      <c r="J9" s="83"/>
      <c r="K9" s="83"/>
      <c r="L9" s="83"/>
      <c r="M9" s="83"/>
      <c r="N9" s="83"/>
      <c r="O9" s="83"/>
      <c r="P9" s="83"/>
      <c r="Q9" s="83"/>
      <c r="R9" s="83"/>
      <c r="S9" s="83"/>
      <c r="T9" s="24"/>
    </row>
    <row r="10" ht="19.5" customHeight="1" spans="1:20">
      <c r="A10" s="52" t="s">
        <v>30</v>
      </c>
      <c r="B10" s="81"/>
      <c r="C10" s="81"/>
      <c r="D10" s="82"/>
      <c r="E10" s="54"/>
      <c r="F10" s="54"/>
      <c r="G10" s="54"/>
      <c r="H10" s="54"/>
      <c r="I10" s="54"/>
      <c r="J10" s="54"/>
      <c r="K10" s="54"/>
      <c r="L10" s="54"/>
      <c r="M10" s="54"/>
      <c r="N10" s="54"/>
      <c r="O10" s="54"/>
      <c r="P10" s="54"/>
      <c r="Q10" s="54"/>
      <c r="R10" s="54"/>
      <c r="S10" s="54"/>
      <c r="T10" s="54"/>
    </row>
    <row r="11" customFormat="1" customHeight="1" spans="1:20">
      <c r="A11" s="42" t="s">
        <v>422</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topLeftCell="A6" workbookViewId="0">
      <selection activeCell="A8" sqref="A8"/>
    </sheetView>
  </sheetViews>
  <sheetFormatPr defaultColWidth="9.14285714285714" defaultRowHeight="12" customHeight="1" outlineLevelRow="7"/>
  <cols>
    <col min="1" max="10" width="13.2" customWidth="1"/>
  </cols>
  <sheetData>
    <row r="1" customHeight="1" spans="1:10">
      <c r="J1" s="55" t="s">
        <v>423</v>
      </c>
    </row>
    <row r="2" ht="28.5" customHeight="1" spans="1:10">
      <c r="A2" s="56" t="str">
        <f>"2026"&amp;"年县对下转移支付绩效目标表"</f>
        <v>2026年县对下转移支付绩效目标表</v>
      </c>
      <c r="B2" s="5"/>
      <c r="C2" s="5"/>
      <c r="D2" s="5"/>
      <c r="E2" s="5"/>
      <c r="F2" s="57"/>
      <c r="G2" s="5"/>
      <c r="H2" s="57"/>
      <c r="I2" s="57"/>
      <c r="J2" s="5"/>
    </row>
    <row r="3" ht="17.25" customHeight="1" spans="1:10">
      <c r="A3" s="6" t="str">
        <f>"单位名称："&amp;"盈江县民族完全中学"</f>
        <v>单位名称：盈江县民族完全中学</v>
      </c>
      <c r="B3" s="58"/>
      <c r="C3" s="58"/>
      <c r="D3" s="58"/>
      <c r="E3" s="58"/>
      <c r="F3" s="59"/>
      <c r="G3" s="58"/>
      <c r="H3" s="59"/>
    </row>
    <row r="4" ht="44.25" customHeight="1" spans="1:10">
      <c r="A4" s="35" t="s">
        <v>260</v>
      </c>
      <c r="B4" s="35" t="s">
        <v>261</v>
      </c>
      <c r="C4" s="35" t="s">
        <v>262</v>
      </c>
      <c r="D4" s="35" t="s">
        <v>263</v>
      </c>
      <c r="E4" s="35" t="s">
        <v>264</v>
      </c>
      <c r="F4" s="60" t="s">
        <v>265</v>
      </c>
      <c r="G4" s="35" t="s">
        <v>266</v>
      </c>
      <c r="H4" s="60" t="s">
        <v>267</v>
      </c>
      <c r="I4" s="60" t="s">
        <v>268</v>
      </c>
      <c r="J4" s="35" t="s">
        <v>269</v>
      </c>
    </row>
    <row r="5" ht="14.25" customHeight="1" spans="1:10">
      <c r="A5" s="35">
        <v>1</v>
      </c>
      <c r="B5" s="35">
        <v>2</v>
      </c>
      <c r="C5" s="35">
        <v>3</v>
      </c>
      <c r="D5" s="35">
        <v>4</v>
      </c>
      <c r="E5" s="35">
        <v>5</v>
      </c>
      <c r="F5" s="60">
        <v>6</v>
      </c>
      <c r="G5" s="35">
        <v>7</v>
      </c>
      <c r="H5" s="60">
        <v>8</v>
      </c>
      <c r="I5" s="60">
        <v>9</v>
      </c>
      <c r="J5" s="35">
        <v>10</v>
      </c>
    </row>
    <row r="6" ht="32.7" customHeight="1" spans="1:10">
      <c r="A6" s="37"/>
      <c r="B6" s="50"/>
      <c r="C6" s="50"/>
      <c r="D6" s="50"/>
      <c r="E6" s="61"/>
      <c r="F6" s="62"/>
      <c r="G6" s="61"/>
      <c r="H6" s="62"/>
      <c r="I6" s="62"/>
      <c r="J6" s="61"/>
    </row>
    <row r="7" ht="32.7" customHeight="1" spans="1:10">
      <c r="A7" s="37"/>
      <c r="B7" s="22" t="s">
        <v>421</v>
      </c>
      <c r="C7" s="22" t="s">
        <v>421</v>
      </c>
      <c r="D7" s="22" t="s">
        <v>421</v>
      </c>
      <c r="E7" s="37" t="s">
        <v>421</v>
      </c>
      <c r="F7" s="22" t="s">
        <v>421</v>
      </c>
      <c r="G7" s="37" t="s">
        <v>421</v>
      </c>
      <c r="H7" s="22" t="s">
        <v>421</v>
      </c>
      <c r="I7" s="22" t="s">
        <v>421</v>
      </c>
      <c r="J7" s="37" t="s">
        <v>421</v>
      </c>
    </row>
    <row r="8" customFormat="1" ht="25" customHeight="1" spans="1:10">
      <c r="A8" s="42" t="s">
        <v>422</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424</v>
      </c>
    </row>
    <row r="2" ht="28.5" customHeight="1" spans="1:8">
      <c r="A2" s="44" t="str">
        <f>"2026"&amp;"年新增资产配置表"</f>
        <v>2026年新增资产配置表</v>
      </c>
      <c r="B2" s="29"/>
      <c r="C2" s="29"/>
      <c r="D2" s="29"/>
      <c r="E2" s="29"/>
      <c r="F2" s="29"/>
      <c r="G2" s="29"/>
      <c r="H2" s="29"/>
    </row>
    <row r="3" ht="13.5" customHeight="1" spans="1:8">
      <c r="A3" s="45" t="str">
        <f>"单位名称："&amp;"盈江县民族完全中学"</f>
        <v>单位名称：盈江县民族完全中学</v>
      </c>
      <c r="B3" s="31"/>
      <c r="C3" s="46"/>
      <c r="D3" s="1"/>
      <c r="E3" s="1"/>
      <c r="F3" s="1"/>
      <c r="G3" s="1"/>
      <c r="H3" s="1"/>
    </row>
    <row r="4" ht="18" customHeight="1" spans="1:8">
      <c r="A4" s="11" t="s">
        <v>138</v>
      </c>
      <c r="B4" s="11" t="s">
        <v>425</v>
      </c>
      <c r="C4" s="11" t="s">
        <v>426</v>
      </c>
      <c r="D4" s="11" t="s">
        <v>427</v>
      </c>
      <c r="E4" s="11" t="s">
        <v>428</v>
      </c>
      <c r="F4" s="47" t="s">
        <v>429</v>
      </c>
      <c r="G4" s="48"/>
      <c r="H4" s="49"/>
    </row>
    <row r="5" ht="18" customHeight="1" spans="1:8">
      <c r="A5" s="18"/>
      <c r="B5" s="18"/>
      <c r="C5" s="18"/>
      <c r="D5" s="18"/>
      <c r="E5" s="18"/>
      <c r="F5" s="35" t="s">
        <v>382</v>
      </c>
      <c r="G5" s="35" t="s">
        <v>430</v>
      </c>
      <c r="H5" s="35" t="s">
        <v>431</v>
      </c>
    </row>
    <row r="6" ht="21" customHeight="1" spans="1:8">
      <c r="A6" s="35">
        <v>1</v>
      </c>
      <c r="B6" s="35">
        <v>2</v>
      </c>
      <c r="C6" s="35">
        <v>3</v>
      </c>
      <c r="D6" s="35">
        <v>4</v>
      </c>
      <c r="E6" s="35">
        <v>5</v>
      </c>
      <c r="F6" s="35">
        <v>6</v>
      </c>
      <c r="G6" s="35">
        <v>7</v>
      </c>
      <c r="H6" s="35">
        <v>8</v>
      </c>
    </row>
    <row r="7" ht="33" customHeight="1" spans="1:8">
      <c r="A7" s="50"/>
      <c r="B7" s="50"/>
      <c r="C7" s="50"/>
      <c r="D7" s="50"/>
      <c r="E7" s="50"/>
      <c r="F7" s="38"/>
      <c r="G7" s="51"/>
      <c r="H7" s="51"/>
    </row>
    <row r="8" ht="24" customHeight="1" spans="1:8">
      <c r="A8" s="52" t="s">
        <v>30</v>
      </c>
      <c r="B8" s="53"/>
      <c r="C8" s="53"/>
      <c r="D8" s="53"/>
      <c r="E8" s="53"/>
      <c r="F8" s="39"/>
      <c r="G8" s="54"/>
      <c r="H8" s="54"/>
    </row>
    <row r="9" customFormat="1" ht="21" customHeight="1" spans="1:8">
      <c r="A9" s="42" t="s">
        <v>432</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tabSelected="1" workbookViewId="0">
      <selection activeCell="A11" sqref="A1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433</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"单位名称："&amp;"盈江县民族完全中学"</f>
        <v>单位名称：盈江县民族完全中学</v>
      </c>
      <c r="B3" s="31"/>
      <c r="C3" s="31"/>
      <c r="D3" s="31"/>
      <c r="E3" s="31"/>
      <c r="F3" s="31"/>
      <c r="G3" s="31"/>
      <c r="H3" s="32"/>
      <c r="I3" s="32"/>
      <c r="J3" s="32"/>
      <c r="K3" s="33" t="s">
        <v>27</v>
      </c>
    </row>
    <row r="4" ht="21.75" customHeight="1" spans="1:11">
      <c r="A4" s="34" t="s">
        <v>213</v>
      </c>
      <c r="B4" s="34" t="s">
        <v>140</v>
      </c>
      <c r="C4" s="34" t="s">
        <v>214</v>
      </c>
      <c r="D4" s="35" t="s">
        <v>141</v>
      </c>
      <c r="E4" s="35" t="s">
        <v>142</v>
      </c>
      <c r="F4" s="35" t="s">
        <v>215</v>
      </c>
      <c r="G4" s="35" t="s">
        <v>216</v>
      </c>
      <c r="H4" s="36" t="s">
        <v>30</v>
      </c>
      <c r="I4" s="36" t="s">
        <v>434</v>
      </c>
      <c r="J4" s="36"/>
      <c r="K4" s="36"/>
    </row>
    <row r="5" ht="21.75" customHeight="1" spans="1:11">
      <c r="A5" s="34"/>
      <c r="B5" s="34"/>
      <c r="C5" s="34"/>
      <c r="D5" s="35"/>
      <c r="E5" s="35"/>
      <c r="F5" s="35"/>
      <c r="G5" s="35"/>
      <c r="H5" s="36"/>
      <c r="I5" s="35" t="s">
        <v>34</v>
      </c>
      <c r="J5" s="35" t="s">
        <v>35</v>
      </c>
      <c r="K5" s="35" t="s">
        <v>36</v>
      </c>
    </row>
    <row r="6" ht="40.5" customHeight="1" spans="1:11">
      <c r="A6" s="34"/>
      <c r="B6" s="34"/>
      <c r="C6" s="34"/>
      <c r="D6" s="35"/>
      <c r="E6" s="35"/>
      <c r="F6" s="35"/>
      <c r="G6" s="35"/>
      <c r="H6" s="36"/>
      <c r="I6" s="35" t="s">
        <v>33</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38"/>
    </row>
    <row r="9" ht="52.5" customHeight="1" spans="1:11">
      <c r="A9" s="22"/>
      <c r="B9" s="22"/>
      <c r="C9" s="22"/>
      <c r="D9" s="22"/>
      <c r="E9" s="22"/>
      <c r="F9" s="22"/>
      <c r="G9" s="22"/>
      <c r="H9" s="23"/>
      <c r="I9" s="23"/>
      <c r="J9" s="23"/>
      <c r="K9" s="39"/>
    </row>
    <row r="10" ht="30" customHeight="1" spans="1:11">
      <c r="A10" s="40" t="s">
        <v>375</v>
      </c>
      <c r="B10" s="41"/>
      <c r="C10" s="41"/>
      <c r="D10" s="41"/>
      <c r="E10" s="41"/>
      <c r="F10" s="41"/>
      <c r="G10" s="41"/>
      <c r="H10" s="23"/>
      <c r="I10" s="23"/>
      <c r="J10" s="23"/>
      <c r="K10" s="39"/>
    </row>
    <row r="11" customFormat="1" ht="20" customHeight="1" spans="1:11">
      <c r="A11" s="42" t="s">
        <v>435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9"/>
  <sheetViews>
    <sheetView showZeros="0" workbookViewId="0">
      <selection activeCell="G25" sqref="G25"/>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436</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"单位名称："&amp;"盈江县民族完全中学"</f>
        <v>单位名称：盈江县民族完全中学</v>
      </c>
      <c r="B3" s="7"/>
      <c r="C3" s="7"/>
      <c r="D3" s="7"/>
      <c r="E3" s="8"/>
      <c r="F3" s="8"/>
      <c r="G3" s="9" t="s">
        <v>27</v>
      </c>
    </row>
    <row r="4" ht="21.75" customHeight="1" spans="1:7">
      <c r="A4" s="10" t="s">
        <v>214</v>
      </c>
      <c r="B4" s="10" t="s">
        <v>213</v>
      </c>
      <c r="C4" s="10" t="s">
        <v>140</v>
      </c>
      <c r="D4" s="11" t="s">
        <v>437</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2845255.72</v>
      </c>
      <c r="F8" s="23"/>
      <c r="G8" s="23"/>
    </row>
    <row r="9" ht="52.5" customHeight="1" spans="1:7">
      <c r="A9" s="24"/>
      <c r="B9" s="22" t="s">
        <v>438</v>
      </c>
      <c r="C9" s="22" t="s">
        <v>207</v>
      </c>
      <c r="D9" s="22" t="s">
        <v>439</v>
      </c>
      <c r="E9" s="23">
        <v>66300</v>
      </c>
      <c r="F9" s="23"/>
      <c r="G9" s="23"/>
    </row>
    <row r="10" ht="52.5" customHeight="1" spans="1:7">
      <c r="A10" s="25"/>
      <c r="B10" s="22" t="s">
        <v>438</v>
      </c>
      <c r="C10" s="22" t="s">
        <v>209</v>
      </c>
      <c r="D10" s="22" t="s">
        <v>439</v>
      </c>
      <c r="E10" s="23">
        <v>127300</v>
      </c>
      <c r="F10" s="23"/>
      <c r="G10" s="23"/>
    </row>
    <row r="11" ht="52.5" customHeight="1" spans="1:7">
      <c r="A11" s="25"/>
      <c r="B11" s="22" t="s">
        <v>440</v>
      </c>
      <c r="C11" s="22" t="s">
        <v>199</v>
      </c>
      <c r="D11" s="22" t="s">
        <v>439</v>
      </c>
      <c r="E11" s="23">
        <v>23200</v>
      </c>
      <c r="F11" s="23"/>
      <c r="G11" s="23"/>
    </row>
    <row r="12" ht="52.5" customHeight="1" spans="1:7">
      <c r="A12" s="25"/>
      <c r="B12" s="22" t="s">
        <v>440</v>
      </c>
      <c r="C12" s="22" t="s">
        <v>201</v>
      </c>
      <c r="D12" s="22" t="s">
        <v>439</v>
      </c>
      <c r="E12" s="23">
        <v>23200</v>
      </c>
      <c r="F12" s="23"/>
      <c r="G12" s="23"/>
    </row>
    <row r="13" ht="52.5" customHeight="1" spans="1:7">
      <c r="A13" s="25"/>
      <c r="B13" s="22" t="s">
        <v>441</v>
      </c>
      <c r="C13" s="22" t="s">
        <v>248</v>
      </c>
      <c r="D13" s="22" t="s">
        <v>439</v>
      </c>
      <c r="E13" s="23">
        <v>66964.3</v>
      </c>
      <c r="F13" s="23"/>
      <c r="G13" s="23"/>
    </row>
    <row r="14" ht="52.5" customHeight="1" spans="1:7">
      <c r="A14" s="25"/>
      <c r="B14" s="22" t="s">
        <v>441</v>
      </c>
      <c r="C14" s="22" t="s">
        <v>246</v>
      </c>
      <c r="D14" s="22" t="s">
        <v>439</v>
      </c>
      <c r="E14" s="23">
        <v>133665</v>
      </c>
      <c r="F14" s="23"/>
      <c r="G14" s="23"/>
    </row>
    <row r="15" ht="52.5" customHeight="1" spans="1:7">
      <c r="A15" s="25"/>
      <c r="B15" s="22" t="s">
        <v>441</v>
      </c>
      <c r="C15" s="22" t="s">
        <v>219</v>
      </c>
      <c r="D15" s="22" t="s">
        <v>439</v>
      </c>
      <c r="E15" s="23">
        <v>33148.92</v>
      </c>
      <c r="F15" s="23"/>
      <c r="G15" s="23"/>
    </row>
    <row r="16" ht="52.5" customHeight="1" spans="1:7">
      <c r="A16" s="25"/>
      <c r="B16" s="22" t="s">
        <v>441</v>
      </c>
      <c r="C16" s="22" t="s">
        <v>222</v>
      </c>
      <c r="D16" s="22" t="s">
        <v>439</v>
      </c>
      <c r="E16" s="23">
        <v>25357.5</v>
      </c>
      <c r="F16" s="23"/>
      <c r="G16" s="23"/>
    </row>
    <row r="17" ht="52.5" customHeight="1" spans="1:7">
      <c r="A17" s="25"/>
      <c r="B17" s="22" t="s">
        <v>441</v>
      </c>
      <c r="C17" s="22" t="s">
        <v>224</v>
      </c>
      <c r="D17" s="22" t="s">
        <v>439</v>
      </c>
      <c r="E17" s="23">
        <v>5040</v>
      </c>
      <c r="F17" s="23"/>
      <c r="G17" s="23"/>
    </row>
    <row r="18" ht="52.5" customHeight="1" spans="1:7">
      <c r="A18" s="25"/>
      <c r="B18" s="22" t="s">
        <v>441</v>
      </c>
      <c r="C18" s="22" t="s">
        <v>226</v>
      </c>
      <c r="D18" s="22" t="s">
        <v>439</v>
      </c>
      <c r="E18" s="23">
        <v>2341080</v>
      </c>
      <c r="F18" s="23"/>
      <c r="G18" s="23"/>
    </row>
    <row r="19" ht="30" customHeight="1" spans="1:7">
      <c r="A19" s="26" t="s">
        <v>30</v>
      </c>
      <c r="B19" s="27" t="s">
        <v>421</v>
      </c>
      <c r="C19" s="27"/>
      <c r="D19" s="28"/>
      <c r="E19" s="23">
        <v>2845255.72</v>
      </c>
      <c r="F19" s="23"/>
      <c r="G19" s="23"/>
    </row>
  </sheetData>
  <mergeCells count="11">
    <mergeCell ref="A2:G2"/>
    <mergeCell ref="A3:D3"/>
    <mergeCell ref="E4:G4"/>
    <mergeCell ref="A19:D19"/>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I8" sqref="I8"/>
    </sheetView>
  </sheetViews>
  <sheetFormatPr defaultColWidth="9.14285714285714" defaultRowHeight="12" customHeight="1"/>
  <cols>
    <col min="1" max="1" width="7.62857142857143" customWidth="1"/>
    <col min="2" max="2" width="17.8571428571429" customWidth="1"/>
    <col min="3" max="4" width="13.4761904761905" customWidth="1"/>
    <col min="5" max="5" width="13.2" customWidth="1"/>
    <col min="6" max="6" width="8.47619047619048" customWidth="1"/>
    <col min="7" max="7" width="5.34285714285714" customWidth="1"/>
    <col min="8" max="8" width="12.4285714285714"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9">
      <c r="A1" s="170"/>
      <c r="B1" s="1"/>
      <c r="C1" s="1"/>
      <c r="D1" s="1"/>
      <c r="E1" s="1"/>
      <c r="F1" s="1"/>
      <c r="G1" s="1"/>
      <c r="H1" s="1"/>
      <c r="I1" s="84"/>
      <c r="J1" s="1"/>
      <c r="K1" s="1"/>
      <c r="L1" s="1"/>
      <c r="M1" s="1"/>
      <c r="N1" s="1"/>
      <c r="O1" s="1"/>
      <c r="P1" s="85" t="s">
        <v>26</v>
      </c>
      <c r="Q1" s="85"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9">
      <c r="A3" s="31" t="str">
        <f>"单位名称："&amp;"盈江县民族完全中学"</f>
        <v>单位名称：盈江县民族完全中学</v>
      </c>
      <c r="B3" s="31"/>
      <c r="C3" s="46"/>
      <c r="D3" s="46"/>
      <c r="E3" s="46"/>
      <c r="F3" s="46"/>
      <c r="G3" s="46"/>
      <c r="H3" s="46"/>
      <c r="I3" s="46"/>
      <c r="J3" s="46"/>
      <c r="K3" s="46"/>
      <c r="L3" s="46"/>
      <c r="M3" s="46"/>
      <c r="N3" s="46"/>
      <c r="O3" s="46"/>
      <c r="P3" s="85" t="s">
        <v>27</v>
      </c>
      <c r="Q3" s="85"/>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71" t="s">
        <v>38</v>
      </c>
      <c r="J5" s="171"/>
      <c r="K5" s="171"/>
      <c r="L5" s="171"/>
      <c r="M5" s="171"/>
      <c r="N5" s="171"/>
      <c r="O5" s="11" t="s">
        <v>33</v>
      </c>
      <c r="P5" s="11" t="s">
        <v>34</v>
      </c>
      <c r="Q5" s="11" t="s">
        <v>35</v>
      </c>
      <c r="R5" s="11" t="s">
        <v>36</v>
      </c>
      <c r="S5" s="11" t="s">
        <v>39</v>
      </c>
    </row>
    <row r="6" ht="43.5" customHeight="1" spans="1:19">
      <c r="A6" s="75"/>
      <c r="B6" s="75"/>
      <c r="C6" s="75"/>
      <c r="D6" s="76"/>
      <c r="E6" s="76"/>
      <c r="F6" s="76"/>
      <c r="G6" s="75"/>
      <c r="H6" s="75"/>
      <c r="I6" s="36" t="s">
        <v>33</v>
      </c>
      <c r="J6" s="34" t="s">
        <v>40</v>
      </c>
      <c r="K6" s="34" t="s">
        <v>41</v>
      </c>
      <c r="L6" s="10" t="s">
        <v>42</v>
      </c>
      <c r="M6" s="10" t="s">
        <v>43</v>
      </c>
      <c r="N6" s="10" t="s">
        <v>44</v>
      </c>
      <c r="O6" s="76"/>
      <c r="P6" s="76"/>
      <c r="Q6" s="76"/>
      <c r="R6" s="76"/>
      <c r="S6" s="76"/>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0">
        <v>19</v>
      </c>
    </row>
    <row r="8" ht="52.5" customHeight="1" spans="1:19">
      <c r="A8" s="172" t="s">
        <v>45</v>
      </c>
      <c r="B8" s="172" t="s">
        <v>46</v>
      </c>
      <c r="C8" s="23">
        <v>45476696.61</v>
      </c>
      <c r="D8" s="23">
        <v>45476696.61</v>
      </c>
      <c r="E8" s="23">
        <v>36971416.61</v>
      </c>
      <c r="F8" s="23"/>
      <c r="G8" s="23"/>
      <c r="H8" s="23">
        <v>3405280</v>
      </c>
      <c r="I8" s="23">
        <v>5100000</v>
      </c>
      <c r="J8" s="23"/>
      <c r="K8" s="23"/>
      <c r="L8" s="23"/>
      <c r="M8" s="23"/>
      <c r="N8" s="23">
        <v>5100000</v>
      </c>
      <c r="O8" s="23"/>
      <c r="P8" s="23"/>
      <c r="Q8" s="23"/>
      <c r="R8" s="23"/>
      <c r="S8" s="23"/>
    </row>
    <row r="9" ht="30" customHeight="1" spans="1:19">
      <c r="A9" s="12" t="s">
        <v>30</v>
      </c>
      <c r="B9" s="173"/>
      <c r="C9" s="161">
        <v>45476696.61</v>
      </c>
      <c r="D9" s="161">
        <v>45476696.61</v>
      </c>
      <c r="E9" s="161">
        <v>36971416.61</v>
      </c>
      <c r="F9" s="161"/>
      <c r="G9" s="161"/>
      <c r="H9" s="161">
        <v>3405280</v>
      </c>
      <c r="I9" s="161">
        <v>5100000</v>
      </c>
      <c r="J9" s="161"/>
      <c r="K9" s="161"/>
      <c r="L9" s="161"/>
      <c r="M9" s="161"/>
      <c r="N9" s="161">
        <v>5100000</v>
      </c>
      <c r="O9" s="161"/>
      <c r="P9" s="161"/>
      <c r="Q9" s="161"/>
      <c r="R9" s="161"/>
      <c r="S9" s="161"/>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8"/>
  <sheetViews>
    <sheetView showZeros="0" topLeftCell="A23" workbookViewId="0">
      <selection activeCell="J28" sqref="J28"/>
    </sheetView>
  </sheetViews>
  <sheetFormatPr defaultColWidth="8.84761904761905" defaultRowHeight="15" customHeight="1"/>
  <cols>
    <col min="1" max="1" width="9.62857142857143" customWidth="1"/>
    <col min="2" max="2" width="12.1428571428571" customWidth="1"/>
    <col min="3" max="6" width="14.4761904761905" customWidth="1"/>
    <col min="7" max="7" width="12.6285714285714" customWidth="1"/>
    <col min="8" max="8" width="4.34285714285714" customWidth="1"/>
    <col min="9" max="9" width="11.7142857142857" customWidth="1"/>
    <col min="10" max="13" width="12.7714285714286" customWidth="1"/>
    <col min="14" max="14" width="5.77142857142857" customWidth="1"/>
    <col min="15" max="15" width="12.7714285714286" customWidth="1"/>
  </cols>
  <sheetData>
    <row r="1" ht="18.75" customHeight="1" spans="1:15">
      <c r="A1" s="163"/>
      <c r="B1" s="163"/>
      <c r="C1" s="163"/>
      <c r="D1" s="163"/>
      <c r="E1" s="163"/>
      <c r="F1" s="163"/>
      <c r="G1" s="163"/>
      <c r="H1" s="163"/>
      <c r="I1" s="163"/>
      <c r="J1" s="163"/>
      <c r="K1" s="163"/>
      <c r="L1" s="163"/>
      <c r="M1" s="163"/>
      <c r="N1" s="43" t="s">
        <v>47</v>
      </c>
      <c r="O1" s="43"/>
    </row>
    <row r="2" ht="36" customHeight="1" spans="1:15">
      <c r="A2" s="164" t="str">
        <f>"2026"&amp;"年部门支出预算表"</f>
        <v>2026年部门支出预算表</v>
      </c>
      <c r="B2" s="164"/>
      <c r="C2" s="164"/>
      <c r="D2" s="164"/>
      <c r="E2" s="164"/>
      <c r="F2" s="164"/>
      <c r="G2" s="164"/>
      <c r="H2" s="164"/>
      <c r="I2" s="164"/>
      <c r="J2" s="164"/>
      <c r="K2" s="164"/>
      <c r="L2" s="164"/>
      <c r="M2" s="164"/>
      <c r="N2" s="164"/>
      <c r="O2" s="164"/>
    </row>
    <row r="3" ht="18.75" customHeight="1" spans="1:15">
      <c r="A3" s="31" t="str">
        <f>"单位名称："&amp;"盈江县民族完全中学"</f>
        <v>单位名称：盈江县民族完全中学</v>
      </c>
      <c r="B3" s="31"/>
      <c r="C3" s="31"/>
      <c r="D3" s="31"/>
      <c r="E3" s="31"/>
      <c r="F3" s="31"/>
      <c r="G3" s="163"/>
      <c r="H3" s="163"/>
      <c r="I3" s="163"/>
      <c r="J3" s="163"/>
      <c r="K3" s="163"/>
      <c r="L3" s="163"/>
      <c r="M3" s="163"/>
      <c r="N3" s="43" t="s">
        <v>1</v>
      </c>
      <c r="O3" s="43"/>
    </row>
    <row r="4" ht="31.5" customHeight="1" spans="1:15">
      <c r="A4" s="165" t="s">
        <v>48</v>
      </c>
      <c r="B4" s="165" t="s">
        <v>49</v>
      </c>
      <c r="C4" s="165" t="s">
        <v>30</v>
      </c>
      <c r="D4" s="165" t="s">
        <v>34</v>
      </c>
      <c r="E4" s="165"/>
      <c r="F4" s="165"/>
      <c r="G4" s="165" t="s">
        <v>35</v>
      </c>
      <c r="H4" s="165" t="s">
        <v>36</v>
      </c>
      <c r="I4" s="165" t="s">
        <v>50</v>
      </c>
      <c r="J4" s="165" t="s">
        <v>51</v>
      </c>
      <c r="K4" s="165"/>
      <c r="L4" s="165"/>
      <c r="M4" s="165"/>
      <c r="N4" s="165"/>
      <c r="O4" s="165"/>
    </row>
    <row r="5" ht="37.3" customHeight="1" spans="1:15">
      <c r="A5" s="165"/>
      <c r="B5" s="165"/>
      <c r="C5" s="165"/>
      <c r="D5" s="165" t="s">
        <v>33</v>
      </c>
      <c r="E5" s="165" t="s">
        <v>52</v>
      </c>
      <c r="F5" s="165" t="s">
        <v>53</v>
      </c>
      <c r="G5" s="165"/>
      <c r="H5" s="165"/>
      <c r="I5" s="165"/>
      <c r="J5" s="165" t="s">
        <v>33</v>
      </c>
      <c r="K5" s="165" t="s">
        <v>54</v>
      </c>
      <c r="L5" s="165" t="s">
        <v>55</v>
      </c>
      <c r="M5" s="165" t="s">
        <v>56</v>
      </c>
      <c r="N5" s="165" t="s">
        <v>57</v>
      </c>
      <c r="O5" s="165" t="s">
        <v>58</v>
      </c>
    </row>
    <row r="6" ht="18.75" customHeight="1" spans="1:15">
      <c r="A6" s="166" t="s">
        <v>59</v>
      </c>
      <c r="B6" s="166" t="s">
        <v>60</v>
      </c>
      <c r="C6" s="166" t="s">
        <v>61</v>
      </c>
      <c r="D6" s="166" t="s">
        <v>62</v>
      </c>
      <c r="E6" s="166" t="s">
        <v>63</v>
      </c>
      <c r="F6" s="166" t="s">
        <v>64</v>
      </c>
      <c r="G6" s="166" t="s">
        <v>65</v>
      </c>
      <c r="H6" s="166" t="s">
        <v>66</v>
      </c>
      <c r="I6" s="166" t="s">
        <v>67</v>
      </c>
      <c r="J6" s="166" t="s">
        <v>68</v>
      </c>
      <c r="K6" s="166" t="s">
        <v>69</v>
      </c>
      <c r="L6" s="166" t="s">
        <v>70</v>
      </c>
      <c r="M6" s="166" t="s">
        <v>71</v>
      </c>
      <c r="N6" s="166" t="s">
        <v>72</v>
      </c>
      <c r="O6" s="166" t="s">
        <v>73</v>
      </c>
    </row>
    <row r="7" ht="52.5" customHeight="1" spans="1:15">
      <c r="A7" s="167" t="s">
        <v>74</v>
      </c>
      <c r="B7" s="167" t="s">
        <v>75</v>
      </c>
      <c r="C7" s="133">
        <v>36589286.84</v>
      </c>
      <c r="D7" s="133">
        <v>28084006.84</v>
      </c>
      <c r="E7" s="133">
        <v>25478751.12</v>
      </c>
      <c r="F7" s="133">
        <v>2605255.72</v>
      </c>
      <c r="G7" s="133"/>
      <c r="H7" s="133"/>
      <c r="I7" s="133">
        <v>3405280</v>
      </c>
      <c r="J7" s="133">
        <v>5100000</v>
      </c>
      <c r="K7" s="133"/>
      <c r="L7" s="133"/>
      <c r="M7" s="133"/>
      <c r="N7" s="133"/>
      <c r="O7" s="133">
        <v>5100000</v>
      </c>
    </row>
    <row r="8" ht="52.5" customHeight="1" spans="1:15">
      <c r="A8" s="168" t="s">
        <v>76</v>
      </c>
      <c r="B8" s="168" t="s">
        <v>77</v>
      </c>
      <c r="C8" s="133">
        <v>36522986.84</v>
      </c>
      <c r="D8" s="133">
        <v>28017706.84</v>
      </c>
      <c r="E8" s="133">
        <v>25412451.12</v>
      </c>
      <c r="F8" s="133">
        <v>2605255.72</v>
      </c>
      <c r="G8" s="133"/>
      <c r="H8" s="133"/>
      <c r="I8" s="133">
        <v>3405280</v>
      </c>
      <c r="J8" s="133">
        <v>5100000</v>
      </c>
      <c r="K8" s="133"/>
      <c r="L8" s="133"/>
      <c r="M8" s="133"/>
      <c r="N8" s="133"/>
      <c r="O8" s="133">
        <v>5100000</v>
      </c>
    </row>
    <row r="9" ht="52.5" customHeight="1" spans="1:15">
      <c r="A9" s="169" t="s">
        <v>78</v>
      </c>
      <c r="B9" s="169" t="s">
        <v>79</v>
      </c>
      <c r="C9" s="133">
        <v>13762615.22</v>
      </c>
      <c r="D9" s="133">
        <v>10262615.22</v>
      </c>
      <c r="E9" s="133">
        <v>10028837</v>
      </c>
      <c r="F9" s="133">
        <v>233778.22</v>
      </c>
      <c r="G9" s="133"/>
      <c r="H9" s="133"/>
      <c r="I9" s="133"/>
      <c r="J9" s="133">
        <v>3500000</v>
      </c>
      <c r="K9" s="133"/>
      <c r="L9" s="133"/>
      <c r="M9" s="133"/>
      <c r="N9" s="133"/>
      <c r="O9" s="133">
        <v>3500000</v>
      </c>
    </row>
    <row r="10" ht="52.5" customHeight="1" spans="1:15">
      <c r="A10" s="169" t="s">
        <v>80</v>
      </c>
      <c r="B10" s="169" t="s">
        <v>81</v>
      </c>
      <c r="C10" s="133">
        <v>22760371.62</v>
      </c>
      <c r="D10" s="133">
        <v>17755091.62</v>
      </c>
      <c r="E10" s="133">
        <v>15383614.12</v>
      </c>
      <c r="F10" s="133">
        <v>2371477.5</v>
      </c>
      <c r="G10" s="133"/>
      <c r="H10" s="133"/>
      <c r="I10" s="133">
        <v>3405280</v>
      </c>
      <c r="J10" s="133">
        <v>1600000</v>
      </c>
      <c r="K10" s="133"/>
      <c r="L10" s="133"/>
      <c r="M10" s="133"/>
      <c r="N10" s="133"/>
      <c r="O10" s="133">
        <v>1600000</v>
      </c>
    </row>
    <row r="11" ht="52.5" customHeight="1" spans="1:15">
      <c r="A11" s="168" t="s">
        <v>82</v>
      </c>
      <c r="B11" s="168" t="s">
        <v>83</v>
      </c>
      <c r="C11" s="133">
        <v>66300</v>
      </c>
      <c r="D11" s="133">
        <v>66300</v>
      </c>
      <c r="E11" s="133">
        <v>66300</v>
      </c>
      <c r="F11" s="133"/>
      <c r="G11" s="133"/>
      <c r="H11" s="133"/>
      <c r="I11" s="133"/>
      <c r="J11" s="133"/>
      <c r="K11" s="133"/>
      <c r="L11" s="133"/>
      <c r="M11" s="133"/>
      <c r="N11" s="133"/>
      <c r="O11" s="133"/>
    </row>
    <row r="12" ht="52.5" customHeight="1" spans="1:15">
      <c r="A12" s="169" t="s">
        <v>84</v>
      </c>
      <c r="B12" s="169" t="s">
        <v>83</v>
      </c>
      <c r="C12" s="133">
        <v>66300</v>
      </c>
      <c r="D12" s="133">
        <v>66300</v>
      </c>
      <c r="E12" s="133">
        <v>66300</v>
      </c>
      <c r="F12" s="133"/>
      <c r="G12" s="133"/>
      <c r="H12" s="133"/>
      <c r="I12" s="133"/>
      <c r="J12" s="133"/>
      <c r="K12" s="133"/>
      <c r="L12" s="133"/>
      <c r="M12" s="133"/>
      <c r="N12" s="133"/>
      <c r="O12" s="133"/>
    </row>
    <row r="13" ht="52.5" customHeight="1" spans="1:15">
      <c r="A13" s="167" t="s">
        <v>85</v>
      </c>
      <c r="B13" s="167" t="s">
        <v>86</v>
      </c>
      <c r="C13" s="133">
        <v>4330123.62</v>
      </c>
      <c r="D13" s="133">
        <v>4330123.62</v>
      </c>
      <c r="E13" s="133">
        <v>4330123.62</v>
      </c>
      <c r="F13" s="133"/>
      <c r="G13" s="133"/>
      <c r="H13" s="133"/>
      <c r="I13" s="133"/>
      <c r="J13" s="133"/>
      <c r="K13" s="133"/>
      <c r="L13" s="133"/>
      <c r="M13" s="133"/>
      <c r="N13" s="133"/>
      <c r="O13" s="133"/>
    </row>
    <row r="14" ht="52.5" customHeight="1" spans="1:15">
      <c r="A14" s="168" t="s">
        <v>87</v>
      </c>
      <c r="B14" s="168" t="s">
        <v>88</v>
      </c>
      <c r="C14" s="133">
        <v>4161119.32</v>
      </c>
      <c r="D14" s="133">
        <v>4161119.32</v>
      </c>
      <c r="E14" s="133">
        <v>4161119.32</v>
      </c>
      <c r="F14" s="133"/>
      <c r="G14" s="133"/>
      <c r="H14" s="133"/>
      <c r="I14" s="133"/>
      <c r="J14" s="133"/>
      <c r="K14" s="133"/>
      <c r="L14" s="133"/>
      <c r="M14" s="133"/>
      <c r="N14" s="133"/>
      <c r="O14" s="133"/>
    </row>
    <row r="15" ht="52.5" customHeight="1" spans="1:15">
      <c r="A15" s="169" t="s">
        <v>89</v>
      </c>
      <c r="B15" s="169" t="s">
        <v>90</v>
      </c>
      <c r="C15" s="133">
        <v>1000</v>
      </c>
      <c r="D15" s="133">
        <v>1000</v>
      </c>
      <c r="E15" s="133">
        <v>1000</v>
      </c>
      <c r="F15" s="133"/>
      <c r="G15" s="133"/>
      <c r="H15" s="133"/>
      <c r="I15" s="133"/>
      <c r="J15" s="133"/>
      <c r="K15" s="133"/>
      <c r="L15" s="133"/>
      <c r="M15" s="133"/>
      <c r="N15" s="133"/>
      <c r="O15" s="133"/>
    </row>
    <row r="16" ht="52.5" customHeight="1" spans="1:15">
      <c r="A16" s="169" t="s">
        <v>91</v>
      </c>
      <c r="B16" s="169" t="s">
        <v>92</v>
      </c>
      <c r="C16" s="133">
        <v>3862955.52</v>
      </c>
      <c r="D16" s="133">
        <v>3862955.52</v>
      </c>
      <c r="E16" s="133">
        <v>3862955.52</v>
      </c>
      <c r="F16" s="133"/>
      <c r="G16" s="133"/>
      <c r="H16" s="133"/>
      <c r="I16" s="133"/>
      <c r="J16" s="133"/>
      <c r="K16" s="133"/>
      <c r="L16" s="133"/>
      <c r="M16" s="133"/>
      <c r="N16" s="133"/>
      <c r="O16" s="133"/>
    </row>
    <row r="17" ht="52.5" customHeight="1" spans="1:15">
      <c r="A17" s="169" t="s">
        <v>93</v>
      </c>
      <c r="B17" s="169" t="s">
        <v>94</v>
      </c>
      <c r="C17" s="133">
        <v>297163.8</v>
      </c>
      <c r="D17" s="133">
        <v>297163.8</v>
      </c>
      <c r="E17" s="133">
        <v>297163.8</v>
      </c>
      <c r="F17" s="133"/>
      <c r="G17" s="133"/>
      <c r="H17" s="133"/>
      <c r="I17" s="133"/>
      <c r="J17" s="133"/>
      <c r="K17" s="133"/>
      <c r="L17" s="133"/>
      <c r="M17" s="133"/>
      <c r="N17" s="133"/>
      <c r="O17" s="133"/>
    </row>
    <row r="18" ht="52.5" customHeight="1" spans="1:15">
      <c r="A18" s="168" t="s">
        <v>95</v>
      </c>
      <c r="B18" s="168" t="s">
        <v>96</v>
      </c>
      <c r="C18" s="133">
        <v>169004.3</v>
      </c>
      <c r="D18" s="133">
        <v>169004.3</v>
      </c>
      <c r="E18" s="133">
        <v>169004.3</v>
      </c>
      <c r="F18" s="133"/>
      <c r="G18" s="133"/>
      <c r="H18" s="133"/>
      <c r="I18" s="133"/>
      <c r="J18" s="133"/>
      <c r="K18" s="133"/>
      <c r="L18" s="133"/>
      <c r="M18" s="133"/>
      <c r="N18" s="133"/>
      <c r="O18" s="133"/>
    </row>
    <row r="19" ht="52.5" customHeight="1" spans="1:15">
      <c r="A19" s="169" t="s">
        <v>97</v>
      </c>
      <c r="B19" s="169" t="s">
        <v>96</v>
      </c>
      <c r="C19" s="133">
        <v>169004.3</v>
      </c>
      <c r="D19" s="133">
        <v>169004.3</v>
      </c>
      <c r="E19" s="133">
        <v>169004.3</v>
      </c>
      <c r="F19" s="133"/>
      <c r="G19" s="133"/>
      <c r="H19" s="133"/>
      <c r="I19" s="133"/>
      <c r="J19" s="133"/>
      <c r="K19" s="133"/>
      <c r="L19" s="133"/>
      <c r="M19" s="133"/>
      <c r="N19" s="133"/>
      <c r="O19" s="133"/>
    </row>
    <row r="20" ht="52.5" customHeight="1" spans="1:15">
      <c r="A20" s="167" t="s">
        <v>98</v>
      </c>
      <c r="B20" s="167" t="s">
        <v>99</v>
      </c>
      <c r="C20" s="133">
        <v>1660069.15</v>
      </c>
      <c r="D20" s="133">
        <v>1660069.15</v>
      </c>
      <c r="E20" s="133">
        <v>1660069.15</v>
      </c>
      <c r="F20" s="133"/>
      <c r="G20" s="133"/>
      <c r="H20" s="133"/>
      <c r="I20" s="133"/>
      <c r="J20" s="133"/>
      <c r="K20" s="133"/>
      <c r="L20" s="133"/>
      <c r="M20" s="133"/>
      <c r="N20" s="133"/>
      <c r="O20" s="133"/>
    </row>
    <row r="21" ht="52.5" customHeight="1" spans="1:15">
      <c r="A21" s="168" t="s">
        <v>100</v>
      </c>
      <c r="B21" s="168" t="s">
        <v>101</v>
      </c>
      <c r="C21" s="133">
        <v>1660069.15</v>
      </c>
      <c r="D21" s="133">
        <v>1660069.15</v>
      </c>
      <c r="E21" s="133">
        <v>1660069.15</v>
      </c>
      <c r="F21" s="133"/>
      <c r="G21" s="133"/>
      <c r="H21" s="133"/>
      <c r="I21" s="133"/>
      <c r="J21" s="133"/>
      <c r="K21" s="133"/>
      <c r="L21" s="133"/>
      <c r="M21" s="133"/>
      <c r="N21" s="133"/>
      <c r="O21" s="133"/>
    </row>
    <row r="22" ht="52.5" customHeight="1" spans="1:15">
      <c r="A22" s="169" t="s">
        <v>102</v>
      </c>
      <c r="B22" s="169" t="s">
        <v>103</v>
      </c>
      <c r="C22" s="133"/>
      <c r="D22" s="133"/>
      <c r="E22" s="133"/>
      <c r="F22" s="133"/>
      <c r="G22" s="133"/>
      <c r="H22" s="133"/>
      <c r="I22" s="133"/>
      <c r="J22" s="133"/>
      <c r="K22" s="133"/>
      <c r="L22" s="133"/>
      <c r="M22" s="133"/>
      <c r="N22" s="133"/>
      <c r="O22" s="133"/>
    </row>
    <row r="23" ht="52.5" customHeight="1" spans="1:15">
      <c r="A23" s="169" t="s">
        <v>104</v>
      </c>
      <c r="B23" s="169" t="s">
        <v>105</v>
      </c>
      <c r="C23" s="133">
        <v>1496895.26</v>
      </c>
      <c r="D23" s="133">
        <v>1496895.26</v>
      </c>
      <c r="E23" s="133">
        <v>1496895.26</v>
      </c>
      <c r="F23" s="133"/>
      <c r="G23" s="133"/>
      <c r="H23" s="133"/>
      <c r="I23" s="133"/>
      <c r="J23" s="133"/>
      <c r="K23" s="133"/>
      <c r="L23" s="133"/>
      <c r="M23" s="133"/>
      <c r="N23" s="133"/>
      <c r="O23" s="133"/>
    </row>
    <row r="24" ht="52.5" customHeight="1" spans="1:15">
      <c r="A24" s="169" t="s">
        <v>106</v>
      </c>
      <c r="B24" s="169" t="s">
        <v>107</v>
      </c>
      <c r="C24" s="133">
        <v>163173.89</v>
      </c>
      <c r="D24" s="133">
        <v>163173.89</v>
      </c>
      <c r="E24" s="133">
        <v>163173.89</v>
      </c>
      <c r="F24" s="133"/>
      <c r="G24" s="133"/>
      <c r="H24" s="133"/>
      <c r="I24" s="133"/>
      <c r="J24" s="133"/>
      <c r="K24" s="133"/>
      <c r="L24" s="133"/>
      <c r="M24" s="133"/>
      <c r="N24" s="133"/>
      <c r="O24" s="133"/>
    </row>
    <row r="25" ht="52.5" customHeight="1" spans="1:15">
      <c r="A25" s="167" t="s">
        <v>108</v>
      </c>
      <c r="B25" s="167" t="s">
        <v>109</v>
      </c>
      <c r="C25" s="133">
        <v>2897217</v>
      </c>
      <c r="D25" s="133">
        <v>2897217</v>
      </c>
      <c r="E25" s="133">
        <v>2897217</v>
      </c>
      <c r="F25" s="133"/>
      <c r="G25" s="133"/>
      <c r="H25" s="133"/>
      <c r="I25" s="133"/>
      <c r="J25" s="133"/>
      <c r="K25" s="133"/>
      <c r="L25" s="133"/>
      <c r="M25" s="133"/>
      <c r="N25" s="133"/>
      <c r="O25" s="133"/>
    </row>
    <row r="26" ht="52.5" customHeight="1" spans="1:15">
      <c r="A26" s="168" t="s">
        <v>110</v>
      </c>
      <c r="B26" s="168" t="s">
        <v>111</v>
      </c>
      <c r="C26" s="133">
        <v>2897217</v>
      </c>
      <c r="D26" s="133">
        <v>2897217</v>
      </c>
      <c r="E26" s="133">
        <v>2897217</v>
      </c>
      <c r="F26" s="133"/>
      <c r="G26" s="133"/>
      <c r="H26" s="133"/>
      <c r="I26" s="133"/>
      <c r="J26" s="133"/>
      <c r="K26" s="133"/>
      <c r="L26" s="133"/>
      <c r="M26" s="133"/>
      <c r="N26" s="133"/>
      <c r="O26" s="133"/>
    </row>
    <row r="27" ht="52.5" customHeight="1" spans="1:15">
      <c r="A27" s="169" t="s">
        <v>112</v>
      </c>
      <c r="B27" s="169" t="s">
        <v>113</v>
      </c>
      <c r="C27" s="133">
        <v>2897217</v>
      </c>
      <c r="D27" s="133">
        <v>2897217</v>
      </c>
      <c r="E27" s="133">
        <v>2897217</v>
      </c>
      <c r="F27" s="133"/>
      <c r="G27" s="133"/>
      <c r="H27" s="133"/>
      <c r="I27" s="133"/>
      <c r="J27" s="133"/>
      <c r="K27" s="133"/>
      <c r="L27" s="133"/>
      <c r="M27" s="133"/>
      <c r="N27" s="133"/>
      <c r="O27" s="133"/>
    </row>
    <row r="28" ht="30" customHeight="1" spans="1:15">
      <c r="A28" s="166" t="s">
        <v>30</v>
      </c>
      <c r="B28" s="166"/>
      <c r="C28" s="133">
        <v>45476696.61</v>
      </c>
      <c r="D28" s="133">
        <v>36971416.61</v>
      </c>
      <c r="E28" s="133">
        <v>34366160.89</v>
      </c>
      <c r="F28" s="133">
        <v>2605255.72</v>
      </c>
      <c r="G28" s="133"/>
      <c r="H28" s="133"/>
      <c r="I28" s="133">
        <v>3405280</v>
      </c>
      <c r="J28" s="133">
        <v>5100000</v>
      </c>
      <c r="K28" s="133"/>
      <c r="L28" s="133"/>
      <c r="M28" s="133"/>
      <c r="N28" s="133"/>
      <c r="O28" s="133">
        <v>5100000</v>
      </c>
    </row>
  </sheetData>
  <mergeCells count="13">
    <mergeCell ref="N1:O1"/>
    <mergeCell ref="A2:O2"/>
    <mergeCell ref="A3:F3"/>
    <mergeCell ref="N3:O3"/>
    <mergeCell ref="D4:F4"/>
    <mergeCell ref="J4:O4"/>
    <mergeCell ref="A28:B28"/>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29.4285714285714" customWidth="1"/>
    <col min="4" max="4" width="36.4190476190476" customWidth="1"/>
  </cols>
  <sheetData>
    <row r="1" ht="17.25" customHeight="1" spans="1:4">
      <c r="A1" s="46"/>
      <c r="B1" s="46"/>
      <c r="C1" s="46"/>
      <c r="D1" s="85" t="s">
        <v>114</v>
      </c>
    </row>
    <row r="2" ht="30.75" customHeight="1" spans="1:4">
      <c r="A2" s="156" t="str">
        <f>"2026"&amp;"年部门财政拨款收支预算总表"</f>
        <v>2026年部门财政拨款收支预算总表</v>
      </c>
      <c r="B2" s="156"/>
      <c r="C2" s="156"/>
      <c r="D2" s="156"/>
    </row>
    <row r="3" ht="18.75" customHeight="1" spans="1:4">
      <c r="A3" s="31" t="str">
        <f>"单位名称："&amp;"盈江县民族完全中学"</f>
        <v>单位名称：盈江县民族完全中学</v>
      </c>
      <c r="B3" s="157"/>
      <c r="C3" s="157"/>
      <c r="D3" s="86" t="s">
        <v>1</v>
      </c>
    </row>
    <row r="4" ht="19.5" customHeight="1" spans="1:4">
      <c r="A4" s="12" t="s">
        <v>115</v>
      </c>
      <c r="B4" s="14"/>
      <c r="C4" s="12" t="s">
        <v>116</v>
      </c>
      <c r="D4" s="14"/>
    </row>
    <row r="5" ht="21.75" customHeight="1" spans="1:4">
      <c r="A5" s="73" t="s">
        <v>117</v>
      </c>
      <c r="B5" s="11" t="s">
        <v>5</v>
      </c>
      <c r="C5" s="73" t="s">
        <v>118</v>
      </c>
      <c r="D5" s="11" t="s">
        <v>5</v>
      </c>
    </row>
    <row r="6" ht="17.25" customHeight="1" spans="1:4">
      <c r="A6" s="75"/>
      <c r="B6" s="18"/>
      <c r="C6" s="75"/>
      <c r="D6" s="18"/>
    </row>
    <row r="7" ht="19.5" customHeight="1" spans="1:4">
      <c r="A7" s="87" t="s">
        <v>119</v>
      </c>
      <c r="B7" s="23">
        <v>36971416.61</v>
      </c>
      <c r="C7" s="87" t="s">
        <v>120</v>
      </c>
      <c r="D7" s="23">
        <v>36971416.61</v>
      </c>
    </row>
    <row r="8" ht="19.5" customHeight="1" spans="1:4">
      <c r="A8" s="87" t="s">
        <v>121</v>
      </c>
      <c r="B8" s="23">
        <v>36971416.61</v>
      </c>
      <c r="C8" s="158" t="str">
        <f>"（"&amp;"一"&amp;"）"&amp;"教育支出"</f>
        <v>（一）教育支出</v>
      </c>
      <c r="D8" s="23">
        <v>28084006.84</v>
      </c>
    </row>
    <row r="9" ht="19.5" customHeight="1" spans="1:4">
      <c r="A9" s="159" t="s">
        <v>122</v>
      </c>
      <c r="B9" s="23"/>
      <c r="C9" s="158" t="str">
        <f>"（"&amp;"二"&amp;"）"&amp;"社会保障和就业支出"</f>
        <v>（二）社会保障和就业支出</v>
      </c>
      <c r="D9" s="23">
        <v>4330123.62</v>
      </c>
    </row>
    <row r="10" ht="19.5" customHeight="1" spans="1:4">
      <c r="A10" s="159" t="s">
        <v>123</v>
      </c>
      <c r="B10" s="23"/>
      <c r="C10" s="158" t="str">
        <f>"（"&amp;"三"&amp;"）"&amp;"卫生健康支出"</f>
        <v>（三）卫生健康支出</v>
      </c>
      <c r="D10" s="23">
        <v>1660069.15</v>
      </c>
    </row>
    <row r="11" ht="19.5" customHeight="1" spans="1:4">
      <c r="A11" s="159" t="s">
        <v>124</v>
      </c>
      <c r="B11" s="23"/>
      <c r="C11" s="158" t="str">
        <f>"（"&amp;"四"&amp;"）"&amp;"住房保障支出"</f>
        <v>（四）住房保障支出</v>
      </c>
      <c r="D11" s="23">
        <v>2897217</v>
      </c>
    </row>
    <row r="12" ht="19.5" customHeight="1" spans="1:4">
      <c r="A12" s="159" t="s">
        <v>121</v>
      </c>
      <c r="B12" s="23"/>
      <c r="C12" s="158"/>
      <c r="D12" s="23"/>
    </row>
    <row r="13" ht="19.5" customHeight="1" spans="1:4">
      <c r="A13" s="159" t="s">
        <v>122</v>
      </c>
      <c r="B13" s="23"/>
      <c r="C13" s="158"/>
      <c r="D13" s="23"/>
    </row>
    <row r="14" ht="19.5" customHeight="1" spans="1:4">
      <c r="A14" s="159" t="s">
        <v>123</v>
      </c>
      <c r="B14" s="23"/>
      <c r="C14" s="158"/>
      <c r="D14" s="23"/>
    </row>
    <row r="15" ht="19.5" customHeight="1" spans="1:4">
      <c r="A15" s="160"/>
      <c r="B15" s="23"/>
      <c r="C15" s="158"/>
      <c r="D15" s="23"/>
    </row>
    <row r="16" ht="19.5" customHeight="1" spans="1:4">
      <c r="A16" s="160"/>
      <c r="B16" s="23"/>
      <c r="C16" s="158"/>
      <c r="D16" s="23"/>
    </row>
    <row r="17" ht="19.5" customHeight="1" spans="1:4">
      <c r="A17" s="160"/>
      <c r="B17" s="23"/>
      <c r="C17" s="158"/>
      <c r="D17" s="23"/>
    </row>
    <row r="18" ht="19.5" customHeight="1" spans="1:4">
      <c r="A18" s="160"/>
      <c r="B18" s="23"/>
      <c r="C18" s="158"/>
      <c r="D18" s="23"/>
    </row>
    <row r="19" ht="19.5" customHeight="1" spans="1:4">
      <c r="A19" s="160"/>
      <c r="B19" s="23"/>
      <c r="C19" s="158"/>
      <c r="D19" s="23"/>
    </row>
    <row r="20" ht="19.5" customHeight="1" spans="1:4">
      <c r="A20" s="87"/>
      <c r="B20" s="23"/>
      <c r="C20" s="158"/>
      <c r="D20" s="23"/>
    </row>
    <row r="21" ht="19.5" customHeight="1" spans="1:4">
      <c r="A21" s="87"/>
      <c r="B21" s="23"/>
      <c r="C21" s="87"/>
      <c r="D21" s="23"/>
    </row>
    <row r="22" ht="19.5" customHeight="1" spans="1:4">
      <c r="A22" s="87"/>
      <c r="B22" s="23"/>
      <c r="C22" s="87"/>
      <c r="D22" s="23"/>
    </row>
    <row r="23" ht="19.5" customHeight="1" spans="1:4">
      <c r="A23" s="87"/>
      <c r="B23" s="23"/>
      <c r="C23" s="87"/>
      <c r="D23" s="23"/>
    </row>
    <row r="24" ht="19.5" customHeight="1" spans="1:4">
      <c r="A24" s="87"/>
      <c r="B24" s="23"/>
      <c r="C24" s="87"/>
      <c r="D24" s="23"/>
    </row>
    <row r="25" ht="19.5" customHeight="1" spans="1:4">
      <c r="A25" s="87"/>
      <c r="B25" s="23"/>
      <c r="C25" s="87"/>
      <c r="D25" s="23"/>
    </row>
    <row r="26" ht="19.5" customHeight="1" spans="1:4">
      <c r="A26" s="158"/>
      <c r="B26" s="23"/>
      <c r="C26" s="87"/>
      <c r="D26" s="23"/>
    </row>
    <row r="27" ht="19.5" customHeight="1" spans="1:4">
      <c r="A27" s="87"/>
      <c r="B27" s="23"/>
      <c r="C27" s="87"/>
      <c r="D27" s="23"/>
    </row>
    <row r="28" customHeight="1" spans="1:4">
      <c r="A28" s="87"/>
      <c r="B28" s="23"/>
      <c r="C28" s="159"/>
      <c r="D28" s="23"/>
    </row>
    <row r="29" ht="19.5" customHeight="1" spans="1:4">
      <c r="A29" s="87"/>
      <c r="B29" s="23"/>
      <c r="C29" s="87"/>
      <c r="D29" s="23"/>
    </row>
    <row r="30" ht="19.5" customHeight="1" spans="1:4">
      <c r="A30" s="158"/>
      <c r="B30" s="23"/>
      <c r="C30" s="87"/>
      <c r="D30" s="23"/>
    </row>
    <row r="31" ht="18" customHeight="1" spans="1:4">
      <c r="A31" s="158"/>
      <c r="B31" s="23"/>
      <c r="C31" s="87"/>
      <c r="D31" s="23"/>
    </row>
    <row r="32" ht="18" customHeight="1" spans="1:4">
      <c r="A32" s="158"/>
      <c r="B32" s="23"/>
      <c r="C32" s="159"/>
      <c r="D32" s="23"/>
    </row>
    <row r="33" ht="18" customHeight="1" spans="1:4">
      <c r="A33" s="158"/>
      <c r="B33" s="23"/>
      <c r="C33" s="159"/>
      <c r="D33" s="23"/>
    </row>
    <row r="34" ht="19.5" customHeight="1" spans="1:4">
      <c r="A34" s="158"/>
      <c r="B34" s="161"/>
      <c r="C34" s="87"/>
      <c r="D34" s="161"/>
    </row>
    <row r="35" ht="19.5" customHeight="1" spans="1:4">
      <c r="A35" s="158"/>
      <c r="B35" s="23"/>
      <c r="C35" s="87" t="s">
        <v>125</v>
      </c>
      <c r="D35" s="23"/>
    </row>
    <row r="36" ht="19.5" customHeight="1" spans="1:4">
      <c r="A36" s="162" t="s">
        <v>24</v>
      </c>
      <c r="B36" s="23">
        <v>36971416.61</v>
      </c>
      <c r="C36" s="162" t="s">
        <v>25</v>
      </c>
      <c r="D36" s="23">
        <v>36971416.61</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7"/>
  <sheetViews>
    <sheetView showZeros="0" topLeftCell="A11" workbookViewId="0">
      <selection activeCell="A1" sqref="A1"/>
    </sheetView>
  </sheetViews>
  <sheetFormatPr defaultColWidth="10.2857142857143" defaultRowHeight="15" customHeight="1" outlineLevelCol="6"/>
  <cols>
    <col min="1" max="1" width="12.2857142857143" customWidth="1"/>
    <col min="2" max="2" width="35" customWidth="1"/>
    <col min="3" max="7" width="19.2857142857143" customWidth="1"/>
  </cols>
  <sheetData>
    <row r="1" ht="18.75" customHeight="1" spans="1:7">
      <c r="A1" s="123"/>
      <c r="B1" s="123"/>
      <c r="C1" s="123"/>
      <c r="D1" s="123"/>
      <c r="E1" s="123"/>
      <c r="F1" s="123"/>
      <c r="G1" s="124" t="s">
        <v>126</v>
      </c>
    </row>
    <row r="2" ht="33" customHeight="1" spans="1:7">
      <c r="A2" s="149" t="str">
        <f>"2026"&amp;"年一般公共预算支出预算表（按功能科目分类）"</f>
        <v>2026年一般公共预算支出预算表（按功能科目分类）</v>
      </c>
      <c r="B2" s="149"/>
      <c r="C2" s="149"/>
      <c r="D2" s="149"/>
      <c r="E2" s="149"/>
      <c r="F2" s="149"/>
      <c r="G2" s="149"/>
    </row>
    <row r="3" ht="18.75" customHeight="1" spans="1:7">
      <c r="A3" s="150" t="str">
        <f>"单位名称："&amp;"盈江县民族完全中学"</f>
        <v>单位名称：盈江县民族完全中学</v>
      </c>
      <c r="B3" s="150"/>
      <c r="C3" s="123"/>
      <c r="D3" s="123"/>
      <c r="E3" s="123"/>
      <c r="F3" s="123"/>
      <c r="G3" s="124" t="s">
        <v>1</v>
      </c>
    </row>
    <row r="4" ht="18.75" customHeight="1" spans="1:7">
      <c r="A4" s="151" t="s">
        <v>127</v>
      </c>
      <c r="B4" s="151"/>
      <c r="C4" s="151" t="s">
        <v>30</v>
      </c>
      <c r="D4" s="151" t="s">
        <v>52</v>
      </c>
      <c r="E4" s="151"/>
      <c r="F4" s="151"/>
      <c r="G4" s="151" t="s">
        <v>53</v>
      </c>
    </row>
    <row r="5" ht="18.75" customHeight="1" spans="1:7">
      <c r="A5" s="151" t="s">
        <v>48</v>
      </c>
      <c r="B5" s="151" t="s">
        <v>49</v>
      </c>
      <c r="C5" s="151"/>
      <c r="D5" s="151" t="s">
        <v>33</v>
      </c>
      <c r="E5" s="151" t="s">
        <v>128</v>
      </c>
      <c r="F5" s="151" t="s">
        <v>129</v>
      </c>
      <c r="G5" s="151"/>
    </row>
    <row r="6" ht="18.75" customHeight="1" spans="1:7">
      <c r="A6" s="151" t="s">
        <v>59</v>
      </c>
      <c r="B6" s="151" t="s">
        <v>60</v>
      </c>
      <c r="C6" s="151" t="s">
        <v>61</v>
      </c>
      <c r="D6" s="151" t="s">
        <v>62</v>
      </c>
      <c r="E6" s="151" t="s">
        <v>63</v>
      </c>
      <c r="F6" s="151" t="s">
        <v>64</v>
      </c>
      <c r="G6" s="151" t="s">
        <v>65</v>
      </c>
    </row>
    <row r="7" ht="18.75" customHeight="1" spans="1:7">
      <c r="A7" s="152" t="s">
        <v>74</v>
      </c>
      <c r="B7" s="152" t="s">
        <v>75</v>
      </c>
      <c r="C7" s="153">
        <v>28084006.84</v>
      </c>
      <c r="D7" s="153">
        <v>25478751.12</v>
      </c>
      <c r="E7" s="153">
        <v>25019248</v>
      </c>
      <c r="F7" s="153">
        <v>459503.12</v>
      </c>
      <c r="G7" s="153">
        <v>2605255.72</v>
      </c>
    </row>
    <row r="8" ht="18.75" customHeight="1" outlineLevel="1" spans="1:7">
      <c r="A8" s="154" t="s">
        <v>76</v>
      </c>
      <c r="B8" s="154" t="s">
        <v>77</v>
      </c>
      <c r="C8" s="153">
        <v>28017706.84</v>
      </c>
      <c r="D8" s="153">
        <v>25412451.12</v>
      </c>
      <c r="E8" s="153">
        <v>24952948</v>
      </c>
      <c r="F8" s="153">
        <v>459503.12</v>
      </c>
      <c r="G8" s="153">
        <v>2605255.72</v>
      </c>
    </row>
    <row r="9" ht="18.75" customHeight="1" outlineLevel="2" spans="1:7">
      <c r="A9" s="155" t="s">
        <v>78</v>
      </c>
      <c r="B9" s="155" t="s">
        <v>79</v>
      </c>
      <c r="C9" s="153">
        <v>10262615.22</v>
      </c>
      <c r="D9" s="153">
        <v>10028837</v>
      </c>
      <c r="E9" s="153">
        <v>9828837</v>
      </c>
      <c r="F9" s="153">
        <v>200000</v>
      </c>
      <c r="G9" s="153">
        <v>233778.22</v>
      </c>
    </row>
    <row r="10" ht="18.75" customHeight="1" outlineLevel="2" spans="1:7">
      <c r="A10" s="155" t="s">
        <v>80</v>
      </c>
      <c r="B10" s="155" t="s">
        <v>81</v>
      </c>
      <c r="C10" s="153">
        <v>17755091.62</v>
      </c>
      <c r="D10" s="153">
        <v>15383614.12</v>
      </c>
      <c r="E10" s="153">
        <v>15124111</v>
      </c>
      <c r="F10" s="153">
        <v>259503.12</v>
      </c>
      <c r="G10" s="153">
        <v>2371477.5</v>
      </c>
    </row>
    <row r="11" ht="18.75" customHeight="1" outlineLevel="1" spans="1:7">
      <c r="A11" s="154" t="s">
        <v>82</v>
      </c>
      <c r="B11" s="154" t="s">
        <v>83</v>
      </c>
      <c r="C11" s="153">
        <v>66300</v>
      </c>
      <c r="D11" s="153">
        <v>66300</v>
      </c>
      <c r="E11" s="153">
        <v>66300</v>
      </c>
      <c r="F11" s="153"/>
      <c r="G11" s="153"/>
    </row>
    <row r="12" ht="18.75" customHeight="1" outlineLevel="2" spans="1:7">
      <c r="A12" s="155" t="s">
        <v>84</v>
      </c>
      <c r="B12" s="155" t="s">
        <v>83</v>
      </c>
      <c r="C12" s="153">
        <v>66300</v>
      </c>
      <c r="D12" s="153">
        <v>66300</v>
      </c>
      <c r="E12" s="153">
        <v>66300</v>
      </c>
      <c r="F12" s="153"/>
      <c r="G12" s="153"/>
    </row>
    <row r="13" ht="18.75" customHeight="1" spans="1:7">
      <c r="A13" s="152" t="s">
        <v>85</v>
      </c>
      <c r="B13" s="152" t="s">
        <v>86</v>
      </c>
      <c r="C13" s="153">
        <v>4330123.62</v>
      </c>
      <c r="D13" s="153">
        <v>4330123.62</v>
      </c>
      <c r="E13" s="153">
        <v>4329123.62</v>
      </c>
      <c r="F13" s="153">
        <v>1000</v>
      </c>
      <c r="G13" s="153"/>
    </row>
    <row r="14" ht="18.75" customHeight="1" outlineLevel="1" spans="1:7">
      <c r="A14" s="154" t="s">
        <v>87</v>
      </c>
      <c r="B14" s="154" t="s">
        <v>88</v>
      </c>
      <c r="C14" s="153">
        <v>4161119.32</v>
      </c>
      <c r="D14" s="153">
        <v>4161119.32</v>
      </c>
      <c r="E14" s="153">
        <v>4160119.32</v>
      </c>
      <c r="F14" s="153">
        <v>1000</v>
      </c>
      <c r="G14" s="153"/>
    </row>
    <row r="15" ht="18.75" customHeight="1" outlineLevel="2" spans="1:7">
      <c r="A15" s="155" t="s">
        <v>89</v>
      </c>
      <c r="B15" s="155" t="s">
        <v>90</v>
      </c>
      <c r="C15" s="153">
        <v>1000</v>
      </c>
      <c r="D15" s="153">
        <v>1000</v>
      </c>
      <c r="E15" s="153"/>
      <c r="F15" s="153">
        <v>1000</v>
      </c>
      <c r="G15" s="153"/>
    </row>
    <row r="16" ht="18.75" customHeight="1" outlineLevel="2" spans="1:7">
      <c r="A16" s="155" t="s">
        <v>91</v>
      </c>
      <c r="B16" s="155" t="s">
        <v>92</v>
      </c>
      <c r="C16" s="153">
        <v>3862955.52</v>
      </c>
      <c r="D16" s="153">
        <v>3862955.52</v>
      </c>
      <c r="E16" s="153">
        <v>3862955.52</v>
      </c>
      <c r="F16" s="153"/>
      <c r="G16" s="153"/>
    </row>
    <row r="17" ht="18.75" customHeight="1" outlineLevel="2" spans="1:7">
      <c r="A17" s="155" t="s">
        <v>93</v>
      </c>
      <c r="B17" s="155" t="s">
        <v>94</v>
      </c>
      <c r="C17" s="153">
        <v>297163.8</v>
      </c>
      <c r="D17" s="153">
        <v>297163.8</v>
      </c>
      <c r="E17" s="153">
        <v>297163.8</v>
      </c>
      <c r="F17" s="153"/>
      <c r="G17" s="153"/>
    </row>
    <row r="18" ht="18.75" customHeight="1" outlineLevel="1" spans="1:7">
      <c r="A18" s="154" t="s">
        <v>95</v>
      </c>
      <c r="B18" s="154" t="s">
        <v>96</v>
      </c>
      <c r="C18" s="153">
        <v>169004.3</v>
      </c>
      <c r="D18" s="153">
        <v>169004.3</v>
      </c>
      <c r="E18" s="153">
        <v>169004.3</v>
      </c>
      <c r="F18" s="153"/>
      <c r="G18" s="153"/>
    </row>
    <row r="19" ht="18.75" customHeight="1" outlineLevel="2" spans="1:7">
      <c r="A19" s="155" t="s">
        <v>97</v>
      </c>
      <c r="B19" s="155" t="s">
        <v>96</v>
      </c>
      <c r="C19" s="153">
        <v>169004.3</v>
      </c>
      <c r="D19" s="153">
        <v>169004.3</v>
      </c>
      <c r="E19" s="153">
        <v>169004.3</v>
      </c>
      <c r="F19" s="153"/>
      <c r="G19" s="153"/>
    </row>
    <row r="20" ht="18.75" customHeight="1" spans="1:7">
      <c r="A20" s="152" t="s">
        <v>98</v>
      </c>
      <c r="B20" s="152" t="s">
        <v>99</v>
      </c>
      <c r="C20" s="153">
        <v>1660069.15</v>
      </c>
      <c r="D20" s="153">
        <v>1660069.15</v>
      </c>
      <c r="E20" s="153">
        <v>1660069.15</v>
      </c>
      <c r="F20" s="153"/>
      <c r="G20" s="153"/>
    </row>
    <row r="21" ht="18.75" customHeight="1" outlineLevel="1" spans="1:7">
      <c r="A21" s="154" t="s">
        <v>100</v>
      </c>
      <c r="B21" s="154" t="s">
        <v>101</v>
      </c>
      <c r="C21" s="153">
        <v>1660069.15</v>
      </c>
      <c r="D21" s="153">
        <v>1660069.15</v>
      </c>
      <c r="E21" s="153">
        <v>1660069.15</v>
      </c>
      <c r="F21" s="153"/>
      <c r="G21" s="153"/>
    </row>
    <row r="22" ht="18.75" customHeight="1" outlineLevel="2" spans="1:7">
      <c r="A22" s="155" t="s">
        <v>104</v>
      </c>
      <c r="B22" s="155" t="s">
        <v>105</v>
      </c>
      <c r="C22" s="153">
        <v>1496895.26</v>
      </c>
      <c r="D22" s="153">
        <v>1496895.26</v>
      </c>
      <c r="E22" s="153">
        <v>1496895.26</v>
      </c>
      <c r="F22" s="153"/>
      <c r="G22" s="153"/>
    </row>
    <row r="23" ht="18.75" customHeight="1" outlineLevel="2" spans="1:7">
      <c r="A23" s="155" t="s">
        <v>106</v>
      </c>
      <c r="B23" s="155" t="s">
        <v>107</v>
      </c>
      <c r="C23" s="153">
        <v>163173.89</v>
      </c>
      <c r="D23" s="153">
        <v>163173.89</v>
      </c>
      <c r="E23" s="153">
        <v>163173.89</v>
      </c>
      <c r="F23" s="153"/>
      <c r="G23" s="153"/>
    </row>
    <row r="24" ht="18.75" customHeight="1" spans="1:7">
      <c r="A24" s="152" t="s">
        <v>108</v>
      </c>
      <c r="B24" s="152" t="s">
        <v>109</v>
      </c>
      <c r="C24" s="153">
        <v>2897217</v>
      </c>
      <c r="D24" s="153">
        <v>2897217</v>
      </c>
      <c r="E24" s="153">
        <v>2897217</v>
      </c>
      <c r="F24" s="153"/>
      <c r="G24" s="153"/>
    </row>
    <row r="25" ht="18.75" customHeight="1" outlineLevel="1" spans="1:7">
      <c r="A25" s="154" t="s">
        <v>110</v>
      </c>
      <c r="B25" s="154" t="s">
        <v>111</v>
      </c>
      <c r="C25" s="153">
        <v>2897217</v>
      </c>
      <c r="D25" s="153">
        <v>2897217</v>
      </c>
      <c r="E25" s="153">
        <v>2897217</v>
      </c>
      <c r="F25" s="153"/>
      <c r="G25" s="153"/>
    </row>
    <row r="26" ht="18.75" customHeight="1" outlineLevel="2" spans="1:7">
      <c r="A26" s="155" t="s">
        <v>112</v>
      </c>
      <c r="B26" s="155" t="s">
        <v>113</v>
      </c>
      <c r="C26" s="153">
        <v>2897217</v>
      </c>
      <c r="D26" s="153">
        <v>2897217</v>
      </c>
      <c r="E26" s="153">
        <v>2897217</v>
      </c>
      <c r="F26" s="153"/>
      <c r="G26" s="153"/>
    </row>
    <row r="27" ht="18.75" customHeight="1" spans="1:7">
      <c r="A27" s="151" t="s">
        <v>30</v>
      </c>
      <c r="B27" s="151"/>
      <c r="C27" s="153">
        <v>36971416.61</v>
      </c>
      <c r="D27" s="153">
        <v>34366160.89</v>
      </c>
      <c r="E27" s="153">
        <v>33905657.77</v>
      </c>
      <c r="F27" s="153">
        <v>460503.12</v>
      </c>
      <c r="G27" s="153">
        <v>2605255.72</v>
      </c>
    </row>
  </sheetData>
  <mergeCells count="7">
    <mergeCell ref="A2:G2"/>
    <mergeCell ref="A3:C3"/>
    <mergeCell ref="A4:B4"/>
    <mergeCell ref="D4:F4"/>
    <mergeCell ref="A27:B27"/>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C9" sqref="C9"/>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0"/>
      <c r="B1" s="140"/>
      <c r="C1" s="141"/>
      <c r="D1" s="1"/>
      <c r="E1" s="1"/>
      <c r="F1" s="142" t="s">
        <v>130</v>
      </c>
    </row>
    <row r="2" ht="33.75" customHeight="1" spans="1:6">
      <c r="A2" s="143" t="str">
        <f>"2026"&amp;"年一般公共预算“三公”经费支出预算表"</f>
        <v>2026年一般公共预算“三公”经费支出预算表</v>
      </c>
      <c r="B2" s="143"/>
      <c r="C2" s="143"/>
      <c r="D2" s="143"/>
      <c r="E2" s="143"/>
      <c r="F2" s="143"/>
    </row>
    <row r="3" ht="21.75" customHeight="1" spans="1:6">
      <c r="A3" s="144" t="str">
        <f>"单位名称："&amp;"盈江县民族完全中学"</f>
        <v>单位名称：盈江县民族完全中学</v>
      </c>
      <c r="B3" s="140"/>
      <c r="C3" s="141"/>
      <c r="D3" s="3"/>
      <c r="E3" s="1"/>
      <c r="F3" s="142" t="s">
        <v>27</v>
      </c>
    </row>
    <row r="4" ht="19.5" customHeight="1" spans="1:6">
      <c r="A4" s="11" t="s">
        <v>131</v>
      </c>
      <c r="B4" s="73" t="s">
        <v>132</v>
      </c>
      <c r="C4" s="12" t="s">
        <v>133</v>
      </c>
      <c r="D4" s="13"/>
      <c r="E4" s="14"/>
      <c r="F4" s="73" t="s">
        <v>134</v>
      </c>
    </row>
    <row r="5" ht="19.5" customHeight="1" spans="1:6">
      <c r="A5" s="18"/>
      <c r="B5" s="75"/>
      <c r="C5" s="36" t="s">
        <v>33</v>
      </c>
      <c r="D5" s="36" t="s">
        <v>135</v>
      </c>
      <c r="E5" s="36" t="s">
        <v>136</v>
      </c>
      <c r="F5" s="75"/>
    </row>
    <row r="6" ht="18.75" customHeight="1" spans="1:6">
      <c r="A6" s="145">
        <v>1</v>
      </c>
      <c r="B6" s="145">
        <v>2</v>
      </c>
      <c r="C6" s="146">
        <v>3</v>
      </c>
      <c r="D6" s="145">
        <v>4</v>
      </c>
      <c r="E6" s="145">
        <v>5</v>
      </c>
      <c r="F6" s="145">
        <v>6</v>
      </c>
    </row>
    <row r="7" ht="24.75" customHeight="1" spans="1:6">
      <c r="A7" s="147">
        <f>SUM(B7,C7,F7)</f>
        <v>10000</v>
      </c>
      <c r="B7" s="147"/>
      <c r="C7" s="148"/>
      <c r="D7" s="147"/>
      <c r="E7" s="147"/>
      <c r="F7" s="147">
        <v>10000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8"/>
  <sheetViews>
    <sheetView showZeros="0" topLeftCell="A3" workbookViewId="0">
      <selection activeCell="A1" sqref="A1"/>
    </sheetView>
  </sheetViews>
  <sheetFormatPr defaultColWidth="10.2857142857143" defaultRowHeight="15" customHeight="1"/>
  <cols>
    <col min="1" max="2" width="12.4190476190476" customWidth="1"/>
    <col min="3" max="3" width="14.4285714285714" customWidth="1"/>
    <col min="4" max="4" width="6" customWidth="1"/>
    <col min="5" max="5" width="13.5714285714286" customWidth="1"/>
    <col min="6" max="6" width="5.57142857142857" customWidth="1"/>
    <col min="7" max="7" width="17.8571428571429"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10.1428571428571" customWidth="1"/>
    <col min="18" max="18" width="12.1428571428571" customWidth="1"/>
    <col min="19" max="22" width="4.71428571428571" customWidth="1"/>
    <col min="23" max="23" width="12.1428571428571" customWidth="1"/>
  </cols>
  <sheetData>
    <row r="1" ht="18.75" customHeight="1" spans="1:23">
      <c r="A1" s="135"/>
      <c r="B1" s="135"/>
      <c r="C1" s="135"/>
      <c r="D1" s="135"/>
      <c r="E1" s="135"/>
      <c r="F1" s="135"/>
      <c r="G1" s="135"/>
      <c r="H1" s="135"/>
      <c r="I1" s="135"/>
      <c r="J1" s="135"/>
      <c r="K1" s="135"/>
      <c r="L1" s="135"/>
      <c r="M1" s="135"/>
      <c r="N1" s="135"/>
      <c r="O1" s="135"/>
      <c r="P1" s="135"/>
      <c r="Q1" s="135"/>
      <c r="R1" s="135"/>
      <c r="S1" s="135"/>
      <c r="T1" s="136" t="s">
        <v>137</v>
      </c>
      <c r="U1" s="136"/>
      <c r="V1" s="136"/>
      <c r="W1" s="136"/>
    </row>
    <row r="2" ht="45.75" customHeight="1" spans="1:23">
      <c r="A2" s="137" t="str">
        <f>"2026"&amp;"年部门基本支出预算表"</f>
        <v>2026年部门基本支出预算表</v>
      </c>
      <c r="B2" s="137"/>
      <c r="C2" s="137"/>
      <c r="D2" s="137"/>
      <c r="E2" s="137"/>
      <c r="F2" s="137"/>
      <c r="G2" s="137"/>
      <c r="H2" s="137"/>
      <c r="I2" s="137"/>
      <c r="J2" s="137"/>
      <c r="K2" s="137"/>
      <c r="L2" s="137"/>
      <c r="M2" s="137"/>
      <c r="N2" s="137"/>
      <c r="O2" s="137"/>
      <c r="P2" s="137"/>
      <c r="Q2" s="137"/>
      <c r="R2" s="137"/>
      <c r="S2" s="137"/>
      <c r="T2" s="137"/>
      <c r="U2" s="137"/>
      <c r="V2" s="137"/>
      <c r="W2" s="137"/>
    </row>
    <row r="3" ht="18.75" customHeight="1" spans="1:23">
      <c r="A3" s="135" t="str">
        <f>"单位名称："&amp;"盈江县民族完全中学"</f>
        <v>单位名称：盈江县民族完全中学</v>
      </c>
      <c r="B3" s="135"/>
      <c r="C3" s="135"/>
      <c r="D3" s="135"/>
      <c r="E3" s="135"/>
      <c r="F3" s="135"/>
      <c r="G3" s="135"/>
      <c r="H3" s="135"/>
      <c r="I3" s="135"/>
      <c r="J3" s="135"/>
      <c r="K3" s="135"/>
      <c r="L3" s="135"/>
      <c r="M3" s="135"/>
      <c r="N3" s="135"/>
      <c r="O3" s="135"/>
      <c r="P3" s="135"/>
      <c r="Q3" s="135"/>
      <c r="R3" s="135"/>
      <c r="S3" s="135"/>
      <c r="T3" s="136" t="s">
        <v>27</v>
      </c>
      <c r="U3" s="136"/>
      <c r="V3" s="136"/>
      <c r="W3" s="136"/>
    </row>
    <row r="4" ht="18.75" customHeight="1" spans="1:23">
      <c r="A4" s="138" t="s">
        <v>138</v>
      </c>
      <c r="B4" s="138" t="s">
        <v>139</v>
      </c>
      <c r="C4" s="138" t="s">
        <v>140</v>
      </c>
      <c r="D4" s="138" t="s">
        <v>141</v>
      </c>
      <c r="E4" s="138" t="s">
        <v>142</v>
      </c>
      <c r="F4" s="138" t="s">
        <v>143</v>
      </c>
      <c r="G4" s="138" t="s">
        <v>144</v>
      </c>
      <c r="H4" s="138" t="s">
        <v>145</v>
      </c>
      <c r="I4" s="138"/>
      <c r="J4" s="138"/>
      <c r="K4" s="138"/>
      <c r="L4" s="138"/>
      <c r="M4" s="138"/>
      <c r="N4" s="138"/>
      <c r="O4" s="138"/>
      <c r="P4" s="138"/>
      <c r="Q4" s="138"/>
      <c r="R4" s="138"/>
      <c r="S4" s="138"/>
      <c r="T4" s="138"/>
      <c r="U4" s="138"/>
      <c r="V4" s="138"/>
      <c r="W4" s="138"/>
    </row>
    <row r="5" ht="28.3" customHeight="1" spans="1:23">
      <c r="A5" s="138"/>
      <c r="B5" s="138"/>
      <c r="C5" s="138"/>
      <c r="D5" s="138"/>
      <c r="E5" s="138"/>
      <c r="F5" s="138"/>
      <c r="G5" s="138"/>
      <c r="H5" s="138" t="s">
        <v>146</v>
      </c>
      <c r="I5" s="138" t="s">
        <v>34</v>
      </c>
      <c r="J5" s="138" t="s">
        <v>147</v>
      </c>
      <c r="K5" s="138" t="s">
        <v>148</v>
      </c>
      <c r="L5" s="138" t="s">
        <v>149</v>
      </c>
      <c r="M5" s="138" t="s">
        <v>150</v>
      </c>
      <c r="N5" s="138" t="s">
        <v>151</v>
      </c>
      <c r="O5" s="138" t="s">
        <v>35</v>
      </c>
      <c r="P5" s="138" t="s">
        <v>36</v>
      </c>
      <c r="Q5" s="138" t="s">
        <v>37</v>
      </c>
      <c r="R5" s="138" t="s">
        <v>51</v>
      </c>
      <c r="S5" s="138"/>
      <c r="T5" s="138"/>
      <c r="U5" s="138"/>
      <c r="V5" s="138"/>
      <c r="W5" s="138"/>
    </row>
    <row r="6" ht="24" customHeight="1" spans="1:23">
      <c r="A6" s="138"/>
      <c r="B6" s="138"/>
      <c r="C6" s="138"/>
      <c r="D6" s="138"/>
      <c r="E6" s="138"/>
      <c r="F6" s="138"/>
      <c r="G6" s="138"/>
      <c r="H6" s="138"/>
      <c r="I6" s="138" t="s">
        <v>152</v>
      </c>
      <c r="J6" s="138" t="s">
        <v>147</v>
      </c>
      <c r="K6" s="138" t="s">
        <v>148</v>
      </c>
      <c r="L6" s="138" t="s">
        <v>149</v>
      </c>
      <c r="M6" s="138" t="s">
        <v>150</v>
      </c>
      <c r="N6" s="138" t="s">
        <v>34</v>
      </c>
      <c r="O6" s="138" t="s">
        <v>35</v>
      </c>
      <c r="P6" s="138" t="s">
        <v>36</v>
      </c>
      <c r="Q6" s="138"/>
      <c r="R6" s="138" t="s">
        <v>33</v>
      </c>
      <c r="S6" s="138" t="s">
        <v>40</v>
      </c>
      <c r="T6" s="138" t="s">
        <v>41</v>
      </c>
      <c r="U6" s="138" t="s">
        <v>42</v>
      </c>
      <c r="V6" s="138" t="s">
        <v>43</v>
      </c>
      <c r="W6" s="138" t="s">
        <v>44</v>
      </c>
    </row>
    <row r="7" ht="32.05" customHeight="1" spans="1:23">
      <c r="A7" s="138"/>
      <c r="B7" s="138"/>
      <c r="C7" s="138"/>
      <c r="D7" s="138"/>
      <c r="E7" s="138"/>
      <c r="F7" s="138"/>
      <c r="G7" s="138"/>
      <c r="H7" s="138"/>
      <c r="I7" s="138" t="s">
        <v>33</v>
      </c>
      <c r="J7" s="138"/>
      <c r="K7" s="138"/>
      <c r="L7" s="138"/>
      <c r="M7" s="138"/>
      <c r="N7" s="138"/>
      <c r="O7" s="138"/>
      <c r="P7" s="138"/>
      <c r="Q7" s="138"/>
      <c r="R7" s="138"/>
      <c r="S7" s="138"/>
      <c r="T7" s="138"/>
      <c r="U7" s="138"/>
      <c r="V7" s="138"/>
      <c r="W7" s="138"/>
    </row>
    <row r="8" ht="18.75" customHeight="1" spans="1:23">
      <c r="A8" s="138" t="s">
        <v>59</v>
      </c>
      <c r="B8" s="138" t="s">
        <v>60</v>
      </c>
      <c r="C8" s="138" t="s">
        <v>61</v>
      </c>
      <c r="D8" s="138" t="s">
        <v>62</v>
      </c>
      <c r="E8" s="138" t="s">
        <v>63</v>
      </c>
      <c r="F8" s="138" t="s">
        <v>64</v>
      </c>
      <c r="G8" s="138" t="s">
        <v>65</v>
      </c>
      <c r="H8" s="138" t="s">
        <v>66</v>
      </c>
      <c r="I8" s="138" t="s">
        <v>67</v>
      </c>
      <c r="J8" s="138" t="s">
        <v>68</v>
      </c>
      <c r="K8" s="138" t="s">
        <v>69</v>
      </c>
      <c r="L8" s="138" t="s">
        <v>70</v>
      </c>
      <c r="M8" s="138" t="s">
        <v>71</v>
      </c>
      <c r="N8" s="138" t="s">
        <v>72</v>
      </c>
      <c r="O8" s="138" t="s">
        <v>73</v>
      </c>
      <c r="P8" s="138" t="s">
        <v>153</v>
      </c>
      <c r="Q8" s="138" t="s">
        <v>154</v>
      </c>
      <c r="R8" s="138" t="s">
        <v>155</v>
      </c>
      <c r="S8" s="138" t="s">
        <v>156</v>
      </c>
      <c r="T8" s="138" t="s">
        <v>157</v>
      </c>
      <c r="U8" s="138" t="s">
        <v>158</v>
      </c>
      <c r="V8" s="138" t="s">
        <v>159</v>
      </c>
      <c r="W8" s="138" t="s">
        <v>160</v>
      </c>
    </row>
    <row r="9" ht="53.25" customHeight="1" spans="1:23">
      <c r="A9" s="132" t="s">
        <v>46</v>
      </c>
      <c r="B9" s="132"/>
      <c r="C9" s="132"/>
      <c r="D9" s="132"/>
      <c r="E9" s="132"/>
      <c r="F9" s="132"/>
      <c r="G9" s="132"/>
      <c r="H9" s="133">
        <v>38716160.89</v>
      </c>
      <c r="I9" s="133">
        <v>34366160.89</v>
      </c>
      <c r="J9" s="133"/>
      <c r="K9" s="133"/>
      <c r="L9" s="133">
        <v>34366160.89</v>
      </c>
      <c r="M9" s="133"/>
      <c r="N9" s="133"/>
      <c r="O9" s="133"/>
      <c r="P9" s="133"/>
      <c r="Q9" s="133">
        <v>850000</v>
      </c>
      <c r="R9" s="133">
        <v>3500000</v>
      </c>
      <c r="S9" s="133"/>
      <c r="T9" s="133"/>
      <c r="U9" s="133"/>
      <c r="V9" s="133"/>
      <c r="W9" s="133">
        <v>3500000</v>
      </c>
    </row>
    <row r="10" ht="53.25" customHeight="1" outlineLevel="1" spans="1:23">
      <c r="A10" s="132" t="s">
        <v>46</v>
      </c>
      <c r="B10" s="132" t="s">
        <v>161</v>
      </c>
      <c r="C10" s="132" t="s">
        <v>162</v>
      </c>
      <c r="D10" s="132" t="s">
        <v>78</v>
      </c>
      <c r="E10" s="132" t="s">
        <v>79</v>
      </c>
      <c r="F10" s="132" t="s">
        <v>163</v>
      </c>
      <c r="G10" s="132" t="s">
        <v>164</v>
      </c>
      <c r="H10" s="133">
        <v>4167852</v>
      </c>
      <c r="I10" s="133">
        <v>4167852</v>
      </c>
      <c r="J10" s="133"/>
      <c r="K10" s="133"/>
      <c r="L10" s="133">
        <v>4167852</v>
      </c>
      <c r="M10" s="133"/>
      <c r="N10" s="133"/>
      <c r="O10" s="133"/>
      <c r="P10" s="133"/>
      <c r="Q10" s="133"/>
      <c r="R10" s="133"/>
      <c r="S10" s="133"/>
      <c r="T10" s="133"/>
      <c r="U10" s="133"/>
      <c r="V10" s="133"/>
      <c r="W10" s="133"/>
    </row>
    <row r="11" ht="53.25" customHeight="1" outlineLevel="1" spans="1:23">
      <c r="A11" s="132" t="s">
        <v>46</v>
      </c>
      <c r="B11" s="132" t="s">
        <v>161</v>
      </c>
      <c r="C11" s="132" t="s">
        <v>162</v>
      </c>
      <c r="D11" s="132" t="s">
        <v>80</v>
      </c>
      <c r="E11" s="132" t="s">
        <v>81</v>
      </c>
      <c r="F11" s="132" t="s">
        <v>163</v>
      </c>
      <c r="G11" s="132" t="s">
        <v>164</v>
      </c>
      <c r="H11" s="133">
        <v>6734244</v>
      </c>
      <c r="I11" s="133">
        <v>6734244</v>
      </c>
      <c r="J11" s="133"/>
      <c r="K11" s="133"/>
      <c r="L11" s="133">
        <v>6734244</v>
      </c>
      <c r="M11" s="132"/>
      <c r="N11" s="133"/>
      <c r="O11" s="133"/>
      <c r="P11" s="133"/>
      <c r="Q11" s="133"/>
      <c r="R11" s="133"/>
      <c r="S11" s="133"/>
      <c r="T11" s="133"/>
      <c r="U11" s="133"/>
      <c r="V11" s="133"/>
      <c r="W11" s="133"/>
    </row>
    <row r="12" ht="53.25" customHeight="1" outlineLevel="1" spans="1:23">
      <c r="A12" s="132" t="s">
        <v>46</v>
      </c>
      <c r="B12" s="132" t="s">
        <v>161</v>
      </c>
      <c r="C12" s="132" t="s">
        <v>162</v>
      </c>
      <c r="D12" s="132" t="s">
        <v>78</v>
      </c>
      <c r="E12" s="132" t="s">
        <v>79</v>
      </c>
      <c r="F12" s="132" t="s">
        <v>165</v>
      </c>
      <c r="G12" s="132" t="s">
        <v>166</v>
      </c>
      <c r="H12" s="133">
        <v>434328</v>
      </c>
      <c r="I12" s="133">
        <v>434328</v>
      </c>
      <c r="J12" s="133"/>
      <c r="K12" s="133"/>
      <c r="L12" s="133">
        <v>434328</v>
      </c>
      <c r="M12" s="132"/>
      <c r="N12" s="133"/>
      <c r="O12" s="133"/>
      <c r="P12" s="133"/>
      <c r="Q12" s="133"/>
      <c r="R12" s="133"/>
      <c r="S12" s="133"/>
      <c r="T12" s="133"/>
      <c r="U12" s="133"/>
      <c r="V12" s="133"/>
      <c r="W12" s="133"/>
    </row>
    <row r="13" ht="53.25" customHeight="1" outlineLevel="1" spans="1:23">
      <c r="A13" s="132" t="s">
        <v>46</v>
      </c>
      <c r="B13" s="132" t="s">
        <v>161</v>
      </c>
      <c r="C13" s="132" t="s">
        <v>162</v>
      </c>
      <c r="D13" s="132" t="s">
        <v>80</v>
      </c>
      <c r="E13" s="132" t="s">
        <v>81</v>
      </c>
      <c r="F13" s="132" t="s">
        <v>165</v>
      </c>
      <c r="G13" s="132" t="s">
        <v>166</v>
      </c>
      <c r="H13" s="133">
        <v>735660</v>
      </c>
      <c r="I13" s="133">
        <v>735660</v>
      </c>
      <c r="J13" s="133"/>
      <c r="K13" s="133"/>
      <c r="L13" s="133">
        <v>735660</v>
      </c>
      <c r="M13" s="132"/>
      <c r="N13" s="133"/>
      <c r="O13" s="133"/>
      <c r="P13" s="133"/>
      <c r="Q13" s="133"/>
      <c r="R13" s="133"/>
      <c r="S13" s="133"/>
      <c r="T13" s="133"/>
      <c r="U13" s="133"/>
      <c r="V13" s="133"/>
      <c r="W13" s="133"/>
    </row>
    <row r="14" ht="53.25" customHeight="1" outlineLevel="1" spans="1:23">
      <c r="A14" s="132" t="s">
        <v>46</v>
      </c>
      <c r="B14" s="132" t="s">
        <v>161</v>
      </c>
      <c r="C14" s="132" t="s">
        <v>162</v>
      </c>
      <c r="D14" s="132" t="s">
        <v>78</v>
      </c>
      <c r="E14" s="132" t="s">
        <v>79</v>
      </c>
      <c r="F14" s="132" t="s">
        <v>167</v>
      </c>
      <c r="G14" s="132" t="s">
        <v>168</v>
      </c>
      <c r="H14" s="133">
        <v>347321</v>
      </c>
      <c r="I14" s="133">
        <v>347321</v>
      </c>
      <c r="J14" s="133"/>
      <c r="K14" s="133"/>
      <c r="L14" s="133">
        <v>347321</v>
      </c>
      <c r="M14" s="132"/>
      <c r="N14" s="133"/>
      <c r="O14" s="133"/>
      <c r="P14" s="133"/>
      <c r="Q14" s="133"/>
      <c r="R14" s="133"/>
      <c r="S14" s="133"/>
      <c r="T14" s="133"/>
      <c r="U14" s="133"/>
      <c r="V14" s="133"/>
      <c r="W14" s="133"/>
    </row>
    <row r="15" ht="53.25" customHeight="1" outlineLevel="1" spans="1:23">
      <c r="A15" s="132" t="s">
        <v>46</v>
      </c>
      <c r="B15" s="132" t="s">
        <v>161</v>
      </c>
      <c r="C15" s="132" t="s">
        <v>162</v>
      </c>
      <c r="D15" s="132" t="s">
        <v>80</v>
      </c>
      <c r="E15" s="132" t="s">
        <v>81</v>
      </c>
      <c r="F15" s="132" t="s">
        <v>167</v>
      </c>
      <c r="G15" s="132" t="s">
        <v>168</v>
      </c>
      <c r="H15" s="133">
        <v>561187</v>
      </c>
      <c r="I15" s="133">
        <v>561187</v>
      </c>
      <c r="J15" s="133"/>
      <c r="K15" s="133"/>
      <c r="L15" s="133">
        <v>561187</v>
      </c>
      <c r="M15" s="132"/>
      <c r="N15" s="133"/>
      <c r="O15" s="133"/>
      <c r="P15" s="133"/>
      <c r="Q15" s="133"/>
      <c r="R15" s="133"/>
      <c r="S15" s="133"/>
      <c r="T15" s="133"/>
      <c r="U15" s="133"/>
      <c r="V15" s="133"/>
      <c r="W15" s="133"/>
    </row>
    <row r="16" ht="53.25" customHeight="1" outlineLevel="1" spans="1:23">
      <c r="A16" s="132" t="s">
        <v>46</v>
      </c>
      <c r="B16" s="132" t="s">
        <v>169</v>
      </c>
      <c r="C16" s="132" t="s">
        <v>170</v>
      </c>
      <c r="D16" s="132" t="s">
        <v>78</v>
      </c>
      <c r="E16" s="132" t="s">
        <v>79</v>
      </c>
      <c r="F16" s="132" t="s">
        <v>167</v>
      </c>
      <c r="G16" s="132" t="s">
        <v>168</v>
      </c>
      <c r="H16" s="133">
        <v>960000</v>
      </c>
      <c r="I16" s="133">
        <v>960000</v>
      </c>
      <c r="J16" s="133"/>
      <c r="K16" s="133"/>
      <c r="L16" s="133">
        <v>960000</v>
      </c>
      <c r="M16" s="132"/>
      <c r="N16" s="133"/>
      <c r="O16" s="133"/>
      <c r="P16" s="133"/>
      <c r="Q16" s="133"/>
      <c r="R16" s="133"/>
      <c r="S16" s="133"/>
      <c r="T16" s="133"/>
      <c r="U16" s="133"/>
      <c r="V16" s="133"/>
      <c r="W16" s="133"/>
    </row>
    <row r="17" ht="53.25" customHeight="1" outlineLevel="1" spans="1:23">
      <c r="A17" s="132" t="s">
        <v>46</v>
      </c>
      <c r="B17" s="132" t="s">
        <v>169</v>
      </c>
      <c r="C17" s="132" t="s">
        <v>170</v>
      </c>
      <c r="D17" s="132" t="s">
        <v>80</v>
      </c>
      <c r="E17" s="132" t="s">
        <v>81</v>
      </c>
      <c r="F17" s="132" t="s">
        <v>167</v>
      </c>
      <c r="G17" s="132" t="s">
        <v>168</v>
      </c>
      <c r="H17" s="133">
        <v>1692000</v>
      </c>
      <c r="I17" s="133">
        <v>1692000</v>
      </c>
      <c r="J17" s="133"/>
      <c r="K17" s="133"/>
      <c r="L17" s="133">
        <v>1692000</v>
      </c>
      <c r="M17" s="132"/>
      <c r="N17" s="133"/>
      <c r="O17" s="133"/>
      <c r="P17" s="133"/>
      <c r="Q17" s="133"/>
      <c r="R17" s="133"/>
      <c r="S17" s="133"/>
      <c r="T17" s="133"/>
      <c r="U17" s="133"/>
      <c r="V17" s="133"/>
      <c r="W17" s="133"/>
    </row>
    <row r="18" ht="53.25" customHeight="1" outlineLevel="1" spans="1:23">
      <c r="A18" s="132" t="s">
        <v>46</v>
      </c>
      <c r="B18" s="132" t="s">
        <v>161</v>
      </c>
      <c r="C18" s="132" t="s">
        <v>162</v>
      </c>
      <c r="D18" s="132" t="s">
        <v>78</v>
      </c>
      <c r="E18" s="132" t="s">
        <v>79</v>
      </c>
      <c r="F18" s="132" t="s">
        <v>167</v>
      </c>
      <c r="G18" s="132" t="s">
        <v>168</v>
      </c>
      <c r="H18" s="133">
        <v>936000</v>
      </c>
      <c r="I18" s="133">
        <v>936000</v>
      </c>
      <c r="J18" s="133"/>
      <c r="K18" s="133"/>
      <c r="L18" s="133">
        <v>936000</v>
      </c>
      <c r="M18" s="132"/>
      <c r="N18" s="133"/>
      <c r="O18" s="133"/>
      <c r="P18" s="133"/>
      <c r="Q18" s="133"/>
      <c r="R18" s="133"/>
      <c r="S18" s="133"/>
      <c r="T18" s="133"/>
      <c r="U18" s="133"/>
      <c r="V18" s="133"/>
      <c r="W18" s="133"/>
    </row>
    <row r="19" ht="53.25" customHeight="1" outlineLevel="1" spans="1:23">
      <c r="A19" s="132" t="s">
        <v>46</v>
      </c>
      <c r="B19" s="132" t="s">
        <v>161</v>
      </c>
      <c r="C19" s="132" t="s">
        <v>162</v>
      </c>
      <c r="D19" s="132" t="s">
        <v>80</v>
      </c>
      <c r="E19" s="132" t="s">
        <v>81</v>
      </c>
      <c r="F19" s="132" t="s">
        <v>167</v>
      </c>
      <c r="G19" s="132" t="s">
        <v>168</v>
      </c>
      <c r="H19" s="133">
        <v>1644000</v>
      </c>
      <c r="I19" s="133">
        <v>1644000</v>
      </c>
      <c r="J19" s="133"/>
      <c r="K19" s="133"/>
      <c r="L19" s="133">
        <v>1644000</v>
      </c>
      <c r="M19" s="132"/>
      <c r="N19" s="133"/>
      <c r="O19" s="133"/>
      <c r="P19" s="133"/>
      <c r="Q19" s="133"/>
      <c r="R19" s="133"/>
      <c r="S19" s="133"/>
      <c r="T19" s="133"/>
      <c r="U19" s="133"/>
      <c r="V19" s="133"/>
      <c r="W19" s="133"/>
    </row>
    <row r="20" ht="53.25" customHeight="1" outlineLevel="1" spans="1:23">
      <c r="A20" s="132" t="s">
        <v>46</v>
      </c>
      <c r="B20" s="132" t="s">
        <v>161</v>
      </c>
      <c r="C20" s="132" t="s">
        <v>162</v>
      </c>
      <c r="D20" s="132" t="s">
        <v>78</v>
      </c>
      <c r="E20" s="132" t="s">
        <v>79</v>
      </c>
      <c r="F20" s="132" t="s">
        <v>167</v>
      </c>
      <c r="G20" s="132" t="s">
        <v>168</v>
      </c>
      <c r="H20" s="133">
        <v>1093140</v>
      </c>
      <c r="I20" s="133">
        <v>1093140</v>
      </c>
      <c r="J20" s="133"/>
      <c r="K20" s="133"/>
      <c r="L20" s="133">
        <v>1093140</v>
      </c>
      <c r="M20" s="132"/>
      <c r="N20" s="133"/>
      <c r="O20" s="133"/>
      <c r="P20" s="133"/>
      <c r="Q20" s="133"/>
      <c r="R20" s="133"/>
      <c r="S20" s="133"/>
      <c r="T20" s="133"/>
      <c r="U20" s="133"/>
      <c r="V20" s="133"/>
      <c r="W20" s="133"/>
    </row>
    <row r="21" ht="53.25" customHeight="1" outlineLevel="1" spans="1:23">
      <c r="A21" s="132" t="s">
        <v>46</v>
      </c>
      <c r="B21" s="132" t="s">
        <v>161</v>
      </c>
      <c r="C21" s="132" t="s">
        <v>162</v>
      </c>
      <c r="D21" s="132" t="s">
        <v>80</v>
      </c>
      <c r="E21" s="132" t="s">
        <v>81</v>
      </c>
      <c r="F21" s="132" t="s">
        <v>167</v>
      </c>
      <c r="G21" s="132" t="s">
        <v>168</v>
      </c>
      <c r="H21" s="133">
        <v>1892340</v>
      </c>
      <c r="I21" s="133">
        <v>1892340</v>
      </c>
      <c r="J21" s="133"/>
      <c r="K21" s="133"/>
      <c r="L21" s="133">
        <v>1892340</v>
      </c>
      <c r="M21" s="132"/>
      <c r="N21" s="133"/>
      <c r="O21" s="133"/>
      <c r="P21" s="133"/>
      <c r="Q21" s="133"/>
      <c r="R21" s="133"/>
      <c r="S21" s="133"/>
      <c r="T21" s="133"/>
      <c r="U21" s="133"/>
      <c r="V21" s="133"/>
      <c r="W21" s="133"/>
    </row>
    <row r="22" ht="53.25" customHeight="1" outlineLevel="1" spans="1:23">
      <c r="A22" s="132" t="s">
        <v>46</v>
      </c>
      <c r="B22" s="132" t="s">
        <v>171</v>
      </c>
      <c r="C22" s="132" t="s">
        <v>172</v>
      </c>
      <c r="D22" s="132" t="s">
        <v>78</v>
      </c>
      <c r="E22" s="132" t="s">
        <v>79</v>
      </c>
      <c r="F22" s="132" t="s">
        <v>167</v>
      </c>
      <c r="G22" s="132" t="s">
        <v>168</v>
      </c>
      <c r="H22" s="133">
        <v>1080912</v>
      </c>
      <c r="I22" s="133">
        <v>1080912</v>
      </c>
      <c r="J22" s="133"/>
      <c r="K22" s="133"/>
      <c r="L22" s="133">
        <v>1080912</v>
      </c>
      <c r="M22" s="132"/>
      <c r="N22" s="133"/>
      <c r="O22" s="133"/>
      <c r="P22" s="133"/>
      <c r="Q22" s="133"/>
      <c r="R22" s="133"/>
      <c r="S22" s="133"/>
      <c r="T22" s="133"/>
      <c r="U22" s="133"/>
      <c r="V22" s="133"/>
      <c r="W22" s="133"/>
    </row>
    <row r="23" ht="53.25" customHeight="1" outlineLevel="1" spans="1:23">
      <c r="A23" s="132" t="s">
        <v>46</v>
      </c>
      <c r="B23" s="132" t="s">
        <v>171</v>
      </c>
      <c r="C23" s="132" t="s">
        <v>172</v>
      </c>
      <c r="D23" s="132" t="s">
        <v>80</v>
      </c>
      <c r="E23" s="132" t="s">
        <v>81</v>
      </c>
      <c r="F23" s="132" t="s">
        <v>167</v>
      </c>
      <c r="G23" s="132" t="s">
        <v>168</v>
      </c>
      <c r="H23" s="133">
        <v>1864680</v>
      </c>
      <c r="I23" s="133">
        <v>1864680</v>
      </c>
      <c r="J23" s="133"/>
      <c r="K23" s="133"/>
      <c r="L23" s="133">
        <v>1864680</v>
      </c>
      <c r="M23" s="132"/>
      <c r="N23" s="133"/>
      <c r="O23" s="133"/>
      <c r="P23" s="133"/>
      <c r="Q23" s="133"/>
      <c r="R23" s="133"/>
      <c r="S23" s="133"/>
      <c r="T23" s="133"/>
      <c r="U23" s="133"/>
      <c r="V23" s="133"/>
      <c r="W23" s="133"/>
    </row>
    <row r="24" ht="53.25" customHeight="1" outlineLevel="1" spans="1:23">
      <c r="A24" s="132" t="s">
        <v>46</v>
      </c>
      <c r="B24" s="132" t="s">
        <v>173</v>
      </c>
      <c r="C24" s="132" t="s">
        <v>174</v>
      </c>
      <c r="D24" s="132" t="s">
        <v>91</v>
      </c>
      <c r="E24" s="132" t="s">
        <v>92</v>
      </c>
      <c r="F24" s="132" t="s">
        <v>175</v>
      </c>
      <c r="G24" s="132" t="s">
        <v>176</v>
      </c>
      <c r="H24" s="133"/>
      <c r="I24" s="133"/>
      <c r="J24" s="133"/>
      <c r="K24" s="133"/>
      <c r="L24" s="133"/>
      <c r="M24" s="132"/>
      <c r="N24" s="133"/>
      <c r="O24" s="133"/>
      <c r="P24" s="133"/>
      <c r="Q24" s="133"/>
      <c r="R24" s="133"/>
      <c r="S24" s="133"/>
      <c r="T24" s="133"/>
      <c r="U24" s="133"/>
      <c r="V24" s="133"/>
      <c r="W24" s="133"/>
    </row>
    <row r="25" ht="53.25" customHeight="1" outlineLevel="1" spans="1:23">
      <c r="A25" s="132" t="s">
        <v>46</v>
      </c>
      <c r="B25" s="132" t="s">
        <v>173</v>
      </c>
      <c r="C25" s="132" t="s">
        <v>174</v>
      </c>
      <c r="D25" s="132" t="s">
        <v>91</v>
      </c>
      <c r="E25" s="132" t="s">
        <v>92</v>
      </c>
      <c r="F25" s="132" t="s">
        <v>175</v>
      </c>
      <c r="G25" s="132" t="s">
        <v>176</v>
      </c>
      <c r="H25" s="133">
        <v>3862955.52</v>
      </c>
      <c r="I25" s="133">
        <v>3862955.52</v>
      </c>
      <c r="J25" s="133"/>
      <c r="K25" s="133"/>
      <c r="L25" s="133">
        <v>3862955.52</v>
      </c>
      <c r="M25" s="132"/>
      <c r="N25" s="133"/>
      <c r="O25" s="133"/>
      <c r="P25" s="133"/>
      <c r="Q25" s="133"/>
      <c r="R25" s="133"/>
      <c r="S25" s="133"/>
      <c r="T25" s="133"/>
      <c r="U25" s="133"/>
      <c r="V25" s="133"/>
      <c r="W25" s="133"/>
    </row>
    <row r="26" ht="53.25" customHeight="1" outlineLevel="1" spans="1:23">
      <c r="A26" s="132" t="s">
        <v>46</v>
      </c>
      <c r="B26" s="132" t="s">
        <v>173</v>
      </c>
      <c r="C26" s="132" t="s">
        <v>174</v>
      </c>
      <c r="D26" s="132" t="s">
        <v>93</v>
      </c>
      <c r="E26" s="132" t="s">
        <v>94</v>
      </c>
      <c r="F26" s="132" t="s">
        <v>177</v>
      </c>
      <c r="G26" s="132" t="s">
        <v>178</v>
      </c>
      <c r="H26" s="133">
        <v>297163.8</v>
      </c>
      <c r="I26" s="133">
        <v>297163.8</v>
      </c>
      <c r="J26" s="133"/>
      <c r="K26" s="133"/>
      <c r="L26" s="133">
        <v>297163.8</v>
      </c>
      <c r="M26" s="132"/>
      <c r="N26" s="133"/>
      <c r="O26" s="133"/>
      <c r="P26" s="133"/>
      <c r="Q26" s="133"/>
      <c r="R26" s="133"/>
      <c r="S26" s="133"/>
      <c r="T26" s="133"/>
      <c r="U26" s="133"/>
      <c r="V26" s="133"/>
      <c r="W26" s="133"/>
    </row>
    <row r="27" ht="53.25" customHeight="1" outlineLevel="1" spans="1:23">
      <c r="A27" s="132" t="s">
        <v>46</v>
      </c>
      <c r="B27" s="132" t="s">
        <v>173</v>
      </c>
      <c r="C27" s="132" t="s">
        <v>174</v>
      </c>
      <c r="D27" s="132" t="s">
        <v>102</v>
      </c>
      <c r="E27" s="132" t="s">
        <v>103</v>
      </c>
      <c r="F27" s="132" t="s">
        <v>179</v>
      </c>
      <c r="G27" s="132" t="s">
        <v>180</v>
      </c>
      <c r="H27" s="133"/>
      <c r="I27" s="133"/>
      <c r="J27" s="133"/>
      <c r="K27" s="133"/>
      <c r="L27" s="133"/>
      <c r="M27" s="132"/>
      <c r="N27" s="133"/>
      <c r="O27" s="133"/>
      <c r="P27" s="133"/>
      <c r="Q27" s="133"/>
      <c r="R27" s="133"/>
      <c r="S27" s="133"/>
      <c r="T27" s="133"/>
      <c r="U27" s="133"/>
      <c r="V27" s="133"/>
      <c r="W27" s="133"/>
    </row>
    <row r="28" ht="53.25" customHeight="1" outlineLevel="1" spans="1:23">
      <c r="A28" s="132" t="s">
        <v>46</v>
      </c>
      <c r="B28" s="132" t="s">
        <v>181</v>
      </c>
      <c r="C28" s="132" t="s">
        <v>182</v>
      </c>
      <c r="D28" s="132" t="s">
        <v>104</v>
      </c>
      <c r="E28" s="132" t="s">
        <v>105</v>
      </c>
      <c r="F28" s="132" t="s">
        <v>179</v>
      </c>
      <c r="G28" s="132" t="s">
        <v>180</v>
      </c>
      <c r="H28" s="133">
        <v>1448608.32</v>
      </c>
      <c r="I28" s="133">
        <v>1448608.32</v>
      </c>
      <c r="J28" s="133"/>
      <c r="K28" s="133"/>
      <c r="L28" s="133">
        <v>1448608.32</v>
      </c>
      <c r="M28" s="132"/>
      <c r="N28" s="133"/>
      <c r="O28" s="133"/>
      <c r="P28" s="133"/>
      <c r="Q28" s="133"/>
      <c r="R28" s="133"/>
      <c r="S28" s="133"/>
      <c r="T28" s="133"/>
      <c r="U28" s="133"/>
      <c r="V28" s="133"/>
      <c r="W28" s="133"/>
    </row>
    <row r="29" ht="53.25" customHeight="1" outlineLevel="1" spans="1:23">
      <c r="A29" s="132" t="s">
        <v>46</v>
      </c>
      <c r="B29" s="132" t="s">
        <v>173</v>
      </c>
      <c r="C29" s="132" t="s">
        <v>174</v>
      </c>
      <c r="D29" s="132" t="s">
        <v>104</v>
      </c>
      <c r="E29" s="132" t="s">
        <v>105</v>
      </c>
      <c r="F29" s="132" t="s">
        <v>179</v>
      </c>
      <c r="G29" s="132" t="s">
        <v>180</v>
      </c>
      <c r="H29" s="133">
        <v>48286.94</v>
      </c>
      <c r="I29" s="133">
        <v>48286.94</v>
      </c>
      <c r="J29" s="133"/>
      <c r="K29" s="133"/>
      <c r="L29" s="133">
        <v>48286.94</v>
      </c>
      <c r="M29" s="132"/>
      <c r="N29" s="133"/>
      <c r="O29" s="133"/>
      <c r="P29" s="133"/>
      <c r="Q29" s="133"/>
      <c r="R29" s="133"/>
      <c r="S29" s="133"/>
      <c r="T29" s="133"/>
      <c r="U29" s="133"/>
      <c r="V29" s="133"/>
      <c r="W29" s="133"/>
    </row>
    <row r="30" ht="53.25" customHeight="1" outlineLevel="1" spans="1:23">
      <c r="A30" s="132" t="s">
        <v>46</v>
      </c>
      <c r="B30" s="132" t="s">
        <v>173</v>
      </c>
      <c r="C30" s="132" t="s">
        <v>174</v>
      </c>
      <c r="D30" s="132" t="s">
        <v>102</v>
      </c>
      <c r="E30" s="132" t="s">
        <v>103</v>
      </c>
      <c r="F30" s="132" t="s">
        <v>179</v>
      </c>
      <c r="G30" s="132" t="s">
        <v>180</v>
      </c>
      <c r="H30" s="133"/>
      <c r="I30" s="133"/>
      <c r="J30" s="133"/>
      <c r="K30" s="133"/>
      <c r="L30" s="133"/>
      <c r="M30" s="132"/>
      <c r="N30" s="133"/>
      <c r="O30" s="133"/>
      <c r="P30" s="133"/>
      <c r="Q30" s="133"/>
      <c r="R30" s="133"/>
      <c r="S30" s="133"/>
      <c r="T30" s="133"/>
      <c r="U30" s="133"/>
      <c r="V30" s="133"/>
      <c r="W30" s="133"/>
    </row>
    <row r="31" ht="53.25" customHeight="1" outlineLevel="1" spans="1:23">
      <c r="A31" s="132" t="s">
        <v>46</v>
      </c>
      <c r="B31" s="132" t="s">
        <v>173</v>
      </c>
      <c r="C31" s="132" t="s">
        <v>174</v>
      </c>
      <c r="D31" s="132" t="s">
        <v>106</v>
      </c>
      <c r="E31" s="132" t="s">
        <v>107</v>
      </c>
      <c r="F31" s="132" t="s">
        <v>183</v>
      </c>
      <c r="G31" s="132" t="s">
        <v>184</v>
      </c>
      <c r="H31" s="133">
        <v>66600</v>
      </c>
      <c r="I31" s="133">
        <v>66600</v>
      </c>
      <c r="J31" s="133"/>
      <c r="K31" s="133"/>
      <c r="L31" s="133">
        <v>66600</v>
      </c>
      <c r="M31" s="132"/>
      <c r="N31" s="133"/>
      <c r="O31" s="133"/>
      <c r="P31" s="133"/>
      <c r="Q31" s="133"/>
      <c r="R31" s="133"/>
      <c r="S31" s="133"/>
      <c r="T31" s="133"/>
      <c r="U31" s="133"/>
      <c r="V31" s="133"/>
      <c r="W31" s="133"/>
    </row>
    <row r="32" ht="53.25" customHeight="1" outlineLevel="1" spans="1:23">
      <c r="A32" s="132" t="s">
        <v>46</v>
      </c>
      <c r="B32" s="132" t="s">
        <v>173</v>
      </c>
      <c r="C32" s="132" t="s">
        <v>174</v>
      </c>
      <c r="D32" s="132" t="s">
        <v>97</v>
      </c>
      <c r="E32" s="132" t="s">
        <v>96</v>
      </c>
      <c r="F32" s="132" t="s">
        <v>183</v>
      </c>
      <c r="G32" s="132" t="s">
        <v>184</v>
      </c>
      <c r="H32" s="133">
        <v>169004.3</v>
      </c>
      <c r="I32" s="133">
        <v>169004.3</v>
      </c>
      <c r="J32" s="133"/>
      <c r="K32" s="133"/>
      <c r="L32" s="133">
        <v>169004.3</v>
      </c>
      <c r="M32" s="132"/>
      <c r="N32" s="133"/>
      <c r="O32" s="133"/>
      <c r="P32" s="133"/>
      <c r="Q32" s="133"/>
      <c r="R32" s="133"/>
      <c r="S32" s="133"/>
      <c r="T32" s="133"/>
      <c r="U32" s="133"/>
      <c r="V32" s="133"/>
      <c r="W32" s="133"/>
    </row>
    <row r="33" ht="53.25" customHeight="1" outlineLevel="1" spans="1:23">
      <c r="A33" s="132" t="s">
        <v>46</v>
      </c>
      <c r="B33" s="132" t="s">
        <v>173</v>
      </c>
      <c r="C33" s="132" t="s">
        <v>174</v>
      </c>
      <c r="D33" s="132" t="s">
        <v>106</v>
      </c>
      <c r="E33" s="132" t="s">
        <v>107</v>
      </c>
      <c r="F33" s="132" t="s">
        <v>183</v>
      </c>
      <c r="G33" s="132" t="s">
        <v>184</v>
      </c>
      <c r="H33" s="133">
        <v>96573.89</v>
      </c>
      <c r="I33" s="133">
        <v>96573.89</v>
      </c>
      <c r="J33" s="133"/>
      <c r="K33" s="133"/>
      <c r="L33" s="133">
        <v>96573.89</v>
      </c>
      <c r="M33" s="132"/>
      <c r="N33" s="133"/>
      <c r="O33" s="133"/>
      <c r="P33" s="133"/>
      <c r="Q33" s="133"/>
      <c r="R33" s="133"/>
      <c r="S33" s="133"/>
      <c r="T33" s="133"/>
      <c r="U33" s="133"/>
      <c r="V33" s="133"/>
      <c r="W33" s="133"/>
    </row>
    <row r="34" ht="53.25" customHeight="1" outlineLevel="1" spans="1:23">
      <c r="A34" s="132" t="s">
        <v>46</v>
      </c>
      <c r="B34" s="132" t="s">
        <v>173</v>
      </c>
      <c r="C34" s="132" t="s">
        <v>174</v>
      </c>
      <c r="D34" s="132" t="s">
        <v>106</v>
      </c>
      <c r="E34" s="132" t="s">
        <v>107</v>
      </c>
      <c r="F34" s="132" t="s">
        <v>183</v>
      </c>
      <c r="G34" s="132" t="s">
        <v>184</v>
      </c>
      <c r="H34" s="133"/>
      <c r="I34" s="133"/>
      <c r="J34" s="133"/>
      <c r="K34" s="133"/>
      <c r="L34" s="133"/>
      <c r="M34" s="132"/>
      <c r="N34" s="133"/>
      <c r="O34" s="133"/>
      <c r="P34" s="133"/>
      <c r="Q34" s="133"/>
      <c r="R34" s="133"/>
      <c r="S34" s="133"/>
      <c r="T34" s="133"/>
      <c r="U34" s="133"/>
      <c r="V34" s="133"/>
      <c r="W34" s="133"/>
    </row>
    <row r="35" ht="53.25" customHeight="1" outlineLevel="1" spans="1:23">
      <c r="A35" s="132" t="s">
        <v>46</v>
      </c>
      <c r="B35" s="132" t="s">
        <v>173</v>
      </c>
      <c r="C35" s="132" t="s">
        <v>174</v>
      </c>
      <c r="D35" s="132" t="s">
        <v>97</v>
      </c>
      <c r="E35" s="132" t="s">
        <v>96</v>
      </c>
      <c r="F35" s="132" t="s">
        <v>183</v>
      </c>
      <c r="G35" s="132" t="s">
        <v>184</v>
      </c>
      <c r="H35" s="133"/>
      <c r="I35" s="133"/>
      <c r="J35" s="133"/>
      <c r="K35" s="133"/>
      <c r="L35" s="133"/>
      <c r="M35" s="132"/>
      <c r="N35" s="133"/>
      <c r="O35" s="133"/>
      <c r="P35" s="133"/>
      <c r="Q35" s="133"/>
      <c r="R35" s="133"/>
      <c r="S35" s="133"/>
      <c r="T35" s="133"/>
      <c r="U35" s="133"/>
      <c r="V35" s="133"/>
      <c r="W35" s="133"/>
    </row>
    <row r="36" ht="53.25" customHeight="1" outlineLevel="1" spans="1:23">
      <c r="A36" s="132" t="s">
        <v>46</v>
      </c>
      <c r="B36" s="132" t="s">
        <v>173</v>
      </c>
      <c r="C36" s="132" t="s">
        <v>174</v>
      </c>
      <c r="D36" s="132" t="s">
        <v>106</v>
      </c>
      <c r="E36" s="132" t="s">
        <v>107</v>
      </c>
      <c r="F36" s="132" t="s">
        <v>183</v>
      </c>
      <c r="G36" s="132" t="s">
        <v>184</v>
      </c>
      <c r="H36" s="133"/>
      <c r="I36" s="133"/>
      <c r="J36" s="133"/>
      <c r="K36" s="133"/>
      <c r="L36" s="133"/>
      <c r="M36" s="132"/>
      <c r="N36" s="133"/>
      <c r="O36" s="133"/>
      <c r="P36" s="133"/>
      <c r="Q36" s="133"/>
      <c r="R36" s="133"/>
      <c r="S36" s="133"/>
      <c r="T36" s="133"/>
      <c r="U36" s="133"/>
      <c r="V36" s="133"/>
      <c r="W36" s="133"/>
    </row>
    <row r="37" ht="53.25" customHeight="1" outlineLevel="1" spans="1:23">
      <c r="A37" s="132" t="s">
        <v>46</v>
      </c>
      <c r="B37" s="132" t="s">
        <v>185</v>
      </c>
      <c r="C37" s="132" t="s">
        <v>113</v>
      </c>
      <c r="D37" s="132" t="s">
        <v>112</v>
      </c>
      <c r="E37" s="132" t="s">
        <v>113</v>
      </c>
      <c r="F37" s="132" t="s">
        <v>186</v>
      </c>
      <c r="G37" s="132" t="s">
        <v>113</v>
      </c>
      <c r="H37" s="133">
        <v>2897217</v>
      </c>
      <c r="I37" s="133">
        <v>2897217</v>
      </c>
      <c r="J37" s="133"/>
      <c r="K37" s="133"/>
      <c r="L37" s="133">
        <v>2897217</v>
      </c>
      <c r="M37" s="132"/>
      <c r="N37" s="133"/>
      <c r="O37" s="133"/>
      <c r="P37" s="133"/>
      <c r="Q37" s="133"/>
      <c r="R37" s="133"/>
      <c r="S37" s="133"/>
      <c r="T37" s="133"/>
      <c r="U37" s="133"/>
      <c r="V37" s="133"/>
      <c r="W37" s="133"/>
    </row>
    <row r="38" ht="53.25" customHeight="1" outlineLevel="1" spans="1:23">
      <c r="A38" s="132" t="s">
        <v>46</v>
      </c>
      <c r="B38" s="132" t="s">
        <v>187</v>
      </c>
      <c r="C38" s="132" t="s">
        <v>188</v>
      </c>
      <c r="D38" s="132" t="s">
        <v>78</v>
      </c>
      <c r="E38" s="132" t="s">
        <v>79</v>
      </c>
      <c r="F38" s="132" t="s">
        <v>189</v>
      </c>
      <c r="G38" s="132" t="s">
        <v>190</v>
      </c>
      <c r="H38" s="133">
        <v>681984</v>
      </c>
      <c r="I38" s="133">
        <v>681984</v>
      </c>
      <c r="J38" s="133"/>
      <c r="K38" s="133"/>
      <c r="L38" s="133">
        <v>681984</v>
      </c>
      <c r="M38" s="132"/>
      <c r="N38" s="133"/>
      <c r="O38" s="133"/>
      <c r="P38" s="133"/>
      <c r="Q38" s="133"/>
      <c r="R38" s="133"/>
      <c r="S38" s="133"/>
      <c r="T38" s="133"/>
      <c r="U38" s="133"/>
      <c r="V38" s="133"/>
      <c r="W38" s="133"/>
    </row>
    <row r="39" ht="53.25" customHeight="1" outlineLevel="1" spans="1:23">
      <c r="A39" s="132" t="s">
        <v>46</v>
      </c>
      <c r="B39" s="132" t="s">
        <v>191</v>
      </c>
      <c r="C39" s="132" t="s">
        <v>192</v>
      </c>
      <c r="D39" s="132" t="s">
        <v>89</v>
      </c>
      <c r="E39" s="132" t="s">
        <v>90</v>
      </c>
      <c r="F39" s="132" t="s">
        <v>193</v>
      </c>
      <c r="G39" s="132" t="s">
        <v>194</v>
      </c>
      <c r="H39" s="133">
        <v>1000</v>
      </c>
      <c r="I39" s="133">
        <v>1000</v>
      </c>
      <c r="J39" s="133"/>
      <c r="K39" s="133"/>
      <c r="L39" s="133">
        <v>1000</v>
      </c>
      <c r="M39" s="132"/>
      <c r="N39" s="133"/>
      <c r="O39" s="133"/>
      <c r="P39" s="133"/>
      <c r="Q39" s="133"/>
      <c r="R39" s="133"/>
      <c r="S39" s="133"/>
      <c r="T39" s="133"/>
      <c r="U39" s="133"/>
      <c r="V39" s="133"/>
      <c r="W39" s="133"/>
    </row>
    <row r="40" ht="53.25" customHeight="1" outlineLevel="1" spans="1:23">
      <c r="A40" s="132" t="s">
        <v>46</v>
      </c>
      <c r="B40" s="132" t="s">
        <v>195</v>
      </c>
      <c r="C40" s="132" t="s">
        <v>196</v>
      </c>
      <c r="D40" s="132" t="s">
        <v>78</v>
      </c>
      <c r="E40" s="132" t="s">
        <v>79</v>
      </c>
      <c r="F40" s="132" t="s">
        <v>197</v>
      </c>
      <c r="G40" s="132" t="s">
        <v>196</v>
      </c>
      <c r="H40" s="133">
        <v>200000</v>
      </c>
      <c r="I40" s="133">
        <v>200000</v>
      </c>
      <c r="J40" s="133"/>
      <c r="K40" s="133"/>
      <c r="L40" s="133">
        <v>200000</v>
      </c>
      <c r="M40" s="132"/>
      <c r="N40" s="133"/>
      <c r="O40" s="133"/>
      <c r="P40" s="133"/>
      <c r="Q40" s="133"/>
      <c r="R40" s="133"/>
      <c r="S40" s="133"/>
      <c r="T40" s="133"/>
      <c r="U40" s="133"/>
      <c r="V40" s="133"/>
      <c r="W40" s="133"/>
    </row>
    <row r="41" ht="53.25" customHeight="1" outlineLevel="1" spans="1:23">
      <c r="A41" s="132" t="s">
        <v>46</v>
      </c>
      <c r="B41" s="132" t="s">
        <v>195</v>
      </c>
      <c r="C41" s="132" t="s">
        <v>196</v>
      </c>
      <c r="D41" s="132" t="s">
        <v>80</v>
      </c>
      <c r="E41" s="132" t="s">
        <v>81</v>
      </c>
      <c r="F41" s="132" t="s">
        <v>197</v>
      </c>
      <c r="G41" s="132" t="s">
        <v>196</v>
      </c>
      <c r="H41" s="133">
        <v>213103.12</v>
      </c>
      <c r="I41" s="133">
        <v>213103.12</v>
      </c>
      <c r="J41" s="133"/>
      <c r="K41" s="133"/>
      <c r="L41" s="133">
        <v>213103.12</v>
      </c>
      <c r="M41" s="132"/>
      <c r="N41" s="133"/>
      <c r="O41" s="133"/>
      <c r="P41" s="133"/>
      <c r="Q41" s="133"/>
      <c r="R41" s="133"/>
      <c r="S41" s="133"/>
      <c r="T41" s="133"/>
      <c r="U41" s="133"/>
      <c r="V41" s="133"/>
      <c r="W41" s="133"/>
    </row>
    <row r="42" ht="53.25" customHeight="1" outlineLevel="1" spans="1:23">
      <c r="A42" s="132" t="s">
        <v>46</v>
      </c>
      <c r="B42" s="132" t="s">
        <v>198</v>
      </c>
      <c r="C42" s="132" t="s">
        <v>199</v>
      </c>
      <c r="D42" s="132" t="s">
        <v>80</v>
      </c>
      <c r="E42" s="132" t="s">
        <v>81</v>
      </c>
      <c r="F42" s="132" t="s">
        <v>193</v>
      </c>
      <c r="G42" s="132" t="s">
        <v>194</v>
      </c>
      <c r="H42" s="133">
        <v>23200</v>
      </c>
      <c r="I42" s="133">
        <v>23200</v>
      </c>
      <c r="J42" s="133"/>
      <c r="K42" s="133"/>
      <c r="L42" s="133">
        <v>23200</v>
      </c>
      <c r="M42" s="132"/>
      <c r="N42" s="133"/>
      <c r="O42" s="133"/>
      <c r="P42" s="133"/>
      <c r="Q42" s="133"/>
      <c r="R42" s="133"/>
      <c r="S42" s="133"/>
      <c r="T42" s="133"/>
      <c r="U42" s="133"/>
      <c r="V42" s="133"/>
      <c r="W42" s="133"/>
    </row>
    <row r="43" ht="53.25" customHeight="1" outlineLevel="1" spans="1:23">
      <c r="A43" s="132" t="s">
        <v>46</v>
      </c>
      <c r="B43" s="132" t="s">
        <v>200</v>
      </c>
      <c r="C43" s="132" t="s">
        <v>201</v>
      </c>
      <c r="D43" s="132" t="s">
        <v>80</v>
      </c>
      <c r="E43" s="132" t="s">
        <v>81</v>
      </c>
      <c r="F43" s="132" t="s">
        <v>193</v>
      </c>
      <c r="G43" s="132" t="s">
        <v>194</v>
      </c>
      <c r="H43" s="133">
        <v>23200</v>
      </c>
      <c r="I43" s="133">
        <v>23200</v>
      </c>
      <c r="J43" s="133"/>
      <c r="K43" s="133"/>
      <c r="L43" s="133">
        <v>23200</v>
      </c>
      <c r="M43" s="132"/>
      <c r="N43" s="133"/>
      <c r="O43" s="133"/>
      <c r="P43" s="133"/>
      <c r="Q43" s="133"/>
      <c r="R43" s="133"/>
      <c r="S43" s="133"/>
      <c r="T43" s="133"/>
      <c r="U43" s="133"/>
      <c r="V43" s="133"/>
      <c r="W43" s="133"/>
    </row>
    <row r="44" ht="53.25" customHeight="1" outlineLevel="1" spans="1:23">
      <c r="A44" s="132" t="s">
        <v>46</v>
      </c>
      <c r="B44" s="132" t="s">
        <v>202</v>
      </c>
      <c r="C44" s="132" t="s">
        <v>203</v>
      </c>
      <c r="D44" s="132" t="s">
        <v>78</v>
      </c>
      <c r="E44" s="132" t="s">
        <v>79</v>
      </c>
      <c r="F44" s="132" t="s">
        <v>204</v>
      </c>
      <c r="G44" s="132" t="s">
        <v>205</v>
      </c>
      <c r="H44" s="133">
        <v>3500000</v>
      </c>
      <c r="I44" s="133"/>
      <c r="J44" s="133"/>
      <c r="K44" s="133"/>
      <c r="L44" s="133"/>
      <c r="M44" s="132"/>
      <c r="N44" s="133"/>
      <c r="O44" s="133"/>
      <c r="P44" s="133"/>
      <c r="Q44" s="133"/>
      <c r="R44" s="133">
        <v>3500000</v>
      </c>
      <c r="S44" s="133"/>
      <c r="T44" s="133"/>
      <c r="U44" s="133"/>
      <c r="V44" s="133"/>
      <c r="W44" s="133">
        <v>3500000</v>
      </c>
    </row>
    <row r="45" ht="53.25" customHeight="1" outlineLevel="1" spans="1:23">
      <c r="A45" s="132" t="s">
        <v>46</v>
      </c>
      <c r="B45" s="132" t="s">
        <v>206</v>
      </c>
      <c r="C45" s="132" t="s">
        <v>207</v>
      </c>
      <c r="D45" s="132" t="s">
        <v>84</v>
      </c>
      <c r="E45" s="132" t="s">
        <v>83</v>
      </c>
      <c r="F45" s="132" t="s">
        <v>189</v>
      </c>
      <c r="G45" s="132" t="s">
        <v>190</v>
      </c>
      <c r="H45" s="133">
        <v>66300</v>
      </c>
      <c r="I45" s="133">
        <v>66300</v>
      </c>
      <c r="J45" s="133"/>
      <c r="K45" s="133"/>
      <c r="L45" s="133">
        <v>66300</v>
      </c>
      <c r="M45" s="132"/>
      <c r="N45" s="133"/>
      <c r="O45" s="133"/>
      <c r="P45" s="133"/>
      <c r="Q45" s="133"/>
      <c r="R45" s="133"/>
      <c r="S45" s="133"/>
      <c r="T45" s="133"/>
      <c r="U45" s="133"/>
      <c r="V45" s="133"/>
      <c r="W45" s="133"/>
    </row>
    <row r="46" ht="53.25" customHeight="1" outlineLevel="1" spans="1:23">
      <c r="A46" s="132" t="s">
        <v>46</v>
      </c>
      <c r="B46" s="132" t="s">
        <v>208</v>
      </c>
      <c r="C46" s="132" t="s">
        <v>209</v>
      </c>
      <c r="D46" s="132" t="s">
        <v>78</v>
      </c>
      <c r="E46" s="132" t="s">
        <v>79</v>
      </c>
      <c r="F46" s="132" t="s">
        <v>189</v>
      </c>
      <c r="G46" s="132" t="s">
        <v>190</v>
      </c>
      <c r="H46" s="133">
        <v>127300</v>
      </c>
      <c r="I46" s="133">
        <v>127300</v>
      </c>
      <c r="J46" s="133"/>
      <c r="K46" s="133"/>
      <c r="L46" s="133">
        <v>127300</v>
      </c>
      <c r="M46" s="132"/>
      <c r="N46" s="133"/>
      <c r="O46" s="133"/>
      <c r="P46" s="133"/>
      <c r="Q46" s="133"/>
      <c r="R46" s="133"/>
      <c r="S46" s="133"/>
      <c r="T46" s="133"/>
      <c r="U46" s="133"/>
      <c r="V46" s="133"/>
      <c r="W46" s="133"/>
    </row>
    <row r="47" ht="53.25" customHeight="1" outlineLevel="1" spans="1:23">
      <c r="A47" s="132" t="s">
        <v>46</v>
      </c>
      <c r="B47" s="132" t="s">
        <v>210</v>
      </c>
      <c r="C47" s="132" t="s">
        <v>211</v>
      </c>
      <c r="D47" s="132" t="s">
        <v>80</v>
      </c>
      <c r="E47" s="132" t="s">
        <v>81</v>
      </c>
      <c r="F47" s="132" t="s">
        <v>167</v>
      </c>
      <c r="G47" s="132" t="s">
        <v>168</v>
      </c>
      <c r="H47" s="133">
        <v>850000</v>
      </c>
      <c r="I47" s="133"/>
      <c r="J47" s="133"/>
      <c r="K47" s="133"/>
      <c r="L47" s="133"/>
      <c r="M47" s="132"/>
      <c r="N47" s="133"/>
      <c r="O47" s="133"/>
      <c r="P47" s="133"/>
      <c r="Q47" s="133">
        <v>850000</v>
      </c>
      <c r="R47" s="133"/>
      <c r="S47" s="133"/>
      <c r="T47" s="133"/>
      <c r="U47" s="133"/>
      <c r="V47" s="133"/>
      <c r="W47" s="133"/>
    </row>
    <row r="48" ht="30.75" customHeight="1" spans="1:23">
      <c r="A48" s="139" t="s">
        <v>30</v>
      </c>
      <c r="B48" s="139"/>
      <c r="C48" s="139"/>
      <c r="D48" s="139"/>
      <c r="E48" s="139"/>
      <c r="F48" s="139"/>
      <c r="G48" s="139"/>
      <c r="H48" s="133">
        <v>38716160.89</v>
      </c>
      <c r="I48" s="133">
        <v>34366160.89</v>
      </c>
      <c r="J48" s="133"/>
      <c r="K48" s="133"/>
      <c r="L48" s="133">
        <v>34366160.89</v>
      </c>
      <c r="M48" s="133"/>
      <c r="N48" s="133"/>
      <c r="O48" s="133"/>
      <c r="P48" s="133"/>
      <c r="Q48" s="133">
        <v>850000</v>
      </c>
      <c r="R48" s="133">
        <v>3500000</v>
      </c>
      <c r="S48" s="133"/>
      <c r="T48" s="133"/>
      <c r="U48" s="133"/>
      <c r="V48" s="133"/>
      <c r="W48" s="133">
        <v>3500000</v>
      </c>
    </row>
  </sheetData>
  <mergeCells count="32">
    <mergeCell ref="T1:W1"/>
    <mergeCell ref="A2:W2"/>
    <mergeCell ref="A3:G3"/>
    <mergeCell ref="T3:W3"/>
    <mergeCell ref="H4:W4"/>
    <mergeCell ref="I5:M5"/>
    <mergeCell ref="N5:P5"/>
    <mergeCell ref="R5:W5"/>
    <mergeCell ref="A48:G4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7"/>
  <sheetViews>
    <sheetView showZeros="0" topLeftCell="A27" workbookViewId="0">
      <selection activeCell="A1" sqref="A1:W1"/>
    </sheetView>
  </sheetViews>
  <sheetFormatPr defaultColWidth="10.2857142857143" defaultRowHeight="15" customHeight="1"/>
  <cols>
    <col min="1" max="1" width="5.71428571428571" customWidth="1"/>
    <col min="2" max="2" width="7.71428571428571" customWidth="1"/>
    <col min="3" max="3" width="12.7142857142857" customWidth="1"/>
    <col min="4" max="4" width="10.5714285714286" customWidth="1"/>
    <col min="5" max="5" width="6" customWidth="1"/>
    <col min="6" max="6" width="5.85714285714286"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12.1428571428571"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8" t="s">
        <v>212</v>
      </c>
      <c r="B1" s="128"/>
      <c r="C1" s="128"/>
      <c r="D1" s="128"/>
      <c r="E1" s="128"/>
      <c r="F1" s="128"/>
      <c r="G1" s="128"/>
      <c r="H1" s="128"/>
      <c r="I1" s="128"/>
      <c r="J1" s="128"/>
      <c r="K1" s="128"/>
      <c r="L1" s="128"/>
      <c r="M1" s="128"/>
      <c r="N1" s="128"/>
      <c r="O1" s="128"/>
      <c r="P1" s="128"/>
      <c r="Q1" s="128"/>
      <c r="R1" s="128"/>
      <c r="S1" s="128"/>
      <c r="T1" s="128"/>
      <c r="U1" s="128"/>
      <c r="V1" s="128"/>
      <c r="W1" s="128"/>
    </row>
    <row r="2" ht="26.25" customHeight="1" spans="1:23">
      <c r="A2" s="125" t="str">
        <f>"2026"&amp;"年部门项目支出预算表"</f>
        <v>2026年部门项目支出预算表</v>
      </c>
      <c r="B2" s="125"/>
      <c r="C2" s="125" t="s">
        <v>59</v>
      </c>
      <c r="D2" s="125"/>
      <c r="E2" s="125"/>
      <c r="F2" s="125"/>
      <c r="G2" s="125"/>
      <c r="H2" s="125"/>
      <c r="I2" s="125"/>
      <c r="J2" s="125"/>
      <c r="K2" s="125"/>
      <c r="L2" s="125"/>
      <c r="M2" s="125"/>
      <c r="N2" s="125"/>
      <c r="O2" s="125"/>
      <c r="P2" s="125"/>
      <c r="Q2" s="125"/>
      <c r="R2" s="125"/>
      <c r="S2" s="125"/>
      <c r="T2" s="125"/>
      <c r="U2" s="125"/>
      <c r="V2" s="125"/>
      <c r="W2" s="125"/>
    </row>
    <row r="3" ht="18.75" customHeight="1" spans="1:23">
      <c r="A3" s="129" t="str">
        <f>"单位名称："&amp;"盈江县民族完全中学"</f>
        <v>单位名称：盈江县民族完全中学</v>
      </c>
      <c r="B3" s="129"/>
      <c r="C3" s="129"/>
      <c r="D3" s="129"/>
      <c r="E3" s="129"/>
      <c r="F3" s="129"/>
      <c r="G3" s="129"/>
      <c r="H3" s="130"/>
      <c r="I3" s="130"/>
      <c r="J3" s="130"/>
      <c r="K3" s="130"/>
      <c r="L3" s="130"/>
      <c r="M3" s="130"/>
      <c r="N3" s="130"/>
      <c r="O3" s="130"/>
      <c r="P3" s="130"/>
      <c r="Q3" s="130"/>
      <c r="R3" s="130"/>
      <c r="S3" s="130"/>
      <c r="T3" s="130"/>
      <c r="U3" s="130"/>
      <c r="V3" s="128" t="s">
        <v>27</v>
      </c>
      <c r="W3" s="128"/>
    </row>
    <row r="4" ht="26.25" customHeight="1" spans="1:23">
      <c r="A4" s="131" t="s">
        <v>213</v>
      </c>
      <c r="B4" s="131" t="s">
        <v>139</v>
      </c>
      <c r="C4" s="131" t="s">
        <v>140</v>
      </c>
      <c r="D4" s="131" t="s">
        <v>214</v>
      </c>
      <c r="E4" s="131" t="s">
        <v>141</v>
      </c>
      <c r="F4" s="131" t="s">
        <v>142</v>
      </c>
      <c r="G4" s="131" t="s">
        <v>215</v>
      </c>
      <c r="H4" s="131" t="s">
        <v>216</v>
      </c>
      <c r="I4" s="131" t="s">
        <v>30</v>
      </c>
      <c r="J4" s="131" t="s">
        <v>217</v>
      </c>
      <c r="K4" s="131"/>
      <c r="L4" s="131"/>
      <c r="M4" s="131"/>
      <c r="N4" s="131" t="s">
        <v>151</v>
      </c>
      <c r="O4" s="131"/>
      <c r="P4" s="131"/>
      <c r="Q4" s="131" t="s">
        <v>37</v>
      </c>
      <c r="R4" s="131" t="s">
        <v>51</v>
      </c>
      <c r="S4" s="131"/>
      <c r="T4" s="131"/>
      <c r="U4" s="131"/>
      <c r="V4" s="131"/>
      <c r="W4" s="131"/>
    </row>
    <row r="5" ht="26.25" customHeight="1" spans="1:23">
      <c r="A5" s="131"/>
      <c r="B5" s="131"/>
      <c r="C5" s="131"/>
      <c r="D5" s="131"/>
      <c r="E5" s="131"/>
      <c r="F5" s="131"/>
      <c r="G5" s="131"/>
      <c r="H5" s="131"/>
      <c r="I5" s="131"/>
      <c r="J5" s="131" t="s">
        <v>34</v>
      </c>
      <c r="K5" s="131"/>
      <c r="L5" s="131" t="s">
        <v>35</v>
      </c>
      <c r="M5" s="131" t="s">
        <v>36</v>
      </c>
      <c r="N5" s="131" t="s">
        <v>34</v>
      </c>
      <c r="O5" s="131" t="s">
        <v>35</v>
      </c>
      <c r="P5" s="131" t="s">
        <v>36</v>
      </c>
      <c r="Q5" s="131"/>
      <c r="R5" s="131" t="s">
        <v>33</v>
      </c>
      <c r="S5" s="131" t="s">
        <v>40</v>
      </c>
      <c r="T5" s="131" t="s">
        <v>41</v>
      </c>
      <c r="U5" s="131" t="s">
        <v>42</v>
      </c>
      <c r="V5" s="131" t="s">
        <v>43</v>
      </c>
      <c r="W5" s="131" t="s">
        <v>44</v>
      </c>
    </row>
    <row r="6" ht="26.25" customHeight="1" spans="1:23">
      <c r="A6" s="131"/>
      <c r="B6" s="131"/>
      <c r="C6" s="131"/>
      <c r="D6" s="131"/>
      <c r="E6" s="131"/>
      <c r="F6" s="131"/>
      <c r="G6" s="131"/>
      <c r="H6" s="131"/>
      <c r="I6" s="131"/>
      <c r="J6" s="131" t="s">
        <v>33</v>
      </c>
      <c r="K6" s="131" t="s">
        <v>218</v>
      </c>
      <c r="L6" s="131"/>
      <c r="M6" s="131"/>
      <c r="N6" s="131"/>
      <c r="O6" s="131"/>
      <c r="P6" s="131"/>
      <c r="Q6" s="131"/>
      <c r="R6" s="131"/>
      <c r="S6" s="131"/>
      <c r="T6" s="131"/>
      <c r="U6" s="131"/>
      <c r="V6" s="131"/>
      <c r="W6" s="131"/>
    </row>
    <row r="7" ht="18.75" customHeight="1" spans="1:23">
      <c r="A7" s="131" t="s">
        <v>59</v>
      </c>
      <c r="B7" s="131" t="s">
        <v>60</v>
      </c>
      <c r="C7" s="131" t="s">
        <v>61</v>
      </c>
      <c r="D7" s="131" t="s">
        <v>62</v>
      </c>
      <c r="E7" s="131" t="s">
        <v>63</v>
      </c>
      <c r="F7" s="131" t="s">
        <v>64</v>
      </c>
      <c r="G7" s="131" t="s">
        <v>65</v>
      </c>
      <c r="H7" s="131" t="s">
        <v>66</v>
      </c>
      <c r="I7" s="131" t="s">
        <v>67</v>
      </c>
      <c r="J7" s="131" t="s">
        <v>68</v>
      </c>
      <c r="K7" s="131" t="s">
        <v>69</v>
      </c>
      <c r="L7" s="131" t="s">
        <v>70</v>
      </c>
      <c r="M7" s="131" t="s">
        <v>71</v>
      </c>
      <c r="N7" s="131" t="s">
        <v>72</v>
      </c>
      <c r="O7" s="131" t="s">
        <v>73</v>
      </c>
      <c r="P7" s="131" t="s">
        <v>153</v>
      </c>
      <c r="Q7" s="131" t="s">
        <v>154</v>
      </c>
      <c r="R7" s="131" t="s">
        <v>155</v>
      </c>
      <c r="S7" s="131" t="s">
        <v>156</v>
      </c>
      <c r="T7" s="131" t="s">
        <v>157</v>
      </c>
      <c r="U7" s="131" t="s">
        <v>158</v>
      </c>
      <c r="V7" s="131" t="s">
        <v>159</v>
      </c>
      <c r="W7" s="131" t="s">
        <v>160</v>
      </c>
    </row>
    <row r="8" ht="52.5" customHeight="1" spans="1:23">
      <c r="A8" s="132"/>
      <c r="B8" s="132"/>
      <c r="C8" s="132" t="s">
        <v>219</v>
      </c>
      <c r="D8" s="132"/>
      <c r="E8" s="132"/>
      <c r="F8" s="132"/>
      <c r="G8" s="132"/>
      <c r="H8" s="132"/>
      <c r="I8" s="133">
        <v>33148.92</v>
      </c>
      <c r="J8" s="133">
        <v>33148.92</v>
      </c>
      <c r="K8" s="133">
        <v>33148.92</v>
      </c>
      <c r="L8" s="133"/>
      <c r="M8" s="133"/>
      <c r="N8" s="133"/>
      <c r="O8" s="133"/>
      <c r="P8" s="133"/>
      <c r="Q8" s="133"/>
      <c r="R8" s="133"/>
      <c r="S8" s="133"/>
      <c r="T8" s="133"/>
      <c r="U8" s="133"/>
      <c r="V8" s="133"/>
      <c r="W8" s="133"/>
    </row>
    <row r="9" ht="52.5" customHeight="1" outlineLevel="1" spans="1:23">
      <c r="A9" s="132" t="s">
        <v>220</v>
      </c>
      <c r="B9" s="132" t="s">
        <v>221</v>
      </c>
      <c r="C9" s="132" t="s">
        <v>219</v>
      </c>
      <c r="D9" s="132" t="s">
        <v>46</v>
      </c>
      <c r="E9" s="132" t="s">
        <v>78</v>
      </c>
      <c r="F9" s="132" t="s">
        <v>79</v>
      </c>
      <c r="G9" s="132" t="s">
        <v>193</v>
      </c>
      <c r="H9" s="132" t="s">
        <v>194</v>
      </c>
      <c r="I9" s="133">
        <v>25129.02</v>
      </c>
      <c r="J9" s="133">
        <v>25129.02</v>
      </c>
      <c r="K9" s="133">
        <v>25129.02</v>
      </c>
      <c r="L9" s="133"/>
      <c r="M9" s="133"/>
      <c r="N9" s="133"/>
      <c r="O9" s="133"/>
      <c r="P9" s="133"/>
      <c r="Q9" s="133"/>
      <c r="R9" s="133"/>
      <c r="S9" s="133"/>
      <c r="T9" s="133"/>
      <c r="U9" s="133"/>
      <c r="V9" s="133"/>
      <c r="W9" s="133"/>
    </row>
    <row r="10" ht="52.5" customHeight="1" outlineLevel="1" spans="1:23">
      <c r="A10" s="132" t="s">
        <v>220</v>
      </c>
      <c r="B10" s="132" t="s">
        <v>221</v>
      </c>
      <c r="C10" s="132" t="s">
        <v>219</v>
      </c>
      <c r="D10" s="132" t="s">
        <v>46</v>
      </c>
      <c r="E10" s="132" t="s">
        <v>78</v>
      </c>
      <c r="F10" s="132" t="s">
        <v>79</v>
      </c>
      <c r="G10" s="132" t="s">
        <v>193</v>
      </c>
      <c r="H10" s="132" t="s">
        <v>194</v>
      </c>
      <c r="I10" s="133">
        <v>8019.9</v>
      </c>
      <c r="J10" s="133">
        <v>8019.9</v>
      </c>
      <c r="K10" s="133">
        <v>8019.9</v>
      </c>
      <c r="L10" s="133"/>
      <c r="M10" s="133"/>
      <c r="N10" s="132"/>
      <c r="O10" s="132"/>
      <c r="P10" s="132"/>
      <c r="Q10" s="133"/>
      <c r="R10" s="133"/>
      <c r="S10" s="133"/>
      <c r="T10" s="133"/>
      <c r="U10" s="133"/>
      <c r="V10" s="133"/>
      <c r="W10" s="133"/>
    </row>
    <row r="11" ht="52.5" customHeight="1" spans="1:23">
      <c r="A11" s="132"/>
      <c r="B11" s="132"/>
      <c r="C11" s="132" t="s">
        <v>222</v>
      </c>
      <c r="D11" s="132"/>
      <c r="E11" s="132"/>
      <c r="F11" s="132"/>
      <c r="G11" s="132"/>
      <c r="H11" s="132"/>
      <c r="I11" s="133">
        <v>25357.5</v>
      </c>
      <c r="J11" s="133">
        <v>25357.5</v>
      </c>
      <c r="K11" s="133">
        <v>25357.5</v>
      </c>
      <c r="L11" s="133"/>
      <c r="M11" s="133"/>
      <c r="N11" s="132"/>
      <c r="O11" s="132"/>
      <c r="P11" s="132"/>
      <c r="Q11" s="133"/>
      <c r="R11" s="133"/>
      <c r="S11" s="133"/>
      <c r="T11" s="133"/>
      <c r="U11" s="133"/>
      <c r="V11" s="133"/>
      <c r="W11" s="133"/>
    </row>
    <row r="12" ht="52.5" customHeight="1" outlineLevel="1" spans="1:23">
      <c r="A12" s="132" t="s">
        <v>220</v>
      </c>
      <c r="B12" s="132" t="s">
        <v>223</v>
      </c>
      <c r="C12" s="132" t="s">
        <v>222</v>
      </c>
      <c r="D12" s="132" t="s">
        <v>46</v>
      </c>
      <c r="E12" s="132" t="s">
        <v>80</v>
      </c>
      <c r="F12" s="132" t="s">
        <v>81</v>
      </c>
      <c r="G12" s="132" t="s">
        <v>204</v>
      </c>
      <c r="H12" s="132" t="s">
        <v>205</v>
      </c>
      <c r="I12" s="133">
        <v>25357.5</v>
      </c>
      <c r="J12" s="133">
        <v>25357.5</v>
      </c>
      <c r="K12" s="133">
        <v>25357.5</v>
      </c>
      <c r="L12" s="133"/>
      <c r="M12" s="133"/>
      <c r="N12" s="132"/>
      <c r="O12" s="132"/>
      <c r="P12" s="132"/>
      <c r="Q12" s="133"/>
      <c r="R12" s="133"/>
      <c r="S12" s="133"/>
      <c r="T12" s="133"/>
      <c r="U12" s="133"/>
      <c r="V12" s="133"/>
      <c r="W12" s="133"/>
    </row>
    <row r="13" ht="52.5" customHeight="1" spans="1:23">
      <c r="A13" s="132"/>
      <c r="B13" s="132"/>
      <c r="C13" s="132" t="s">
        <v>224</v>
      </c>
      <c r="D13" s="132"/>
      <c r="E13" s="132"/>
      <c r="F13" s="132"/>
      <c r="G13" s="132"/>
      <c r="H13" s="132"/>
      <c r="I13" s="133">
        <v>5040</v>
      </c>
      <c r="J13" s="133">
        <v>5040</v>
      </c>
      <c r="K13" s="133">
        <v>5040</v>
      </c>
      <c r="L13" s="133"/>
      <c r="M13" s="133"/>
      <c r="N13" s="132"/>
      <c r="O13" s="132"/>
      <c r="P13" s="132"/>
      <c r="Q13" s="133"/>
      <c r="R13" s="133"/>
      <c r="S13" s="133"/>
      <c r="T13" s="133"/>
      <c r="U13" s="133"/>
      <c r="V13" s="133"/>
      <c r="W13" s="133"/>
    </row>
    <row r="14" ht="52.5" customHeight="1" outlineLevel="1" spans="1:23">
      <c r="A14" s="132" t="s">
        <v>220</v>
      </c>
      <c r="B14" s="132" t="s">
        <v>225</v>
      </c>
      <c r="C14" s="132" t="s">
        <v>224</v>
      </c>
      <c r="D14" s="132" t="s">
        <v>46</v>
      </c>
      <c r="E14" s="132" t="s">
        <v>80</v>
      </c>
      <c r="F14" s="132" t="s">
        <v>81</v>
      </c>
      <c r="G14" s="132" t="s">
        <v>204</v>
      </c>
      <c r="H14" s="132" t="s">
        <v>205</v>
      </c>
      <c r="I14" s="133">
        <v>5040</v>
      </c>
      <c r="J14" s="133">
        <v>5040</v>
      </c>
      <c r="K14" s="133">
        <v>5040</v>
      </c>
      <c r="L14" s="133"/>
      <c r="M14" s="133"/>
      <c r="N14" s="132"/>
      <c r="O14" s="132"/>
      <c r="P14" s="132"/>
      <c r="Q14" s="133"/>
      <c r="R14" s="133"/>
      <c r="S14" s="133"/>
      <c r="T14" s="133"/>
      <c r="U14" s="133"/>
      <c r="V14" s="133"/>
      <c r="W14" s="133"/>
    </row>
    <row r="15" ht="52.5" customHeight="1" spans="1:23">
      <c r="A15" s="132"/>
      <c r="B15" s="132"/>
      <c r="C15" s="132" t="s">
        <v>226</v>
      </c>
      <c r="D15" s="132"/>
      <c r="E15" s="132"/>
      <c r="F15" s="132"/>
      <c r="G15" s="132"/>
      <c r="H15" s="132"/>
      <c r="I15" s="133">
        <v>2341080</v>
      </c>
      <c r="J15" s="133">
        <v>2341080</v>
      </c>
      <c r="K15" s="133">
        <v>2341080</v>
      </c>
      <c r="L15" s="133"/>
      <c r="M15" s="133"/>
      <c r="N15" s="132"/>
      <c r="O15" s="132"/>
      <c r="P15" s="132"/>
      <c r="Q15" s="133"/>
      <c r="R15" s="133"/>
      <c r="S15" s="133"/>
      <c r="T15" s="133"/>
      <c r="U15" s="133"/>
      <c r="V15" s="133"/>
      <c r="W15" s="133"/>
    </row>
    <row r="16" ht="52.5" customHeight="1" outlineLevel="1" spans="1:23">
      <c r="A16" s="132" t="s">
        <v>220</v>
      </c>
      <c r="B16" s="132" t="s">
        <v>227</v>
      </c>
      <c r="C16" s="132" t="s">
        <v>226</v>
      </c>
      <c r="D16" s="132" t="s">
        <v>46</v>
      </c>
      <c r="E16" s="132" t="s">
        <v>80</v>
      </c>
      <c r="F16" s="132" t="s">
        <v>81</v>
      </c>
      <c r="G16" s="132" t="s">
        <v>193</v>
      </c>
      <c r="H16" s="132" t="s">
        <v>194</v>
      </c>
      <c r="I16" s="133">
        <v>250740</v>
      </c>
      <c r="J16" s="133">
        <v>250740</v>
      </c>
      <c r="K16" s="133">
        <v>250740</v>
      </c>
      <c r="L16" s="133"/>
      <c r="M16" s="133"/>
      <c r="N16" s="132"/>
      <c r="O16" s="132"/>
      <c r="P16" s="132"/>
      <c r="Q16" s="133"/>
      <c r="R16" s="133"/>
      <c r="S16" s="133"/>
      <c r="T16" s="133"/>
      <c r="U16" s="133"/>
      <c r="V16" s="133"/>
      <c r="W16" s="133"/>
    </row>
    <row r="17" ht="52.5" customHeight="1" outlineLevel="1" spans="1:23">
      <c r="A17" s="132" t="s">
        <v>220</v>
      </c>
      <c r="B17" s="132" t="s">
        <v>227</v>
      </c>
      <c r="C17" s="132" t="s">
        <v>226</v>
      </c>
      <c r="D17" s="132" t="s">
        <v>46</v>
      </c>
      <c r="E17" s="132" t="s">
        <v>80</v>
      </c>
      <c r="F17" s="132" t="s">
        <v>81</v>
      </c>
      <c r="G17" s="132" t="s">
        <v>228</v>
      </c>
      <c r="H17" s="132" t="s">
        <v>229</v>
      </c>
      <c r="I17" s="133">
        <v>149940</v>
      </c>
      <c r="J17" s="133">
        <v>149940</v>
      </c>
      <c r="K17" s="133">
        <v>149940</v>
      </c>
      <c r="L17" s="133"/>
      <c r="M17" s="133"/>
      <c r="N17" s="132"/>
      <c r="O17" s="132"/>
      <c r="P17" s="132"/>
      <c r="Q17" s="133"/>
      <c r="R17" s="133"/>
      <c r="S17" s="133"/>
      <c r="T17" s="133"/>
      <c r="U17" s="133"/>
      <c r="V17" s="133"/>
      <c r="W17" s="133"/>
    </row>
    <row r="18" ht="52.5" customHeight="1" outlineLevel="1" spans="1:23">
      <c r="A18" s="132" t="s">
        <v>220</v>
      </c>
      <c r="B18" s="132" t="s">
        <v>227</v>
      </c>
      <c r="C18" s="132" t="s">
        <v>226</v>
      </c>
      <c r="D18" s="132" t="s">
        <v>46</v>
      </c>
      <c r="E18" s="132" t="s">
        <v>80</v>
      </c>
      <c r="F18" s="132" t="s">
        <v>81</v>
      </c>
      <c r="G18" s="132" t="s">
        <v>230</v>
      </c>
      <c r="H18" s="132" t="s">
        <v>231</v>
      </c>
      <c r="I18" s="133">
        <v>149940</v>
      </c>
      <c r="J18" s="133">
        <v>149940</v>
      </c>
      <c r="K18" s="133">
        <v>149940</v>
      </c>
      <c r="L18" s="133"/>
      <c r="M18" s="133"/>
      <c r="N18" s="132"/>
      <c r="O18" s="132"/>
      <c r="P18" s="132"/>
      <c r="Q18" s="133"/>
      <c r="R18" s="133"/>
      <c r="S18" s="133"/>
      <c r="T18" s="133"/>
      <c r="U18" s="133"/>
      <c r="V18" s="133"/>
      <c r="W18" s="133"/>
    </row>
    <row r="19" ht="52.5" customHeight="1" outlineLevel="1" spans="1:23">
      <c r="A19" s="132" t="s">
        <v>220</v>
      </c>
      <c r="B19" s="132" t="s">
        <v>227</v>
      </c>
      <c r="C19" s="132" t="s">
        <v>226</v>
      </c>
      <c r="D19" s="132" t="s">
        <v>46</v>
      </c>
      <c r="E19" s="132" t="s">
        <v>80</v>
      </c>
      <c r="F19" s="132" t="s">
        <v>81</v>
      </c>
      <c r="G19" s="132" t="s">
        <v>232</v>
      </c>
      <c r="H19" s="132" t="s">
        <v>233</v>
      </c>
      <c r="I19" s="133">
        <v>50400</v>
      </c>
      <c r="J19" s="133">
        <v>50400</v>
      </c>
      <c r="K19" s="133">
        <v>50400</v>
      </c>
      <c r="L19" s="133"/>
      <c r="M19" s="133"/>
      <c r="N19" s="132"/>
      <c r="O19" s="132"/>
      <c r="P19" s="132"/>
      <c r="Q19" s="133"/>
      <c r="R19" s="133"/>
      <c r="S19" s="133"/>
      <c r="T19" s="133"/>
      <c r="U19" s="133"/>
      <c r="V19" s="133"/>
      <c r="W19" s="133"/>
    </row>
    <row r="20" ht="52.5" customHeight="1" outlineLevel="1" spans="1:23">
      <c r="A20" s="132" t="s">
        <v>220</v>
      </c>
      <c r="B20" s="132" t="s">
        <v>227</v>
      </c>
      <c r="C20" s="132" t="s">
        <v>226</v>
      </c>
      <c r="D20" s="132" t="s">
        <v>46</v>
      </c>
      <c r="E20" s="132" t="s">
        <v>80</v>
      </c>
      <c r="F20" s="132" t="s">
        <v>81</v>
      </c>
      <c r="G20" s="132" t="s">
        <v>234</v>
      </c>
      <c r="H20" s="132" t="s">
        <v>235</v>
      </c>
      <c r="I20" s="133">
        <v>70560</v>
      </c>
      <c r="J20" s="133">
        <v>70560</v>
      </c>
      <c r="K20" s="133">
        <v>70560</v>
      </c>
      <c r="L20" s="133"/>
      <c r="M20" s="133"/>
      <c r="N20" s="132"/>
      <c r="O20" s="132"/>
      <c r="P20" s="132"/>
      <c r="Q20" s="133"/>
      <c r="R20" s="133"/>
      <c r="S20" s="133"/>
      <c r="T20" s="133"/>
      <c r="U20" s="133"/>
      <c r="V20" s="133"/>
      <c r="W20" s="133"/>
    </row>
    <row r="21" ht="52.5" customHeight="1" outlineLevel="1" spans="1:23">
      <c r="A21" s="132" t="s">
        <v>220</v>
      </c>
      <c r="B21" s="132" t="s">
        <v>227</v>
      </c>
      <c r="C21" s="132" t="s">
        <v>226</v>
      </c>
      <c r="D21" s="132" t="s">
        <v>46</v>
      </c>
      <c r="E21" s="132" t="s">
        <v>80</v>
      </c>
      <c r="F21" s="132" t="s">
        <v>81</v>
      </c>
      <c r="G21" s="132" t="s">
        <v>236</v>
      </c>
      <c r="H21" s="132" t="s">
        <v>237</v>
      </c>
      <c r="I21" s="133">
        <v>200340</v>
      </c>
      <c r="J21" s="133">
        <v>200340</v>
      </c>
      <c r="K21" s="133">
        <v>200340</v>
      </c>
      <c r="L21" s="133"/>
      <c r="M21" s="133"/>
      <c r="N21" s="132"/>
      <c r="O21" s="132"/>
      <c r="P21" s="132"/>
      <c r="Q21" s="133"/>
      <c r="R21" s="133"/>
      <c r="S21" s="133"/>
      <c r="T21" s="133"/>
      <c r="U21" s="133"/>
      <c r="V21" s="133"/>
      <c r="W21" s="133"/>
    </row>
    <row r="22" ht="52.5" customHeight="1" outlineLevel="1" spans="1:23">
      <c r="A22" s="132" t="s">
        <v>220</v>
      </c>
      <c r="B22" s="132" t="s">
        <v>227</v>
      </c>
      <c r="C22" s="132" t="s">
        <v>226</v>
      </c>
      <c r="D22" s="132" t="s">
        <v>46</v>
      </c>
      <c r="E22" s="132" t="s">
        <v>80</v>
      </c>
      <c r="F22" s="132" t="s">
        <v>81</v>
      </c>
      <c r="G22" s="132" t="s">
        <v>238</v>
      </c>
      <c r="H22" s="132" t="s">
        <v>239</v>
      </c>
      <c r="I22" s="133">
        <v>399420</v>
      </c>
      <c r="J22" s="133">
        <v>399420</v>
      </c>
      <c r="K22" s="133">
        <v>399420</v>
      </c>
      <c r="L22" s="133"/>
      <c r="M22" s="133"/>
      <c r="N22" s="132"/>
      <c r="O22" s="132"/>
      <c r="P22" s="132"/>
      <c r="Q22" s="133"/>
      <c r="R22" s="133"/>
      <c r="S22" s="133"/>
      <c r="T22" s="133"/>
      <c r="U22" s="133"/>
      <c r="V22" s="133"/>
      <c r="W22" s="133"/>
    </row>
    <row r="23" ht="52.5" customHeight="1" outlineLevel="1" spans="1:23">
      <c r="A23" s="132" t="s">
        <v>220</v>
      </c>
      <c r="B23" s="132" t="s">
        <v>227</v>
      </c>
      <c r="C23" s="132" t="s">
        <v>226</v>
      </c>
      <c r="D23" s="132" t="s">
        <v>46</v>
      </c>
      <c r="E23" s="132" t="s">
        <v>80</v>
      </c>
      <c r="F23" s="132" t="s">
        <v>81</v>
      </c>
      <c r="G23" s="132" t="s">
        <v>240</v>
      </c>
      <c r="H23" s="132" t="s">
        <v>241</v>
      </c>
      <c r="I23" s="133">
        <v>249480</v>
      </c>
      <c r="J23" s="133">
        <v>249480</v>
      </c>
      <c r="K23" s="133">
        <v>249480</v>
      </c>
      <c r="L23" s="133"/>
      <c r="M23" s="133"/>
      <c r="N23" s="132"/>
      <c r="O23" s="132"/>
      <c r="P23" s="132"/>
      <c r="Q23" s="133"/>
      <c r="R23" s="133"/>
      <c r="S23" s="133"/>
      <c r="T23" s="133"/>
      <c r="U23" s="133"/>
      <c r="V23" s="133"/>
      <c r="W23" s="133"/>
    </row>
    <row r="24" ht="52.5" customHeight="1" outlineLevel="1" spans="1:23">
      <c r="A24" s="132" t="s">
        <v>220</v>
      </c>
      <c r="B24" s="132" t="s">
        <v>227</v>
      </c>
      <c r="C24" s="132" t="s">
        <v>226</v>
      </c>
      <c r="D24" s="132" t="s">
        <v>46</v>
      </c>
      <c r="E24" s="132" t="s">
        <v>80</v>
      </c>
      <c r="F24" s="132" t="s">
        <v>81</v>
      </c>
      <c r="G24" s="132" t="s">
        <v>242</v>
      </c>
      <c r="H24" s="132" t="s">
        <v>243</v>
      </c>
      <c r="I24" s="133">
        <v>20160</v>
      </c>
      <c r="J24" s="133">
        <v>20160</v>
      </c>
      <c r="K24" s="133">
        <v>20160</v>
      </c>
      <c r="L24" s="133"/>
      <c r="M24" s="133"/>
      <c r="N24" s="132"/>
      <c r="O24" s="132"/>
      <c r="P24" s="132"/>
      <c r="Q24" s="133"/>
      <c r="R24" s="133"/>
      <c r="S24" s="133"/>
      <c r="T24" s="133"/>
      <c r="U24" s="133"/>
      <c r="V24" s="133"/>
      <c r="W24" s="133"/>
    </row>
    <row r="25" ht="52.5" customHeight="1" outlineLevel="1" spans="1:23">
      <c r="A25" s="132" t="s">
        <v>220</v>
      </c>
      <c r="B25" s="132" t="s">
        <v>227</v>
      </c>
      <c r="C25" s="132" t="s">
        <v>226</v>
      </c>
      <c r="D25" s="132" t="s">
        <v>46</v>
      </c>
      <c r="E25" s="132" t="s">
        <v>80</v>
      </c>
      <c r="F25" s="132" t="s">
        <v>81</v>
      </c>
      <c r="G25" s="132" t="s">
        <v>244</v>
      </c>
      <c r="H25" s="132" t="s">
        <v>245</v>
      </c>
      <c r="I25" s="133">
        <v>800100</v>
      </c>
      <c r="J25" s="133">
        <v>800100</v>
      </c>
      <c r="K25" s="133">
        <v>800100</v>
      </c>
      <c r="L25" s="133"/>
      <c r="M25" s="133"/>
      <c r="N25" s="132"/>
      <c r="O25" s="132"/>
      <c r="P25" s="132"/>
      <c r="Q25" s="133"/>
      <c r="R25" s="133"/>
      <c r="S25" s="133"/>
      <c r="T25" s="133"/>
      <c r="U25" s="133"/>
      <c r="V25" s="133"/>
      <c r="W25" s="133"/>
    </row>
    <row r="26" ht="52.5" customHeight="1" spans="1:23">
      <c r="A26" s="132"/>
      <c r="B26" s="132"/>
      <c r="C26" s="132" t="s">
        <v>246</v>
      </c>
      <c r="D26" s="132"/>
      <c r="E26" s="132"/>
      <c r="F26" s="132"/>
      <c r="G26" s="132"/>
      <c r="H26" s="132"/>
      <c r="I26" s="133">
        <v>133665</v>
      </c>
      <c r="J26" s="133">
        <v>133665</v>
      </c>
      <c r="K26" s="133">
        <v>133665</v>
      </c>
      <c r="L26" s="133"/>
      <c r="M26" s="133"/>
      <c r="N26" s="132"/>
      <c r="O26" s="132"/>
      <c r="P26" s="132"/>
      <c r="Q26" s="133"/>
      <c r="R26" s="133"/>
      <c r="S26" s="133"/>
      <c r="T26" s="133"/>
      <c r="U26" s="133"/>
      <c r="V26" s="133"/>
      <c r="W26" s="133"/>
    </row>
    <row r="27" ht="52.5" customHeight="1" outlineLevel="1" spans="1:23">
      <c r="A27" s="132" t="s">
        <v>220</v>
      </c>
      <c r="B27" s="132" t="s">
        <v>247</v>
      </c>
      <c r="C27" s="132" t="s">
        <v>246</v>
      </c>
      <c r="D27" s="132" t="s">
        <v>46</v>
      </c>
      <c r="E27" s="132" t="s">
        <v>78</v>
      </c>
      <c r="F27" s="132" t="s">
        <v>79</v>
      </c>
      <c r="G27" s="132" t="s">
        <v>204</v>
      </c>
      <c r="H27" s="132" t="s">
        <v>205</v>
      </c>
      <c r="I27" s="133">
        <v>133665</v>
      </c>
      <c r="J27" s="133">
        <v>133665</v>
      </c>
      <c r="K27" s="133">
        <v>133665</v>
      </c>
      <c r="L27" s="133"/>
      <c r="M27" s="133"/>
      <c r="N27" s="132"/>
      <c r="O27" s="132"/>
      <c r="P27" s="132"/>
      <c r="Q27" s="133"/>
      <c r="R27" s="133"/>
      <c r="S27" s="133"/>
      <c r="T27" s="133"/>
      <c r="U27" s="133"/>
      <c r="V27" s="133"/>
      <c r="W27" s="133"/>
    </row>
    <row r="28" ht="52.5" customHeight="1" spans="1:23">
      <c r="A28" s="132"/>
      <c r="B28" s="132"/>
      <c r="C28" s="132" t="s">
        <v>248</v>
      </c>
      <c r="D28" s="132"/>
      <c r="E28" s="132"/>
      <c r="F28" s="132"/>
      <c r="G28" s="132"/>
      <c r="H28" s="132"/>
      <c r="I28" s="133">
        <v>66964.3</v>
      </c>
      <c r="J28" s="133">
        <v>66964.3</v>
      </c>
      <c r="K28" s="133">
        <v>66964.3</v>
      </c>
      <c r="L28" s="133"/>
      <c r="M28" s="133"/>
      <c r="N28" s="132"/>
      <c r="O28" s="132"/>
      <c r="P28" s="132"/>
      <c r="Q28" s="133"/>
      <c r="R28" s="133"/>
      <c r="S28" s="133"/>
      <c r="T28" s="133"/>
      <c r="U28" s="133"/>
      <c r="V28" s="133"/>
      <c r="W28" s="133"/>
    </row>
    <row r="29" ht="52.5" customHeight="1" outlineLevel="1" spans="1:23">
      <c r="A29" s="132" t="s">
        <v>220</v>
      </c>
      <c r="B29" s="132" t="s">
        <v>249</v>
      </c>
      <c r="C29" s="132" t="s">
        <v>248</v>
      </c>
      <c r="D29" s="132" t="s">
        <v>46</v>
      </c>
      <c r="E29" s="132" t="s">
        <v>78</v>
      </c>
      <c r="F29" s="132" t="s">
        <v>79</v>
      </c>
      <c r="G29" s="132" t="s">
        <v>204</v>
      </c>
      <c r="H29" s="132" t="s">
        <v>205</v>
      </c>
      <c r="I29" s="133">
        <v>65520</v>
      </c>
      <c r="J29" s="133">
        <v>65520</v>
      </c>
      <c r="K29" s="133">
        <v>65520</v>
      </c>
      <c r="L29" s="133"/>
      <c r="M29" s="133"/>
      <c r="N29" s="132"/>
      <c r="O29" s="132"/>
      <c r="P29" s="132"/>
      <c r="Q29" s="133"/>
      <c r="R29" s="133"/>
      <c r="S29" s="133"/>
      <c r="T29" s="133"/>
      <c r="U29" s="133"/>
      <c r="V29" s="133"/>
      <c r="W29" s="133"/>
    </row>
    <row r="30" ht="52.5" customHeight="1" outlineLevel="1" spans="1:23">
      <c r="A30" s="132" t="s">
        <v>220</v>
      </c>
      <c r="B30" s="132" t="s">
        <v>249</v>
      </c>
      <c r="C30" s="132" t="s">
        <v>248</v>
      </c>
      <c r="D30" s="132" t="s">
        <v>46</v>
      </c>
      <c r="E30" s="132" t="s">
        <v>78</v>
      </c>
      <c r="F30" s="132" t="s">
        <v>79</v>
      </c>
      <c r="G30" s="132" t="s">
        <v>204</v>
      </c>
      <c r="H30" s="132" t="s">
        <v>205</v>
      </c>
      <c r="I30" s="133">
        <v>1444.3</v>
      </c>
      <c r="J30" s="133">
        <v>1444.3</v>
      </c>
      <c r="K30" s="133">
        <v>1444.3</v>
      </c>
      <c r="L30" s="133"/>
      <c r="M30" s="133"/>
      <c r="N30" s="132"/>
      <c r="O30" s="132"/>
      <c r="P30" s="132"/>
      <c r="Q30" s="133"/>
      <c r="R30" s="133"/>
      <c r="S30" s="133"/>
      <c r="T30" s="133"/>
      <c r="U30" s="133"/>
      <c r="V30" s="133"/>
      <c r="W30" s="133"/>
    </row>
    <row r="31" ht="52.5" customHeight="1" spans="1:23">
      <c r="A31" s="132"/>
      <c r="B31" s="132"/>
      <c r="C31" s="132" t="s">
        <v>250</v>
      </c>
      <c r="D31" s="132"/>
      <c r="E31" s="132"/>
      <c r="F31" s="132"/>
      <c r="G31" s="132"/>
      <c r="H31" s="132"/>
      <c r="I31" s="133">
        <v>1600000</v>
      </c>
      <c r="J31" s="133"/>
      <c r="K31" s="133"/>
      <c r="L31" s="133"/>
      <c r="M31" s="133"/>
      <c r="N31" s="132"/>
      <c r="O31" s="132"/>
      <c r="P31" s="132"/>
      <c r="Q31" s="133"/>
      <c r="R31" s="133">
        <v>1600000</v>
      </c>
      <c r="S31" s="133"/>
      <c r="T31" s="133"/>
      <c r="U31" s="133"/>
      <c r="V31" s="133"/>
      <c r="W31" s="133">
        <v>1600000</v>
      </c>
    </row>
    <row r="32" ht="52.5" customHeight="1" outlineLevel="1" spans="1:23">
      <c r="A32" s="132" t="s">
        <v>251</v>
      </c>
      <c r="B32" s="132" t="s">
        <v>252</v>
      </c>
      <c r="C32" s="132" t="s">
        <v>250</v>
      </c>
      <c r="D32" s="132" t="s">
        <v>46</v>
      </c>
      <c r="E32" s="132" t="s">
        <v>80</v>
      </c>
      <c r="F32" s="132" t="s">
        <v>81</v>
      </c>
      <c r="G32" s="132" t="s">
        <v>193</v>
      </c>
      <c r="H32" s="132" t="s">
        <v>194</v>
      </c>
      <c r="I32" s="133">
        <v>100000</v>
      </c>
      <c r="J32" s="133"/>
      <c r="K32" s="133"/>
      <c r="L32" s="133"/>
      <c r="M32" s="133"/>
      <c r="N32" s="132"/>
      <c r="O32" s="132"/>
      <c r="P32" s="132"/>
      <c r="Q32" s="133"/>
      <c r="R32" s="133">
        <v>100000</v>
      </c>
      <c r="S32" s="133"/>
      <c r="T32" s="133"/>
      <c r="U32" s="133"/>
      <c r="V32" s="133"/>
      <c r="W32" s="133">
        <v>100000</v>
      </c>
    </row>
    <row r="33" ht="52.5" customHeight="1" outlineLevel="1" spans="1:23">
      <c r="A33" s="132" t="s">
        <v>251</v>
      </c>
      <c r="B33" s="132" t="s">
        <v>252</v>
      </c>
      <c r="C33" s="132" t="s">
        <v>250</v>
      </c>
      <c r="D33" s="132" t="s">
        <v>46</v>
      </c>
      <c r="E33" s="132" t="s">
        <v>80</v>
      </c>
      <c r="F33" s="132" t="s">
        <v>81</v>
      </c>
      <c r="G33" s="132" t="s">
        <v>240</v>
      </c>
      <c r="H33" s="132" t="s">
        <v>241</v>
      </c>
      <c r="I33" s="133">
        <v>200000</v>
      </c>
      <c r="J33" s="133"/>
      <c r="K33" s="133"/>
      <c r="L33" s="133"/>
      <c r="M33" s="133"/>
      <c r="N33" s="132"/>
      <c r="O33" s="132"/>
      <c r="P33" s="132"/>
      <c r="Q33" s="133"/>
      <c r="R33" s="133">
        <v>200000</v>
      </c>
      <c r="S33" s="133"/>
      <c r="T33" s="133"/>
      <c r="U33" s="133"/>
      <c r="V33" s="133"/>
      <c r="W33" s="133">
        <v>200000</v>
      </c>
    </row>
    <row r="34" ht="52.5" customHeight="1" outlineLevel="1" spans="1:23">
      <c r="A34" s="132" t="s">
        <v>251</v>
      </c>
      <c r="B34" s="132" t="s">
        <v>252</v>
      </c>
      <c r="C34" s="132" t="s">
        <v>250</v>
      </c>
      <c r="D34" s="132" t="s">
        <v>46</v>
      </c>
      <c r="E34" s="132" t="s">
        <v>80</v>
      </c>
      <c r="F34" s="132" t="s">
        <v>81</v>
      </c>
      <c r="G34" s="132" t="s">
        <v>253</v>
      </c>
      <c r="H34" s="132" t="s">
        <v>254</v>
      </c>
      <c r="I34" s="133">
        <v>200000</v>
      </c>
      <c r="J34" s="133"/>
      <c r="K34" s="133"/>
      <c r="L34" s="133"/>
      <c r="M34" s="133"/>
      <c r="N34" s="132"/>
      <c r="O34" s="132"/>
      <c r="P34" s="132"/>
      <c r="Q34" s="133"/>
      <c r="R34" s="133">
        <v>200000</v>
      </c>
      <c r="S34" s="133"/>
      <c r="T34" s="133"/>
      <c r="U34" s="133"/>
      <c r="V34" s="133"/>
      <c r="W34" s="133">
        <v>200000</v>
      </c>
    </row>
    <row r="35" ht="52.5" customHeight="1" outlineLevel="1" spans="1:23">
      <c r="A35" s="132" t="s">
        <v>251</v>
      </c>
      <c r="B35" s="132" t="s">
        <v>252</v>
      </c>
      <c r="C35" s="132" t="s">
        <v>250</v>
      </c>
      <c r="D35" s="132" t="s">
        <v>46</v>
      </c>
      <c r="E35" s="132" t="s">
        <v>80</v>
      </c>
      <c r="F35" s="132" t="s">
        <v>81</v>
      </c>
      <c r="G35" s="132" t="s">
        <v>204</v>
      </c>
      <c r="H35" s="132" t="s">
        <v>205</v>
      </c>
      <c r="I35" s="133">
        <v>600000</v>
      </c>
      <c r="J35" s="133"/>
      <c r="K35" s="133"/>
      <c r="L35" s="133"/>
      <c r="M35" s="133"/>
      <c r="N35" s="132"/>
      <c r="O35" s="132"/>
      <c r="P35" s="132"/>
      <c r="Q35" s="133"/>
      <c r="R35" s="133">
        <v>600000</v>
      </c>
      <c r="S35" s="133"/>
      <c r="T35" s="133"/>
      <c r="U35" s="133"/>
      <c r="V35" s="133"/>
      <c r="W35" s="133">
        <v>600000</v>
      </c>
    </row>
    <row r="36" ht="52.5" customHeight="1" outlineLevel="1" spans="1:23">
      <c r="A36" s="132" t="s">
        <v>251</v>
      </c>
      <c r="B36" s="132" t="s">
        <v>252</v>
      </c>
      <c r="C36" s="132" t="s">
        <v>250</v>
      </c>
      <c r="D36" s="132" t="s">
        <v>46</v>
      </c>
      <c r="E36" s="132" t="s">
        <v>80</v>
      </c>
      <c r="F36" s="132" t="s">
        <v>81</v>
      </c>
      <c r="G36" s="132" t="s">
        <v>244</v>
      </c>
      <c r="H36" s="132" t="s">
        <v>245</v>
      </c>
      <c r="I36" s="133">
        <v>500000</v>
      </c>
      <c r="J36" s="133"/>
      <c r="K36" s="133"/>
      <c r="L36" s="133"/>
      <c r="M36" s="133"/>
      <c r="N36" s="132"/>
      <c r="O36" s="132"/>
      <c r="P36" s="132"/>
      <c r="Q36" s="133"/>
      <c r="R36" s="133">
        <v>500000</v>
      </c>
      <c r="S36" s="133"/>
      <c r="T36" s="133"/>
      <c r="U36" s="133"/>
      <c r="V36" s="133"/>
      <c r="W36" s="133">
        <v>500000</v>
      </c>
    </row>
    <row r="37" ht="52.5" customHeight="1" spans="1:23">
      <c r="A37" s="132"/>
      <c r="B37" s="132"/>
      <c r="C37" s="132" t="s">
        <v>255</v>
      </c>
      <c r="D37" s="132"/>
      <c r="E37" s="132"/>
      <c r="F37" s="132"/>
      <c r="G37" s="132"/>
      <c r="H37" s="132"/>
      <c r="I37" s="133">
        <v>2108000</v>
      </c>
      <c r="J37" s="133"/>
      <c r="K37" s="133"/>
      <c r="L37" s="133"/>
      <c r="M37" s="133"/>
      <c r="N37" s="132"/>
      <c r="O37" s="132"/>
      <c r="P37" s="132"/>
      <c r="Q37" s="133">
        <v>2108000</v>
      </c>
      <c r="R37" s="133"/>
      <c r="S37" s="133"/>
      <c r="T37" s="133"/>
      <c r="U37" s="133"/>
      <c r="V37" s="133"/>
      <c r="W37" s="133"/>
    </row>
    <row r="38" ht="52.5" customHeight="1" outlineLevel="1" spans="1:23">
      <c r="A38" s="132" t="s">
        <v>220</v>
      </c>
      <c r="B38" s="132" t="s">
        <v>256</v>
      </c>
      <c r="C38" s="132" t="s">
        <v>255</v>
      </c>
      <c r="D38" s="132" t="s">
        <v>46</v>
      </c>
      <c r="E38" s="132" t="s">
        <v>80</v>
      </c>
      <c r="F38" s="132" t="s">
        <v>81</v>
      </c>
      <c r="G38" s="132" t="s">
        <v>193</v>
      </c>
      <c r="H38" s="132" t="s">
        <v>194</v>
      </c>
      <c r="I38" s="133">
        <v>508000</v>
      </c>
      <c r="J38" s="133"/>
      <c r="K38" s="133"/>
      <c r="L38" s="133"/>
      <c r="M38" s="133"/>
      <c r="N38" s="132"/>
      <c r="O38" s="132"/>
      <c r="P38" s="132"/>
      <c r="Q38" s="133">
        <v>508000</v>
      </c>
      <c r="R38" s="133"/>
      <c r="S38" s="133"/>
      <c r="T38" s="133"/>
      <c r="U38" s="133"/>
      <c r="V38" s="133"/>
      <c r="W38" s="133"/>
    </row>
    <row r="39" ht="52.5" customHeight="1" outlineLevel="1" spans="1:23">
      <c r="A39" s="132" t="s">
        <v>220</v>
      </c>
      <c r="B39" s="132" t="s">
        <v>256</v>
      </c>
      <c r="C39" s="132" t="s">
        <v>255</v>
      </c>
      <c r="D39" s="132" t="s">
        <v>46</v>
      </c>
      <c r="E39" s="132" t="s">
        <v>80</v>
      </c>
      <c r="F39" s="132" t="s">
        <v>81</v>
      </c>
      <c r="G39" s="132" t="s">
        <v>228</v>
      </c>
      <c r="H39" s="132" t="s">
        <v>229</v>
      </c>
      <c r="I39" s="133">
        <v>100000</v>
      </c>
      <c r="J39" s="133"/>
      <c r="K39" s="133"/>
      <c r="L39" s="133"/>
      <c r="M39" s="133"/>
      <c r="N39" s="132"/>
      <c r="O39" s="132"/>
      <c r="P39" s="132"/>
      <c r="Q39" s="133">
        <v>100000</v>
      </c>
      <c r="R39" s="133"/>
      <c r="S39" s="133"/>
      <c r="T39" s="133"/>
      <c r="U39" s="133"/>
      <c r="V39" s="133"/>
      <c r="W39" s="133"/>
    </row>
    <row r="40" ht="52.5" customHeight="1" outlineLevel="1" spans="1:23">
      <c r="A40" s="132" t="s">
        <v>220</v>
      </c>
      <c r="B40" s="132" t="s">
        <v>256</v>
      </c>
      <c r="C40" s="132" t="s">
        <v>255</v>
      </c>
      <c r="D40" s="132" t="s">
        <v>46</v>
      </c>
      <c r="E40" s="132" t="s">
        <v>80</v>
      </c>
      <c r="F40" s="132" t="s">
        <v>81</v>
      </c>
      <c r="G40" s="132" t="s">
        <v>230</v>
      </c>
      <c r="H40" s="132" t="s">
        <v>231</v>
      </c>
      <c r="I40" s="133">
        <v>100000</v>
      </c>
      <c r="J40" s="133"/>
      <c r="K40" s="133"/>
      <c r="L40" s="133"/>
      <c r="M40" s="133"/>
      <c r="N40" s="132"/>
      <c r="O40" s="132"/>
      <c r="P40" s="132"/>
      <c r="Q40" s="133">
        <v>100000</v>
      </c>
      <c r="R40" s="133"/>
      <c r="S40" s="133"/>
      <c r="T40" s="133"/>
      <c r="U40" s="133"/>
      <c r="V40" s="133"/>
      <c r="W40" s="133"/>
    </row>
    <row r="41" ht="52.5" customHeight="1" outlineLevel="1" spans="1:23">
      <c r="A41" s="132" t="s">
        <v>220</v>
      </c>
      <c r="B41" s="132" t="s">
        <v>256</v>
      </c>
      <c r="C41" s="132" t="s">
        <v>255</v>
      </c>
      <c r="D41" s="132" t="s">
        <v>46</v>
      </c>
      <c r="E41" s="132" t="s">
        <v>80</v>
      </c>
      <c r="F41" s="132" t="s">
        <v>81</v>
      </c>
      <c r="G41" s="132" t="s">
        <v>236</v>
      </c>
      <c r="H41" s="132" t="s">
        <v>237</v>
      </c>
      <c r="I41" s="133">
        <v>100000</v>
      </c>
      <c r="J41" s="133"/>
      <c r="K41" s="133"/>
      <c r="L41" s="133"/>
      <c r="M41" s="133"/>
      <c r="N41" s="132"/>
      <c r="O41" s="132"/>
      <c r="P41" s="132"/>
      <c r="Q41" s="133">
        <v>100000</v>
      </c>
      <c r="R41" s="133"/>
      <c r="S41" s="133"/>
      <c r="T41" s="133"/>
      <c r="U41" s="133"/>
      <c r="V41" s="133"/>
      <c r="W41" s="133"/>
    </row>
    <row r="42" ht="52.5" customHeight="1" outlineLevel="1" spans="1:23">
      <c r="A42" s="132" t="s">
        <v>220</v>
      </c>
      <c r="B42" s="132" t="s">
        <v>256</v>
      </c>
      <c r="C42" s="132" t="s">
        <v>255</v>
      </c>
      <c r="D42" s="132" t="s">
        <v>46</v>
      </c>
      <c r="E42" s="132" t="s">
        <v>80</v>
      </c>
      <c r="F42" s="132" t="s">
        <v>81</v>
      </c>
      <c r="G42" s="132" t="s">
        <v>238</v>
      </c>
      <c r="H42" s="132" t="s">
        <v>239</v>
      </c>
      <c r="I42" s="133">
        <v>300000</v>
      </c>
      <c r="J42" s="133"/>
      <c r="K42" s="133"/>
      <c r="L42" s="133"/>
      <c r="M42" s="133"/>
      <c r="N42" s="132"/>
      <c r="O42" s="132"/>
      <c r="P42" s="132"/>
      <c r="Q42" s="133">
        <v>300000</v>
      </c>
      <c r="R42" s="133"/>
      <c r="S42" s="133"/>
      <c r="T42" s="133"/>
      <c r="U42" s="133"/>
      <c r="V42" s="133"/>
      <c r="W42" s="133"/>
    </row>
    <row r="43" ht="52.5" customHeight="1" outlineLevel="1" spans="1:23">
      <c r="A43" s="132" t="s">
        <v>220</v>
      </c>
      <c r="B43" s="132" t="s">
        <v>256</v>
      </c>
      <c r="C43" s="132" t="s">
        <v>255</v>
      </c>
      <c r="D43" s="132" t="s">
        <v>46</v>
      </c>
      <c r="E43" s="132" t="s">
        <v>80</v>
      </c>
      <c r="F43" s="132" t="s">
        <v>81</v>
      </c>
      <c r="G43" s="132" t="s">
        <v>240</v>
      </c>
      <c r="H43" s="132" t="s">
        <v>241</v>
      </c>
      <c r="I43" s="133">
        <v>200000</v>
      </c>
      <c r="J43" s="133"/>
      <c r="K43" s="133"/>
      <c r="L43" s="133"/>
      <c r="M43" s="133"/>
      <c r="N43" s="132"/>
      <c r="O43" s="132"/>
      <c r="P43" s="132"/>
      <c r="Q43" s="133">
        <v>200000</v>
      </c>
      <c r="R43" s="133"/>
      <c r="S43" s="133"/>
      <c r="T43" s="133"/>
      <c r="U43" s="133"/>
      <c r="V43" s="133"/>
      <c r="W43" s="133"/>
    </row>
    <row r="44" ht="52.5" customHeight="1" outlineLevel="1" spans="1:23">
      <c r="A44" s="132" t="s">
        <v>220</v>
      </c>
      <c r="B44" s="132" t="s">
        <v>256</v>
      </c>
      <c r="C44" s="132" t="s">
        <v>255</v>
      </c>
      <c r="D44" s="132" t="s">
        <v>46</v>
      </c>
      <c r="E44" s="132" t="s">
        <v>80</v>
      </c>
      <c r="F44" s="132" t="s">
        <v>81</v>
      </c>
      <c r="G44" s="132" t="s">
        <v>253</v>
      </c>
      <c r="H44" s="132" t="s">
        <v>254</v>
      </c>
      <c r="I44" s="133">
        <v>800000</v>
      </c>
      <c r="J44" s="133"/>
      <c r="K44" s="133"/>
      <c r="L44" s="133"/>
      <c r="M44" s="133"/>
      <c r="N44" s="132"/>
      <c r="O44" s="132"/>
      <c r="P44" s="132"/>
      <c r="Q44" s="133">
        <v>800000</v>
      </c>
      <c r="R44" s="133"/>
      <c r="S44" s="133"/>
      <c r="T44" s="133"/>
      <c r="U44" s="133"/>
      <c r="V44" s="133"/>
      <c r="W44" s="133"/>
    </row>
    <row r="45" ht="52.5" customHeight="1" spans="1:23">
      <c r="A45" s="132"/>
      <c r="B45" s="132"/>
      <c r="C45" s="132" t="s">
        <v>257</v>
      </c>
      <c r="D45" s="132"/>
      <c r="E45" s="132"/>
      <c r="F45" s="132"/>
      <c r="G45" s="132"/>
      <c r="H45" s="132"/>
      <c r="I45" s="133">
        <v>447280</v>
      </c>
      <c r="J45" s="133"/>
      <c r="K45" s="133"/>
      <c r="L45" s="133"/>
      <c r="M45" s="133"/>
      <c r="N45" s="132"/>
      <c r="O45" s="132"/>
      <c r="P45" s="132"/>
      <c r="Q45" s="133">
        <v>447280</v>
      </c>
      <c r="R45" s="133"/>
      <c r="S45" s="133"/>
      <c r="T45" s="133"/>
      <c r="U45" s="133"/>
      <c r="V45" s="133"/>
      <c r="W45" s="133"/>
    </row>
    <row r="46" ht="52.5" customHeight="1" outlineLevel="1" spans="1:23">
      <c r="A46" s="132" t="s">
        <v>220</v>
      </c>
      <c r="B46" s="132" t="s">
        <v>258</v>
      </c>
      <c r="C46" s="132" t="s">
        <v>257</v>
      </c>
      <c r="D46" s="132" t="s">
        <v>46</v>
      </c>
      <c r="E46" s="132" t="s">
        <v>80</v>
      </c>
      <c r="F46" s="132" t="s">
        <v>81</v>
      </c>
      <c r="G46" s="132" t="s">
        <v>193</v>
      </c>
      <c r="H46" s="132" t="s">
        <v>194</v>
      </c>
      <c r="I46" s="133">
        <v>447280</v>
      </c>
      <c r="J46" s="133"/>
      <c r="K46" s="133"/>
      <c r="L46" s="133"/>
      <c r="M46" s="133"/>
      <c r="N46" s="132"/>
      <c r="O46" s="132"/>
      <c r="P46" s="132"/>
      <c r="Q46" s="133">
        <v>447280</v>
      </c>
      <c r="R46" s="133"/>
      <c r="S46" s="133"/>
      <c r="T46" s="133"/>
      <c r="U46" s="133"/>
      <c r="V46" s="133"/>
      <c r="W46" s="133"/>
    </row>
    <row r="47" ht="30" customHeight="1" spans="1:23">
      <c r="A47" s="134" t="s">
        <v>30</v>
      </c>
      <c r="B47" s="134"/>
      <c r="C47" s="134"/>
      <c r="D47" s="134"/>
      <c r="E47" s="134"/>
      <c r="F47" s="134"/>
      <c r="G47" s="134"/>
      <c r="H47" s="134"/>
      <c r="I47" s="133">
        <v>6760535.72</v>
      </c>
      <c r="J47" s="133">
        <v>2605255.72</v>
      </c>
      <c r="K47" s="133">
        <v>2605255.72</v>
      </c>
      <c r="L47" s="133"/>
      <c r="M47" s="133"/>
      <c r="N47" s="133"/>
      <c r="O47" s="133"/>
      <c r="P47" s="133"/>
      <c r="Q47" s="133">
        <v>2555280</v>
      </c>
      <c r="R47" s="133">
        <v>1600000</v>
      </c>
      <c r="S47" s="133"/>
      <c r="T47" s="133"/>
      <c r="U47" s="133"/>
      <c r="V47" s="133"/>
      <c r="W47" s="133">
        <v>1600000</v>
      </c>
    </row>
  </sheetData>
  <mergeCells count="30">
    <mergeCell ref="A1:W1"/>
    <mergeCell ref="A2:W2"/>
    <mergeCell ref="A3:G3"/>
    <mergeCell ref="V3:W3"/>
    <mergeCell ref="J4:M4"/>
    <mergeCell ref="N4:P4"/>
    <mergeCell ref="R4:W4"/>
    <mergeCell ref="J5:K5"/>
    <mergeCell ref="A47:H4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53"/>
  <sheetViews>
    <sheetView showZeros="0" topLeftCell="A30" workbookViewId="0">
      <selection activeCell="A1" sqref="A1"/>
    </sheetView>
  </sheetViews>
  <sheetFormatPr defaultColWidth="10.2857142857143" defaultRowHeight="15" customHeight="1"/>
  <cols>
    <col min="1" max="9" width="14.2857142857143" customWidth="1"/>
    <col min="10" max="10" width="51.2857142857143" customWidth="1"/>
  </cols>
  <sheetData>
    <row r="1" ht="18.75" customHeight="1" spans="1:10">
      <c r="A1" s="123"/>
      <c r="B1" s="123"/>
      <c r="C1" s="123"/>
      <c r="D1" s="123"/>
      <c r="E1" s="123"/>
      <c r="F1" s="123"/>
      <c r="G1" s="123"/>
      <c r="H1" s="123"/>
      <c r="I1" s="123"/>
      <c r="J1" s="124" t="s">
        <v>259</v>
      </c>
    </row>
    <row r="2" ht="34.5" customHeight="1" spans="1:10">
      <c r="A2" s="125" t="str">
        <f>"2026"&amp;"年部门项目支出绩效目标表"</f>
        <v>2026年部门项目支出绩效目标表</v>
      </c>
      <c r="B2" s="125"/>
      <c r="C2" s="125"/>
      <c r="D2" s="125"/>
      <c r="E2" s="125"/>
      <c r="F2" s="125"/>
      <c r="G2" s="125"/>
      <c r="H2" s="125"/>
      <c r="I2" s="125"/>
      <c r="J2" s="125"/>
    </row>
    <row r="3" ht="18.75" customHeight="1" spans="1:10">
      <c r="A3" s="123" t="str">
        <f>"单位名称："&amp;"盈江县民族完全中学"</f>
        <v>单位名称：盈江县民族完全中学</v>
      </c>
      <c r="B3" s="123"/>
      <c r="C3" s="123"/>
      <c r="D3" s="123"/>
      <c r="E3" s="123"/>
      <c r="F3" s="123"/>
      <c r="G3" s="123"/>
      <c r="H3" s="123"/>
      <c r="I3" s="123"/>
      <c r="J3" s="123"/>
    </row>
    <row r="4" ht="22.5" customHeight="1" spans="1:10">
      <c r="A4" s="126" t="s">
        <v>260</v>
      </c>
      <c r="B4" s="126" t="s">
        <v>261</v>
      </c>
      <c r="C4" s="126" t="s">
        <v>262</v>
      </c>
      <c r="D4" s="126" t="s">
        <v>263</v>
      </c>
      <c r="E4" s="126" t="s">
        <v>264</v>
      </c>
      <c r="F4" s="126" t="s">
        <v>265</v>
      </c>
      <c r="G4" s="126" t="s">
        <v>266</v>
      </c>
      <c r="H4" s="126" t="s">
        <v>267</v>
      </c>
      <c r="I4" s="126" t="s">
        <v>268</v>
      </c>
      <c r="J4" s="126" t="s">
        <v>269</v>
      </c>
    </row>
    <row r="5" ht="22.5" customHeight="1" spans="1:10">
      <c r="A5" s="126" t="s">
        <v>59</v>
      </c>
      <c r="B5" s="126" t="s">
        <v>60</v>
      </c>
      <c r="C5" s="126" t="s">
        <v>61</v>
      </c>
      <c r="D5" s="126" t="s">
        <v>62</v>
      </c>
      <c r="E5" s="126" t="s">
        <v>63</v>
      </c>
      <c r="F5" s="126" t="s">
        <v>64</v>
      </c>
      <c r="G5" s="126" t="s">
        <v>65</v>
      </c>
      <c r="H5" s="126" t="s">
        <v>66</v>
      </c>
      <c r="I5" s="126" t="s">
        <v>67</v>
      </c>
      <c r="J5" s="126" t="s">
        <v>68</v>
      </c>
    </row>
    <row r="6" ht="52.5" customHeight="1" spans="1:10">
      <c r="A6" s="126" t="s">
        <v>46</v>
      </c>
      <c r="B6" s="126"/>
      <c r="C6" s="126"/>
      <c r="D6" s="126"/>
      <c r="E6" s="126"/>
      <c r="F6" s="126"/>
      <c r="G6" s="126"/>
      <c r="H6" s="126"/>
      <c r="I6" s="126"/>
      <c r="J6" s="126"/>
    </row>
    <row r="7" ht="52.5" customHeight="1" outlineLevel="1" spans="1:10">
      <c r="A7" s="127" t="s">
        <v>219</v>
      </c>
      <c r="B7" s="127" t="s">
        <v>270</v>
      </c>
      <c r="C7" s="127" t="s">
        <v>271</v>
      </c>
      <c r="D7" s="127" t="s">
        <v>272</v>
      </c>
      <c r="E7" s="127" t="s">
        <v>273</v>
      </c>
      <c r="F7" s="127" t="s">
        <v>274</v>
      </c>
      <c r="G7" s="126" t="s">
        <v>275</v>
      </c>
      <c r="H7" s="126" t="s">
        <v>276</v>
      </c>
      <c r="I7" s="127" t="s">
        <v>277</v>
      </c>
      <c r="J7" s="127" t="s">
        <v>278</v>
      </c>
    </row>
    <row r="8" ht="52.5" customHeight="1" outlineLevel="1" spans="1:10">
      <c r="A8" s="127" t="s">
        <v>219</v>
      </c>
      <c r="B8" s="127" t="s">
        <v>270</v>
      </c>
      <c r="C8" s="127" t="s">
        <v>271</v>
      </c>
      <c r="D8" s="127" t="s">
        <v>279</v>
      </c>
      <c r="E8" s="127" t="s">
        <v>280</v>
      </c>
      <c r="F8" s="127" t="s">
        <v>281</v>
      </c>
      <c r="G8" s="126" t="s">
        <v>282</v>
      </c>
      <c r="H8" s="126" t="s">
        <v>276</v>
      </c>
      <c r="I8" s="127" t="s">
        <v>277</v>
      </c>
      <c r="J8" s="127" t="s">
        <v>283</v>
      </c>
    </row>
    <row r="9" ht="52.5" customHeight="1" outlineLevel="1" spans="1:10">
      <c r="A9" s="127" t="s">
        <v>219</v>
      </c>
      <c r="B9" s="127" t="s">
        <v>270</v>
      </c>
      <c r="C9" s="127" t="s">
        <v>271</v>
      </c>
      <c r="D9" s="127" t="s">
        <v>279</v>
      </c>
      <c r="E9" s="127" t="s">
        <v>284</v>
      </c>
      <c r="F9" s="127" t="s">
        <v>274</v>
      </c>
      <c r="G9" s="126" t="s">
        <v>275</v>
      </c>
      <c r="H9" s="126" t="s">
        <v>276</v>
      </c>
      <c r="I9" s="127" t="s">
        <v>277</v>
      </c>
      <c r="J9" s="127" t="s">
        <v>285</v>
      </c>
    </row>
    <row r="10" ht="52.5" customHeight="1" outlineLevel="1" spans="1:10">
      <c r="A10" s="127" t="s">
        <v>219</v>
      </c>
      <c r="B10" s="127" t="s">
        <v>270</v>
      </c>
      <c r="C10" s="127" t="s">
        <v>286</v>
      </c>
      <c r="D10" s="127" t="s">
        <v>287</v>
      </c>
      <c r="E10" s="127" t="s">
        <v>288</v>
      </c>
      <c r="F10" s="127" t="s">
        <v>281</v>
      </c>
      <c r="G10" s="126" t="s">
        <v>68</v>
      </c>
      <c r="H10" s="126" t="s">
        <v>276</v>
      </c>
      <c r="I10" s="127" t="s">
        <v>277</v>
      </c>
      <c r="J10" s="127" t="s">
        <v>289</v>
      </c>
    </row>
    <row r="11" ht="52.5" customHeight="1" outlineLevel="1" spans="1:10">
      <c r="A11" s="127" t="s">
        <v>219</v>
      </c>
      <c r="B11" s="127" t="s">
        <v>270</v>
      </c>
      <c r="C11" s="127" t="s">
        <v>290</v>
      </c>
      <c r="D11" s="127" t="s">
        <v>291</v>
      </c>
      <c r="E11" s="127" t="s">
        <v>292</v>
      </c>
      <c r="F11" s="127" t="s">
        <v>281</v>
      </c>
      <c r="G11" s="126" t="s">
        <v>293</v>
      </c>
      <c r="H11" s="126" t="s">
        <v>276</v>
      </c>
      <c r="I11" s="127" t="s">
        <v>277</v>
      </c>
      <c r="J11" s="127" t="s">
        <v>294</v>
      </c>
    </row>
    <row r="12" ht="52.5" customHeight="1" outlineLevel="1" spans="1:10">
      <c r="A12" s="127" t="s">
        <v>226</v>
      </c>
      <c r="B12" s="127" t="s">
        <v>295</v>
      </c>
      <c r="C12" s="127" t="s">
        <v>271</v>
      </c>
      <c r="D12" s="127" t="s">
        <v>272</v>
      </c>
      <c r="E12" s="127" t="s">
        <v>288</v>
      </c>
      <c r="F12" s="127" t="s">
        <v>274</v>
      </c>
      <c r="G12" s="126" t="s">
        <v>68</v>
      </c>
      <c r="H12" s="126" t="s">
        <v>276</v>
      </c>
      <c r="I12" s="127" t="s">
        <v>277</v>
      </c>
      <c r="J12" s="127" t="s">
        <v>296</v>
      </c>
    </row>
    <row r="13" ht="52.5" customHeight="1" outlineLevel="1" spans="1:10">
      <c r="A13" s="127" t="s">
        <v>226</v>
      </c>
      <c r="B13" s="127" t="s">
        <v>295</v>
      </c>
      <c r="C13" s="127" t="s">
        <v>271</v>
      </c>
      <c r="D13" s="127" t="s">
        <v>279</v>
      </c>
      <c r="E13" s="127" t="s">
        <v>297</v>
      </c>
      <c r="F13" s="127" t="s">
        <v>274</v>
      </c>
      <c r="G13" s="126" t="s">
        <v>275</v>
      </c>
      <c r="H13" s="126" t="s">
        <v>276</v>
      </c>
      <c r="I13" s="127" t="s">
        <v>277</v>
      </c>
      <c r="J13" s="127" t="s">
        <v>298</v>
      </c>
    </row>
    <row r="14" ht="52.5" customHeight="1" outlineLevel="1" spans="1:10">
      <c r="A14" s="127" t="s">
        <v>226</v>
      </c>
      <c r="B14" s="127" t="s">
        <v>295</v>
      </c>
      <c r="C14" s="127" t="s">
        <v>286</v>
      </c>
      <c r="D14" s="127" t="s">
        <v>299</v>
      </c>
      <c r="E14" s="127" t="s">
        <v>300</v>
      </c>
      <c r="F14" s="127" t="s">
        <v>281</v>
      </c>
      <c r="G14" s="126" t="s">
        <v>301</v>
      </c>
      <c r="H14" s="126" t="s">
        <v>276</v>
      </c>
      <c r="I14" s="127" t="s">
        <v>277</v>
      </c>
      <c r="J14" s="127" t="s">
        <v>300</v>
      </c>
    </row>
    <row r="15" ht="52.5" customHeight="1" outlineLevel="1" spans="1:10">
      <c r="A15" s="127" t="s">
        <v>226</v>
      </c>
      <c r="B15" s="127" t="s">
        <v>295</v>
      </c>
      <c r="C15" s="127" t="s">
        <v>290</v>
      </c>
      <c r="D15" s="127" t="s">
        <v>291</v>
      </c>
      <c r="E15" s="127" t="s">
        <v>302</v>
      </c>
      <c r="F15" s="127" t="s">
        <v>281</v>
      </c>
      <c r="G15" s="126" t="s">
        <v>293</v>
      </c>
      <c r="H15" s="126" t="s">
        <v>276</v>
      </c>
      <c r="I15" s="127" t="s">
        <v>277</v>
      </c>
      <c r="J15" s="127" t="s">
        <v>303</v>
      </c>
    </row>
    <row r="16" ht="52.5" customHeight="1" outlineLevel="1" spans="1:10">
      <c r="A16" s="127" t="s">
        <v>250</v>
      </c>
      <c r="B16" s="127" t="s">
        <v>304</v>
      </c>
      <c r="C16" s="127" t="s">
        <v>271</v>
      </c>
      <c r="D16" s="127" t="s">
        <v>305</v>
      </c>
      <c r="E16" s="127" t="s">
        <v>306</v>
      </c>
      <c r="F16" s="127" t="s">
        <v>274</v>
      </c>
      <c r="G16" s="126" t="s">
        <v>275</v>
      </c>
      <c r="H16" s="126" t="s">
        <v>276</v>
      </c>
      <c r="I16" s="127" t="s">
        <v>277</v>
      </c>
      <c r="J16" s="127" t="s">
        <v>307</v>
      </c>
    </row>
    <row r="17" ht="52.5" customHeight="1" outlineLevel="1" spans="1:10">
      <c r="A17" s="127" t="s">
        <v>250</v>
      </c>
      <c r="B17" s="127" t="s">
        <v>304</v>
      </c>
      <c r="C17" s="127" t="s">
        <v>286</v>
      </c>
      <c r="D17" s="127" t="s">
        <v>308</v>
      </c>
      <c r="E17" s="127" t="s">
        <v>309</v>
      </c>
      <c r="F17" s="127" t="s">
        <v>274</v>
      </c>
      <c r="G17" s="126" t="s">
        <v>275</v>
      </c>
      <c r="H17" s="126" t="s">
        <v>276</v>
      </c>
      <c r="I17" s="127" t="s">
        <v>277</v>
      </c>
      <c r="J17" s="127" t="s">
        <v>310</v>
      </c>
    </row>
    <row r="18" ht="52.5" customHeight="1" outlineLevel="1" spans="1:10">
      <c r="A18" s="127" t="s">
        <v>250</v>
      </c>
      <c r="B18" s="127" t="s">
        <v>304</v>
      </c>
      <c r="C18" s="127" t="s">
        <v>290</v>
      </c>
      <c r="D18" s="127" t="s">
        <v>291</v>
      </c>
      <c r="E18" s="127" t="s">
        <v>311</v>
      </c>
      <c r="F18" s="127" t="s">
        <v>281</v>
      </c>
      <c r="G18" s="126" t="s">
        <v>282</v>
      </c>
      <c r="H18" s="126" t="s">
        <v>276</v>
      </c>
      <c r="I18" s="127" t="s">
        <v>277</v>
      </c>
      <c r="J18" s="127" t="s">
        <v>312</v>
      </c>
    </row>
    <row r="19" ht="52.5" customHeight="1" outlineLevel="1" spans="1:10">
      <c r="A19" s="127" t="s">
        <v>224</v>
      </c>
      <c r="B19" s="127" t="s">
        <v>313</v>
      </c>
      <c r="C19" s="127" t="s">
        <v>271</v>
      </c>
      <c r="D19" s="127" t="s">
        <v>272</v>
      </c>
      <c r="E19" s="127" t="s">
        <v>314</v>
      </c>
      <c r="F19" s="127" t="s">
        <v>274</v>
      </c>
      <c r="G19" s="126" t="s">
        <v>275</v>
      </c>
      <c r="H19" s="126" t="s">
        <v>276</v>
      </c>
      <c r="I19" s="127" t="s">
        <v>277</v>
      </c>
      <c r="J19" s="127" t="s">
        <v>315</v>
      </c>
    </row>
    <row r="20" ht="52.5" customHeight="1" outlineLevel="1" spans="1:10">
      <c r="A20" s="127" t="s">
        <v>224</v>
      </c>
      <c r="B20" s="127" t="s">
        <v>313</v>
      </c>
      <c r="C20" s="127" t="s">
        <v>271</v>
      </c>
      <c r="D20" s="127" t="s">
        <v>279</v>
      </c>
      <c r="E20" s="127" t="s">
        <v>316</v>
      </c>
      <c r="F20" s="127" t="s">
        <v>274</v>
      </c>
      <c r="G20" s="126" t="s">
        <v>275</v>
      </c>
      <c r="H20" s="126" t="s">
        <v>276</v>
      </c>
      <c r="I20" s="127" t="s">
        <v>277</v>
      </c>
      <c r="J20" s="127" t="s">
        <v>315</v>
      </c>
    </row>
    <row r="21" ht="52.5" customHeight="1" outlineLevel="1" spans="1:10">
      <c r="A21" s="127" t="s">
        <v>224</v>
      </c>
      <c r="B21" s="127" t="s">
        <v>313</v>
      </c>
      <c r="C21" s="127" t="s">
        <v>271</v>
      </c>
      <c r="D21" s="127" t="s">
        <v>305</v>
      </c>
      <c r="E21" s="127" t="s">
        <v>317</v>
      </c>
      <c r="F21" s="127" t="s">
        <v>274</v>
      </c>
      <c r="G21" s="126" t="s">
        <v>275</v>
      </c>
      <c r="H21" s="126" t="s">
        <v>276</v>
      </c>
      <c r="I21" s="127" t="s">
        <v>277</v>
      </c>
      <c r="J21" s="127" t="s">
        <v>315</v>
      </c>
    </row>
    <row r="22" ht="52.5" customHeight="1" outlineLevel="1" spans="1:10">
      <c r="A22" s="127" t="s">
        <v>224</v>
      </c>
      <c r="B22" s="127" t="s">
        <v>313</v>
      </c>
      <c r="C22" s="127" t="s">
        <v>286</v>
      </c>
      <c r="D22" s="127" t="s">
        <v>287</v>
      </c>
      <c r="E22" s="127" t="s">
        <v>318</v>
      </c>
      <c r="F22" s="127" t="s">
        <v>281</v>
      </c>
      <c r="G22" s="126" t="s">
        <v>282</v>
      </c>
      <c r="H22" s="126" t="s">
        <v>276</v>
      </c>
      <c r="I22" s="127" t="s">
        <v>277</v>
      </c>
      <c r="J22" s="127" t="s">
        <v>315</v>
      </c>
    </row>
    <row r="23" ht="52.5" customHeight="1" outlineLevel="1" spans="1:10">
      <c r="A23" s="127" t="s">
        <v>224</v>
      </c>
      <c r="B23" s="127" t="s">
        <v>313</v>
      </c>
      <c r="C23" s="127" t="s">
        <v>290</v>
      </c>
      <c r="D23" s="127" t="s">
        <v>291</v>
      </c>
      <c r="E23" s="127" t="s">
        <v>319</v>
      </c>
      <c r="F23" s="127" t="s">
        <v>281</v>
      </c>
      <c r="G23" s="126" t="s">
        <v>282</v>
      </c>
      <c r="H23" s="126" t="s">
        <v>276</v>
      </c>
      <c r="I23" s="127" t="s">
        <v>277</v>
      </c>
      <c r="J23" s="127" t="s">
        <v>315</v>
      </c>
    </row>
    <row r="24" ht="52.5" customHeight="1" outlineLevel="1" spans="1:10">
      <c r="A24" s="127" t="s">
        <v>246</v>
      </c>
      <c r="B24" s="127" t="s">
        <v>320</v>
      </c>
      <c r="C24" s="127" t="s">
        <v>271</v>
      </c>
      <c r="D24" s="127" t="s">
        <v>272</v>
      </c>
      <c r="E24" s="127" t="s">
        <v>321</v>
      </c>
      <c r="F24" s="127" t="s">
        <v>274</v>
      </c>
      <c r="G24" s="126" t="s">
        <v>322</v>
      </c>
      <c r="H24" s="126" t="s">
        <v>323</v>
      </c>
      <c r="I24" s="127" t="s">
        <v>277</v>
      </c>
      <c r="J24" s="127" t="s">
        <v>324</v>
      </c>
    </row>
    <row r="25" ht="52.5" customHeight="1" outlineLevel="1" spans="1:10">
      <c r="A25" s="127" t="s">
        <v>246</v>
      </c>
      <c r="B25" s="127" t="s">
        <v>320</v>
      </c>
      <c r="C25" s="127" t="s">
        <v>271</v>
      </c>
      <c r="D25" s="127" t="s">
        <v>279</v>
      </c>
      <c r="E25" s="127" t="s">
        <v>325</v>
      </c>
      <c r="F25" s="127" t="s">
        <v>274</v>
      </c>
      <c r="G25" s="126" t="s">
        <v>275</v>
      </c>
      <c r="H25" s="126" t="s">
        <v>276</v>
      </c>
      <c r="I25" s="127" t="s">
        <v>277</v>
      </c>
      <c r="J25" s="127" t="s">
        <v>326</v>
      </c>
    </row>
    <row r="26" ht="52.5" customHeight="1" outlineLevel="1" spans="1:10">
      <c r="A26" s="127" t="s">
        <v>246</v>
      </c>
      <c r="B26" s="127" t="s">
        <v>320</v>
      </c>
      <c r="C26" s="127" t="s">
        <v>271</v>
      </c>
      <c r="D26" s="127" t="s">
        <v>305</v>
      </c>
      <c r="E26" s="127" t="s">
        <v>327</v>
      </c>
      <c r="F26" s="127" t="s">
        <v>274</v>
      </c>
      <c r="G26" s="126" t="s">
        <v>275</v>
      </c>
      <c r="H26" s="126" t="s">
        <v>276</v>
      </c>
      <c r="I26" s="127" t="s">
        <v>277</v>
      </c>
      <c r="J26" s="127" t="s">
        <v>324</v>
      </c>
    </row>
    <row r="27" ht="52.5" customHeight="1" outlineLevel="1" spans="1:10">
      <c r="A27" s="127" t="s">
        <v>246</v>
      </c>
      <c r="B27" s="127" t="s">
        <v>320</v>
      </c>
      <c r="C27" s="127" t="s">
        <v>286</v>
      </c>
      <c r="D27" s="127" t="s">
        <v>287</v>
      </c>
      <c r="E27" s="127" t="s">
        <v>328</v>
      </c>
      <c r="F27" s="127" t="s">
        <v>281</v>
      </c>
      <c r="G27" s="126" t="s">
        <v>329</v>
      </c>
      <c r="H27" s="126" t="s">
        <v>276</v>
      </c>
      <c r="I27" s="127" t="s">
        <v>277</v>
      </c>
      <c r="J27" s="127" t="s">
        <v>330</v>
      </c>
    </row>
    <row r="28" ht="52.5" customHeight="1" outlineLevel="1" spans="1:10">
      <c r="A28" s="127" t="s">
        <v>246</v>
      </c>
      <c r="B28" s="127" t="s">
        <v>320</v>
      </c>
      <c r="C28" s="127" t="s">
        <v>286</v>
      </c>
      <c r="D28" s="127" t="s">
        <v>287</v>
      </c>
      <c r="E28" s="127" t="s">
        <v>331</v>
      </c>
      <c r="F28" s="127" t="s">
        <v>274</v>
      </c>
      <c r="G28" s="126" t="s">
        <v>275</v>
      </c>
      <c r="H28" s="126" t="s">
        <v>276</v>
      </c>
      <c r="I28" s="127" t="s">
        <v>277</v>
      </c>
      <c r="J28" s="127" t="s">
        <v>332</v>
      </c>
    </row>
    <row r="29" ht="52.5" customHeight="1" outlineLevel="1" spans="1:10">
      <c r="A29" s="127" t="s">
        <v>246</v>
      </c>
      <c r="B29" s="127" t="s">
        <v>320</v>
      </c>
      <c r="C29" s="127" t="s">
        <v>290</v>
      </c>
      <c r="D29" s="127" t="s">
        <v>291</v>
      </c>
      <c r="E29" s="127" t="s">
        <v>333</v>
      </c>
      <c r="F29" s="127" t="s">
        <v>281</v>
      </c>
      <c r="G29" s="126" t="s">
        <v>334</v>
      </c>
      <c r="H29" s="126" t="s">
        <v>276</v>
      </c>
      <c r="I29" s="127" t="s">
        <v>277</v>
      </c>
      <c r="J29" s="127" t="s">
        <v>335</v>
      </c>
    </row>
    <row r="30" ht="52.5" customHeight="1" outlineLevel="1" spans="1:10">
      <c r="A30" s="127" t="s">
        <v>246</v>
      </c>
      <c r="B30" s="127" t="s">
        <v>320</v>
      </c>
      <c r="C30" s="127" t="s">
        <v>290</v>
      </c>
      <c r="D30" s="127" t="s">
        <v>291</v>
      </c>
      <c r="E30" s="127" t="s">
        <v>302</v>
      </c>
      <c r="F30" s="127" t="s">
        <v>281</v>
      </c>
      <c r="G30" s="126" t="s">
        <v>334</v>
      </c>
      <c r="H30" s="126" t="s">
        <v>276</v>
      </c>
      <c r="I30" s="127" t="s">
        <v>277</v>
      </c>
      <c r="J30" s="127" t="s">
        <v>303</v>
      </c>
    </row>
    <row r="31" ht="52.5" customHeight="1" outlineLevel="1" spans="1:10">
      <c r="A31" s="127" t="s">
        <v>255</v>
      </c>
      <c r="B31" s="127" t="s">
        <v>336</v>
      </c>
      <c r="C31" s="127" t="s">
        <v>271</v>
      </c>
      <c r="D31" s="127" t="s">
        <v>272</v>
      </c>
      <c r="E31" s="127" t="s">
        <v>337</v>
      </c>
      <c r="F31" s="127" t="s">
        <v>281</v>
      </c>
      <c r="G31" s="126" t="s">
        <v>338</v>
      </c>
      <c r="H31" s="126" t="s">
        <v>339</v>
      </c>
      <c r="I31" s="127" t="s">
        <v>277</v>
      </c>
      <c r="J31" s="127" t="s">
        <v>340</v>
      </c>
    </row>
    <row r="32" ht="52.5" customHeight="1" outlineLevel="1" spans="1:10">
      <c r="A32" s="127" t="s">
        <v>255</v>
      </c>
      <c r="B32" s="127" t="s">
        <v>336</v>
      </c>
      <c r="C32" s="127" t="s">
        <v>286</v>
      </c>
      <c r="D32" s="127" t="s">
        <v>287</v>
      </c>
      <c r="E32" s="127" t="s">
        <v>341</v>
      </c>
      <c r="F32" s="127" t="s">
        <v>274</v>
      </c>
      <c r="G32" s="126" t="s">
        <v>342</v>
      </c>
      <c r="H32" s="126"/>
      <c r="I32" s="127" t="s">
        <v>343</v>
      </c>
      <c r="J32" s="127" t="s">
        <v>344</v>
      </c>
    </row>
    <row r="33" ht="52.5" customHeight="1" outlineLevel="1" spans="1:10">
      <c r="A33" s="127" t="s">
        <v>255</v>
      </c>
      <c r="B33" s="127" t="s">
        <v>336</v>
      </c>
      <c r="C33" s="127" t="s">
        <v>286</v>
      </c>
      <c r="D33" s="127" t="s">
        <v>287</v>
      </c>
      <c r="E33" s="127" t="s">
        <v>345</v>
      </c>
      <c r="F33" s="127" t="s">
        <v>274</v>
      </c>
      <c r="G33" s="126" t="s">
        <v>346</v>
      </c>
      <c r="H33" s="126"/>
      <c r="I33" s="127" t="s">
        <v>343</v>
      </c>
      <c r="J33" s="127" t="s">
        <v>347</v>
      </c>
    </row>
    <row r="34" ht="52.5" customHeight="1" outlineLevel="1" spans="1:10">
      <c r="A34" s="127" t="s">
        <v>255</v>
      </c>
      <c r="B34" s="127" t="s">
        <v>336</v>
      </c>
      <c r="C34" s="127" t="s">
        <v>290</v>
      </c>
      <c r="D34" s="127" t="s">
        <v>291</v>
      </c>
      <c r="E34" s="127" t="s">
        <v>348</v>
      </c>
      <c r="F34" s="127" t="s">
        <v>281</v>
      </c>
      <c r="G34" s="126" t="s">
        <v>282</v>
      </c>
      <c r="H34" s="126" t="s">
        <v>276</v>
      </c>
      <c r="I34" s="127" t="s">
        <v>277</v>
      </c>
      <c r="J34" s="127" t="s">
        <v>349</v>
      </c>
    </row>
    <row r="35" ht="52.5" customHeight="1" outlineLevel="1" spans="1:10">
      <c r="A35" s="127" t="s">
        <v>255</v>
      </c>
      <c r="B35" s="127" t="s">
        <v>336</v>
      </c>
      <c r="C35" s="127" t="s">
        <v>290</v>
      </c>
      <c r="D35" s="127" t="s">
        <v>291</v>
      </c>
      <c r="E35" s="127" t="s">
        <v>350</v>
      </c>
      <c r="F35" s="127" t="s">
        <v>281</v>
      </c>
      <c r="G35" s="126" t="s">
        <v>282</v>
      </c>
      <c r="H35" s="126" t="s">
        <v>276</v>
      </c>
      <c r="I35" s="127" t="s">
        <v>277</v>
      </c>
      <c r="J35" s="127" t="s">
        <v>351</v>
      </c>
    </row>
    <row r="36" ht="52.5" customHeight="1" outlineLevel="1" spans="1:10">
      <c r="A36" s="127" t="s">
        <v>248</v>
      </c>
      <c r="B36" s="127" t="s">
        <v>352</v>
      </c>
      <c r="C36" s="127" t="s">
        <v>271</v>
      </c>
      <c r="D36" s="127" t="s">
        <v>272</v>
      </c>
      <c r="E36" s="127" t="s">
        <v>314</v>
      </c>
      <c r="F36" s="127" t="s">
        <v>274</v>
      </c>
      <c r="G36" s="126" t="s">
        <v>275</v>
      </c>
      <c r="H36" s="126" t="s">
        <v>276</v>
      </c>
      <c r="I36" s="127" t="s">
        <v>277</v>
      </c>
      <c r="J36" s="127" t="s">
        <v>353</v>
      </c>
    </row>
    <row r="37" ht="52.5" customHeight="1" outlineLevel="1" spans="1:10">
      <c r="A37" s="127" t="s">
        <v>248</v>
      </c>
      <c r="B37" s="127" t="s">
        <v>352</v>
      </c>
      <c r="C37" s="127" t="s">
        <v>271</v>
      </c>
      <c r="D37" s="127" t="s">
        <v>279</v>
      </c>
      <c r="E37" s="127" t="s">
        <v>316</v>
      </c>
      <c r="F37" s="127" t="s">
        <v>274</v>
      </c>
      <c r="G37" s="126" t="s">
        <v>275</v>
      </c>
      <c r="H37" s="126" t="s">
        <v>276</v>
      </c>
      <c r="I37" s="127" t="s">
        <v>277</v>
      </c>
      <c r="J37" s="127" t="s">
        <v>354</v>
      </c>
    </row>
    <row r="38" ht="52.5" customHeight="1" outlineLevel="1" spans="1:10">
      <c r="A38" s="127" t="s">
        <v>248</v>
      </c>
      <c r="B38" s="127" t="s">
        <v>352</v>
      </c>
      <c r="C38" s="127" t="s">
        <v>271</v>
      </c>
      <c r="D38" s="127" t="s">
        <v>279</v>
      </c>
      <c r="E38" s="127" t="s">
        <v>355</v>
      </c>
      <c r="F38" s="127" t="s">
        <v>274</v>
      </c>
      <c r="G38" s="126" t="s">
        <v>275</v>
      </c>
      <c r="H38" s="126" t="s">
        <v>276</v>
      </c>
      <c r="I38" s="127" t="s">
        <v>277</v>
      </c>
      <c r="J38" s="127" t="s">
        <v>356</v>
      </c>
    </row>
    <row r="39" ht="52.5" customHeight="1" outlineLevel="1" spans="1:10">
      <c r="A39" s="127" t="s">
        <v>248</v>
      </c>
      <c r="B39" s="127" t="s">
        <v>352</v>
      </c>
      <c r="C39" s="127" t="s">
        <v>271</v>
      </c>
      <c r="D39" s="127" t="s">
        <v>279</v>
      </c>
      <c r="E39" s="127" t="s">
        <v>357</v>
      </c>
      <c r="F39" s="127" t="s">
        <v>274</v>
      </c>
      <c r="G39" s="126" t="s">
        <v>275</v>
      </c>
      <c r="H39" s="126" t="s">
        <v>276</v>
      </c>
      <c r="I39" s="127" t="s">
        <v>277</v>
      </c>
      <c r="J39" s="127" t="s">
        <v>358</v>
      </c>
    </row>
    <row r="40" ht="52.5" customHeight="1" outlineLevel="1" spans="1:10">
      <c r="A40" s="127" t="s">
        <v>248</v>
      </c>
      <c r="B40" s="127" t="s">
        <v>352</v>
      </c>
      <c r="C40" s="127" t="s">
        <v>271</v>
      </c>
      <c r="D40" s="127" t="s">
        <v>279</v>
      </c>
      <c r="E40" s="127" t="s">
        <v>359</v>
      </c>
      <c r="F40" s="127" t="s">
        <v>274</v>
      </c>
      <c r="G40" s="126" t="s">
        <v>275</v>
      </c>
      <c r="H40" s="126" t="s">
        <v>276</v>
      </c>
      <c r="I40" s="127" t="s">
        <v>277</v>
      </c>
      <c r="J40" s="127" t="s">
        <v>360</v>
      </c>
    </row>
    <row r="41" ht="52.5" customHeight="1" outlineLevel="1" spans="1:10">
      <c r="A41" s="127" t="s">
        <v>248</v>
      </c>
      <c r="B41" s="127" t="s">
        <v>352</v>
      </c>
      <c r="C41" s="127" t="s">
        <v>271</v>
      </c>
      <c r="D41" s="127" t="s">
        <v>305</v>
      </c>
      <c r="E41" s="127" t="s">
        <v>361</v>
      </c>
      <c r="F41" s="127" t="s">
        <v>274</v>
      </c>
      <c r="G41" s="126" t="s">
        <v>275</v>
      </c>
      <c r="H41" s="126" t="s">
        <v>276</v>
      </c>
      <c r="I41" s="127" t="s">
        <v>277</v>
      </c>
      <c r="J41" s="127" t="s">
        <v>362</v>
      </c>
    </row>
    <row r="42" ht="52.5" customHeight="1" outlineLevel="1" spans="1:10">
      <c r="A42" s="127" t="s">
        <v>248</v>
      </c>
      <c r="B42" s="127" t="s">
        <v>352</v>
      </c>
      <c r="C42" s="127" t="s">
        <v>286</v>
      </c>
      <c r="D42" s="127" t="s">
        <v>287</v>
      </c>
      <c r="E42" s="127" t="s">
        <v>318</v>
      </c>
      <c r="F42" s="127" t="s">
        <v>281</v>
      </c>
      <c r="G42" s="126" t="s">
        <v>282</v>
      </c>
      <c r="H42" s="126" t="s">
        <v>276</v>
      </c>
      <c r="I42" s="127" t="s">
        <v>277</v>
      </c>
      <c r="J42" s="127" t="s">
        <v>363</v>
      </c>
    </row>
    <row r="43" ht="52.5" customHeight="1" outlineLevel="1" spans="1:10">
      <c r="A43" s="127" t="s">
        <v>248</v>
      </c>
      <c r="B43" s="127" t="s">
        <v>352</v>
      </c>
      <c r="C43" s="127" t="s">
        <v>286</v>
      </c>
      <c r="D43" s="127" t="s">
        <v>287</v>
      </c>
      <c r="E43" s="127" t="s">
        <v>364</v>
      </c>
      <c r="F43" s="127" t="s">
        <v>274</v>
      </c>
      <c r="G43" s="126" t="s">
        <v>365</v>
      </c>
      <c r="H43" s="126"/>
      <c r="I43" s="127" t="s">
        <v>343</v>
      </c>
      <c r="J43" s="127" t="s">
        <v>366</v>
      </c>
    </row>
    <row r="44" ht="52.5" customHeight="1" outlineLevel="1" spans="1:10">
      <c r="A44" s="127" t="s">
        <v>248</v>
      </c>
      <c r="B44" s="127" t="s">
        <v>352</v>
      </c>
      <c r="C44" s="127" t="s">
        <v>290</v>
      </c>
      <c r="D44" s="127" t="s">
        <v>291</v>
      </c>
      <c r="E44" s="127" t="s">
        <v>319</v>
      </c>
      <c r="F44" s="127" t="s">
        <v>281</v>
      </c>
      <c r="G44" s="126" t="s">
        <v>282</v>
      </c>
      <c r="H44" s="126" t="s">
        <v>276</v>
      </c>
      <c r="I44" s="127" t="s">
        <v>277</v>
      </c>
      <c r="J44" s="127" t="s">
        <v>367</v>
      </c>
    </row>
    <row r="45" ht="52.5" customHeight="1" outlineLevel="1" spans="1:10">
      <c r="A45" s="127" t="s">
        <v>222</v>
      </c>
      <c r="B45" s="127" t="s">
        <v>368</v>
      </c>
      <c r="C45" s="127" t="s">
        <v>271</v>
      </c>
      <c r="D45" s="127" t="s">
        <v>272</v>
      </c>
      <c r="E45" s="127" t="s">
        <v>314</v>
      </c>
      <c r="F45" s="127" t="s">
        <v>274</v>
      </c>
      <c r="G45" s="126" t="s">
        <v>275</v>
      </c>
      <c r="H45" s="126" t="s">
        <v>276</v>
      </c>
      <c r="I45" s="127" t="s">
        <v>277</v>
      </c>
      <c r="J45" s="127" t="s">
        <v>315</v>
      </c>
    </row>
    <row r="46" ht="52.5" customHeight="1" outlineLevel="1" spans="1:10">
      <c r="A46" s="127" t="s">
        <v>222</v>
      </c>
      <c r="B46" s="127" t="s">
        <v>368</v>
      </c>
      <c r="C46" s="127" t="s">
        <v>271</v>
      </c>
      <c r="D46" s="127" t="s">
        <v>305</v>
      </c>
      <c r="E46" s="127" t="s">
        <v>317</v>
      </c>
      <c r="F46" s="127" t="s">
        <v>274</v>
      </c>
      <c r="G46" s="126" t="s">
        <v>275</v>
      </c>
      <c r="H46" s="126" t="s">
        <v>276</v>
      </c>
      <c r="I46" s="127" t="s">
        <v>277</v>
      </c>
      <c r="J46" s="127" t="s">
        <v>315</v>
      </c>
    </row>
    <row r="47" ht="52.5" customHeight="1" outlineLevel="1" spans="1:10">
      <c r="A47" s="127" t="s">
        <v>222</v>
      </c>
      <c r="B47" s="127" t="s">
        <v>368</v>
      </c>
      <c r="C47" s="127" t="s">
        <v>286</v>
      </c>
      <c r="D47" s="127" t="s">
        <v>287</v>
      </c>
      <c r="E47" s="127" t="s">
        <v>318</v>
      </c>
      <c r="F47" s="127" t="s">
        <v>281</v>
      </c>
      <c r="G47" s="126" t="s">
        <v>334</v>
      </c>
      <c r="H47" s="126" t="s">
        <v>276</v>
      </c>
      <c r="I47" s="127" t="s">
        <v>277</v>
      </c>
      <c r="J47" s="127" t="s">
        <v>315</v>
      </c>
    </row>
    <row r="48" ht="52.5" customHeight="1" outlineLevel="1" spans="1:10">
      <c r="A48" s="127" t="s">
        <v>222</v>
      </c>
      <c r="B48" s="127" t="s">
        <v>368</v>
      </c>
      <c r="C48" s="127" t="s">
        <v>290</v>
      </c>
      <c r="D48" s="127" t="s">
        <v>291</v>
      </c>
      <c r="E48" s="127" t="s">
        <v>319</v>
      </c>
      <c r="F48" s="127" t="s">
        <v>281</v>
      </c>
      <c r="G48" s="126" t="s">
        <v>334</v>
      </c>
      <c r="H48" s="126" t="s">
        <v>276</v>
      </c>
      <c r="I48" s="127" t="s">
        <v>277</v>
      </c>
      <c r="J48" s="127" t="s">
        <v>315</v>
      </c>
    </row>
    <row r="49" ht="52.5" customHeight="1" outlineLevel="1" spans="1:10">
      <c r="A49" s="127" t="s">
        <v>257</v>
      </c>
      <c r="B49" s="127" t="s">
        <v>369</v>
      </c>
      <c r="C49" s="127" t="s">
        <v>271</v>
      </c>
      <c r="D49" s="127" t="s">
        <v>272</v>
      </c>
      <c r="E49" s="127" t="s">
        <v>370</v>
      </c>
      <c r="F49" s="127" t="s">
        <v>281</v>
      </c>
      <c r="G49" s="126" t="s">
        <v>338</v>
      </c>
      <c r="H49" s="126" t="s">
        <v>339</v>
      </c>
      <c r="I49" s="127" t="s">
        <v>277</v>
      </c>
      <c r="J49" s="127" t="s">
        <v>340</v>
      </c>
    </row>
    <row r="50" ht="52.5" customHeight="1" outlineLevel="1" spans="1:10">
      <c r="A50" s="127" t="s">
        <v>257</v>
      </c>
      <c r="B50" s="127" t="s">
        <v>369</v>
      </c>
      <c r="C50" s="127" t="s">
        <v>286</v>
      </c>
      <c r="D50" s="127" t="s">
        <v>287</v>
      </c>
      <c r="E50" s="127" t="s">
        <v>341</v>
      </c>
      <c r="F50" s="127" t="s">
        <v>274</v>
      </c>
      <c r="G50" s="126" t="s">
        <v>342</v>
      </c>
      <c r="H50" s="126"/>
      <c r="I50" s="127" t="s">
        <v>343</v>
      </c>
      <c r="J50" s="127" t="s">
        <v>344</v>
      </c>
    </row>
    <row r="51" ht="52.5" customHeight="1" outlineLevel="1" spans="1:10">
      <c r="A51" s="127" t="s">
        <v>257</v>
      </c>
      <c r="B51" s="127" t="s">
        <v>369</v>
      </c>
      <c r="C51" s="127" t="s">
        <v>286</v>
      </c>
      <c r="D51" s="127" t="s">
        <v>287</v>
      </c>
      <c r="E51" s="127" t="s">
        <v>345</v>
      </c>
      <c r="F51" s="127" t="s">
        <v>274</v>
      </c>
      <c r="G51" s="126" t="s">
        <v>346</v>
      </c>
      <c r="H51" s="126"/>
      <c r="I51" s="127" t="s">
        <v>343</v>
      </c>
      <c r="J51" s="127" t="s">
        <v>347</v>
      </c>
    </row>
    <row r="52" ht="52.5" customHeight="1" outlineLevel="1" spans="1:10">
      <c r="A52" s="127" t="s">
        <v>257</v>
      </c>
      <c r="B52" s="127" t="s">
        <v>369</v>
      </c>
      <c r="C52" s="127" t="s">
        <v>290</v>
      </c>
      <c r="D52" s="127" t="s">
        <v>291</v>
      </c>
      <c r="E52" s="127" t="s">
        <v>348</v>
      </c>
      <c r="F52" s="127" t="s">
        <v>281</v>
      </c>
      <c r="G52" s="126" t="s">
        <v>282</v>
      </c>
      <c r="H52" s="126" t="s">
        <v>276</v>
      </c>
      <c r="I52" s="127" t="s">
        <v>277</v>
      </c>
      <c r="J52" s="127" t="s">
        <v>349</v>
      </c>
    </row>
    <row r="53" ht="52.5" customHeight="1" outlineLevel="1" spans="1:10">
      <c r="A53" s="127" t="s">
        <v>257</v>
      </c>
      <c r="B53" s="127" t="s">
        <v>369</v>
      </c>
      <c r="C53" s="127" t="s">
        <v>290</v>
      </c>
      <c r="D53" s="127" t="s">
        <v>291</v>
      </c>
      <c r="E53" s="127" t="s">
        <v>350</v>
      </c>
      <c r="F53" s="127" t="s">
        <v>281</v>
      </c>
      <c r="G53" s="126" t="s">
        <v>282</v>
      </c>
      <c r="H53" s="126" t="s">
        <v>276</v>
      </c>
      <c r="I53" s="127" t="s">
        <v>277</v>
      </c>
      <c r="J53" s="127" t="s">
        <v>351</v>
      </c>
    </row>
  </sheetData>
  <mergeCells count="20">
    <mergeCell ref="A2:J2"/>
    <mergeCell ref="A3:E3"/>
    <mergeCell ref="A7:A11"/>
    <mergeCell ref="A12:A15"/>
    <mergeCell ref="A16:A18"/>
    <mergeCell ref="A19:A23"/>
    <mergeCell ref="A24:A30"/>
    <mergeCell ref="A31:A35"/>
    <mergeCell ref="A36:A44"/>
    <mergeCell ref="A45:A48"/>
    <mergeCell ref="A49:A53"/>
    <mergeCell ref="B7:B11"/>
    <mergeCell ref="B12:B15"/>
    <mergeCell ref="B16:B18"/>
    <mergeCell ref="B19:B23"/>
    <mergeCell ref="B24:B30"/>
    <mergeCell ref="B31:B35"/>
    <mergeCell ref="B36:B44"/>
    <mergeCell ref="B45:B48"/>
    <mergeCell ref="B49:B5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邵宗斌</cp:lastModifiedBy>
  <dcterms:created xsi:type="dcterms:W3CDTF">2026-01-26T09:01:00Z</dcterms:created>
  <dcterms:modified xsi:type="dcterms:W3CDTF">2026-02-11T03:51:15Z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0D36C4C0A1F845D59DC36BC34A1FCBE3_13</vt:lpwstr>
  </property>
  <property fmtid="{D5CDD505-2E9C-101B-9397-08002B2CF9AE}" pid="4" name="CalculationRule">
    <vt:i4>0</vt:i4>
  </property>
</Properties>
</file>