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3年衔接资金项目进度推进表" sheetId="8" r:id="rId1"/>
  </sheets>
  <definedNames>
    <definedName name="_xlnm._FilterDatabase" localSheetId="0" hidden="1">'2023年衔接资金项目进度推进表'!$A$5:$M$81</definedName>
    <definedName name="_xlnm.Print_Titles" localSheetId="0">'2023年衔接资金项目进度推进表'!$1:$4</definedName>
  </definedNames>
  <calcPr calcId="144525"/>
</workbook>
</file>

<file path=xl/sharedStrings.xml><?xml version="1.0" encoding="utf-8"?>
<sst xmlns="http://schemas.openxmlformats.org/spreadsheetml/2006/main" count="165" uniqueCount="102">
  <si>
    <t xml:space="preserve">盈江县2023年衔接资金项目完成情况（中央、省）       </t>
  </si>
  <si>
    <t>序号</t>
  </si>
  <si>
    <t>项目名称</t>
  </si>
  <si>
    <t>预算投入（万元）</t>
  </si>
  <si>
    <t>已支出情况</t>
  </si>
  <si>
    <t>项目推进情况（“是”填“1”，“否”为空）</t>
  </si>
  <si>
    <t>备注</t>
  </si>
  <si>
    <t>项目实施单位</t>
  </si>
  <si>
    <t>支出金额（万元）</t>
  </si>
  <si>
    <t>支付率</t>
  </si>
  <si>
    <t>是否开工</t>
  </si>
  <si>
    <t>实施进度</t>
  </si>
  <si>
    <t>是否完工</t>
  </si>
  <si>
    <t>是否验收</t>
  </si>
  <si>
    <t>合计</t>
  </si>
  <si>
    <t>工业和商务科技局</t>
  </si>
  <si>
    <t>盈江县农产品储存冷库建设项目</t>
  </si>
  <si>
    <t>林草局</t>
  </si>
  <si>
    <t>盈江县“一县一业”新城乡杨家寨片区万亩连片澳洲坚果产业提质增效示范项目</t>
  </si>
  <si>
    <t>盈江县“一县一业”平原镇陇中村土坎澳洲坚果提质增效建设项目</t>
  </si>
  <si>
    <t>盈江县“一县一业”芒章片区澳洲坚果提质增效项目（村集体经济）</t>
  </si>
  <si>
    <t>盈江县“一县一业”平原镇兴和村澳洲坚果产业提质增效项目</t>
  </si>
  <si>
    <t>盈江县“一县一业”太平镇雪梨村澳洲坚果提质增效项目（村集体经济）</t>
  </si>
  <si>
    <t>盈江县“一县一业”澳洲坚果太平镇雪梨村俄琼基地提质增效项目</t>
  </si>
  <si>
    <t>盈江县“一县一业”澳洲坚果弄璋镇古里卡村基地提质增效项目</t>
  </si>
  <si>
    <t>盈江县“一县一业”澳洲坚果仓储设施建设项目（村集体经济）</t>
  </si>
  <si>
    <t>盈江县“一县一业”澳洲坚果初加工生产线建设项目（村集体经济）</t>
  </si>
  <si>
    <t>盈江县“一县一业”澳洲坚果产业技术技能培训</t>
  </si>
  <si>
    <t>盈江县“一县一业”澳洲坚果万亩高产示范基地基础设施建设项目</t>
  </si>
  <si>
    <t>盈江县2023年产业奖补项目（林草）</t>
  </si>
  <si>
    <t>盈江县“一县一业”平原镇兴和村壮町山澳洲坚果产业提质增效项目</t>
  </si>
  <si>
    <t>民宗局</t>
  </si>
  <si>
    <t>民族宗教事务局</t>
  </si>
  <si>
    <t>勐弄乡松园村朝阳山河边寨污水处理项目</t>
  </si>
  <si>
    <t>太平镇雪梨村污水处理项目</t>
  </si>
  <si>
    <t>那邦镇刀弄村污水收集与处理项目</t>
  </si>
  <si>
    <t>铜壁关乡生活污水资源化利用项目（二期）</t>
  </si>
  <si>
    <t>苏典乡苏典村农村生活污水治理建设项目</t>
  </si>
  <si>
    <t>新型农业主体生产以奖代补</t>
  </si>
  <si>
    <t>盈江县4个乡镇民族村寨旅游提升项目</t>
  </si>
  <si>
    <t>农业农村局</t>
  </si>
  <si>
    <t>盈江县2023年产业奖补项目（农业农村）</t>
  </si>
  <si>
    <t>盈江县优质稻良种繁育中心建设项目（一期）</t>
  </si>
  <si>
    <t>水利局</t>
  </si>
  <si>
    <t>盈江县2023年农村供水保障设施建设项目（第一批）</t>
  </si>
  <si>
    <t>盈江县2023年巩固拓展脱贫攻坚成果和乡村振兴农村饮水安全项目</t>
  </si>
  <si>
    <t>盈江县2023年骨干灌溉渠道改扩建项目</t>
  </si>
  <si>
    <t>盈江县2023年盏西镇、油松岭乡农村供水保障建设项目</t>
  </si>
  <si>
    <t>自然资源局</t>
  </si>
  <si>
    <t>盈江县行政村村庄规划编制</t>
  </si>
  <si>
    <t>乡村振兴局</t>
  </si>
  <si>
    <t>盈江县2023年扶贫小额信贷贴息项目</t>
  </si>
  <si>
    <t>盈江县2023年"雨露计划"职业教育补助项目</t>
  </si>
  <si>
    <t>盈江县就业技能培训补助</t>
  </si>
  <si>
    <t>人社局</t>
  </si>
  <si>
    <t>盈江县2023年脱贫劳动力（含监测对象）一次性外出务工交通补助项目</t>
  </si>
  <si>
    <t>交通局</t>
  </si>
  <si>
    <t>盈江县卡场镇五排村草果良种良法种植示范基地产业道路建设项目</t>
  </si>
  <si>
    <t>铜壁关乡南岭村白石头产业道路排水沟工程</t>
  </si>
  <si>
    <t>住建局</t>
  </si>
  <si>
    <t>盈江县2023年现代化边境小康村垃圾治理项目</t>
  </si>
  <si>
    <t>农场社区管委会</t>
  </si>
  <si>
    <t>农场管理委员会</t>
  </si>
  <si>
    <t>盈江农场产业综合体建设项目</t>
  </si>
  <si>
    <t>盈江农场产业综合体建设项目—盈湘社区茶厂产业灾后附属项目</t>
  </si>
  <si>
    <t>盈江农场盈峰社区人畜饮水工程建设项目</t>
  </si>
  <si>
    <t>弄璋镇</t>
  </si>
  <si>
    <t>弄璋镇人民政府</t>
  </si>
  <si>
    <t>弄璋镇林下经济发展项目(村集体经济）</t>
  </si>
  <si>
    <t>弄璋镇芒面村农副产品综合开发发展项目（村集体经济）</t>
  </si>
  <si>
    <t>弄璋镇芒相村就业车间建设项目（村集体经济）</t>
  </si>
  <si>
    <t>那邦镇</t>
  </si>
  <si>
    <t>那邦镇人民政府</t>
  </si>
  <si>
    <t>那邦镇刀弄村精品咖啡产业种植示范基地附属设施建设项目（村集体经济）</t>
  </si>
  <si>
    <t>苏典乡</t>
  </si>
  <si>
    <t>苏典傈僳族乡人民政府</t>
  </si>
  <si>
    <t>苏典乡苏典村委会村山草果基地建设项目（村集体经济）</t>
  </si>
  <si>
    <t>苏典乡茅草村南帕村民小组千亩连片草果基地建设项目（村集体经济）</t>
  </si>
  <si>
    <t>苏典乡劈石村茶叶加工车间提升改造项目（村集体经济）</t>
  </si>
  <si>
    <t>太平镇</t>
  </si>
  <si>
    <t>太平镇人民政府</t>
  </si>
  <si>
    <t>太平镇农产品交易中心建设项目（村集体经济）</t>
  </si>
  <si>
    <t>盈江县“千头牛场”建设项目（发展新型农村集体经济）</t>
  </si>
  <si>
    <t>铜壁关乡</t>
  </si>
  <si>
    <t>铜壁关乡人民政府</t>
  </si>
  <si>
    <t>铜壁关瓦落崩山高山生态林农产业种植示范基地建设项目</t>
  </si>
  <si>
    <t>铜壁关乡建边村草果种植项目（村集体经济）</t>
  </si>
  <si>
    <t>铜壁关乡三合村农特产品展示区建设项目（村集体经济）</t>
  </si>
  <si>
    <t>铜壁关乡三合村生活污水治理项目</t>
  </si>
  <si>
    <t>盏西镇</t>
  </si>
  <si>
    <t>盏西镇人民政府</t>
  </si>
  <si>
    <t>盏西镇合作村2023年中央财政以工代赈项目</t>
  </si>
  <si>
    <t>平原镇</t>
  </si>
  <si>
    <t>平原镇人民政府</t>
  </si>
  <si>
    <t>平原镇岗勐社区临江家园就业车间</t>
  </si>
  <si>
    <t>盈江县平原镇拉勐村产业灌溉沟渠建设项目</t>
  </si>
  <si>
    <t>昔马镇</t>
  </si>
  <si>
    <t>昔马镇人民政府</t>
  </si>
  <si>
    <t>昔马镇保边村污水处理项目</t>
  </si>
  <si>
    <t>新城乡</t>
  </si>
  <si>
    <t>新城乡人民政府</t>
  </si>
  <si>
    <t>新城乡傣龙村上芒康至下芒康烟叶生产提质增效建设项目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</si>
</sst>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);[Red]\(0.0000\)"/>
  </numFmts>
  <fonts count="37">
    <font>
      <sz val="11"/>
      <color theme="1"/>
      <name val="宋体"/>
      <charset val="134"/>
      <scheme val="minor"/>
    </font>
    <font>
      <sz val="40"/>
      <name val="宋体"/>
      <charset val="134"/>
      <scheme val="minor"/>
    </font>
    <font>
      <sz val="48"/>
      <name val="方正小标宋_GBK"/>
      <charset val="134"/>
    </font>
    <font>
      <sz val="72"/>
      <name val="方正小标宋_GBK"/>
      <charset val="134"/>
    </font>
    <font>
      <sz val="20"/>
      <name val="方正小标宋_GBK"/>
      <charset val="134"/>
    </font>
    <font>
      <b/>
      <sz val="36"/>
      <name val="宋体"/>
      <charset val="134"/>
      <scheme val="minor"/>
    </font>
    <font>
      <b/>
      <sz val="36"/>
      <name val="宋体"/>
      <charset val="134"/>
    </font>
    <font>
      <sz val="36"/>
      <name val="宋体"/>
      <charset val="134"/>
    </font>
    <font>
      <b/>
      <sz val="36"/>
      <name val="宋体"/>
      <charset val="0"/>
    </font>
    <font>
      <sz val="36"/>
      <name val="宋体"/>
      <charset val="134"/>
      <scheme val="minor"/>
    </font>
    <font>
      <sz val="72"/>
      <name val="Times New Roman"/>
      <charset val="134"/>
    </font>
    <font>
      <b/>
      <sz val="40"/>
      <name val="宋体"/>
      <charset val="134"/>
      <scheme val="minor"/>
    </font>
    <font>
      <b/>
      <sz val="28"/>
      <name val="宋体"/>
      <charset val="134"/>
    </font>
    <font>
      <sz val="40"/>
      <name val="宋体"/>
      <charset val="134"/>
    </font>
    <font>
      <sz val="2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protection locked="0"/>
    </xf>
    <xf numFmtId="0" fontId="35" fillId="0" borderId="0">
      <alignment vertical="center"/>
    </xf>
    <xf numFmtId="0" fontId="35" fillId="0" borderId="0">
      <protection locked="0"/>
    </xf>
    <xf numFmtId="0" fontId="35" fillId="0" borderId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31" fontId="2" fillId="0" borderId="0" xfId="0" applyNumberFormat="1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1" fontId="10" fillId="0" borderId="0" xfId="0" applyNumberFormat="1" applyFont="1" applyFill="1" applyAlignment="1">
      <alignment vertical="center"/>
    </xf>
    <xf numFmtId="3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NumberFormat="1" applyFo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5 2" xfId="50"/>
    <cellStyle name="常规 8" xfId="51"/>
    <cellStyle name="常规_附件3_16" xfId="52"/>
    <cellStyle name="常规 3" xfId="53"/>
    <cellStyle name="常规 10 13 2" xfId="54"/>
    <cellStyle name="常规 29" xfId="55"/>
    <cellStyle name="常规 5" xfId="56"/>
    <cellStyle name="常规 29 2" xfId="57"/>
    <cellStyle name="常规 10 13 2 2" xfId="58"/>
    <cellStyle name="常规 10 13 2 3" xfId="5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1"/>
  <sheetViews>
    <sheetView tabSelected="1" zoomScale="31" zoomScaleNormal="31" workbookViewId="0">
      <pane ySplit="5" topLeftCell="A6" activePane="bottomLeft" state="frozen"/>
      <selection/>
      <selection pane="bottomLeft" activeCell="A1" sqref="$A1:$XFD1048576"/>
    </sheetView>
  </sheetViews>
  <sheetFormatPr defaultColWidth="8.88888888888889" defaultRowHeight="51"/>
  <cols>
    <col min="1" max="1" width="19.5833333333333" style="3" customWidth="1"/>
    <col min="2" max="2" width="110.666666666667" style="4" customWidth="1"/>
    <col min="3" max="3" width="38.7037037037037" style="4" customWidth="1"/>
    <col min="4" max="4" width="37.9814814814815" style="4" customWidth="1"/>
    <col min="5" max="5" width="38.1481481481481" style="4" customWidth="1"/>
    <col min="6" max="9" width="22.9351851851852" style="4" customWidth="1"/>
    <col min="10" max="10" width="61.7777777777778" style="4" customWidth="1"/>
    <col min="11" max="11" width="61.1111111111111" style="5" hidden="1" customWidth="1"/>
    <col min="12" max="12" width="54.6666666666667" style="1"/>
    <col min="13" max="13" width="48.6666666666667" style="1"/>
    <col min="14" max="16384" width="8.88888888888889" style="1"/>
  </cols>
  <sheetData>
    <row r="1" ht="126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32"/>
      <c r="L1" s="32"/>
      <c r="M1" s="32"/>
    </row>
    <row r="2" ht="30" customHeight="1" spans="1:13">
      <c r="A2" s="7"/>
      <c r="B2" s="7"/>
      <c r="C2" s="8"/>
      <c r="D2" s="7"/>
      <c r="E2" s="7"/>
      <c r="F2" s="7"/>
      <c r="G2" s="7"/>
      <c r="H2" s="7"/>
      <c r="I2" s="7"/>
      <c r="J2" s="33"/>
      <c r="K2" s="32"/>
      <c r="L2" s="32"/>
      <c r="M2" s="32"/>
    </row>
    <row r="3" ht="158" customHeight="1" spans="1:11">
      <c r="A3" s="9" t="s">
        <v>1</v>
      </c>
      <c r="B3" s="10" t="s">
        <v>2</v>
      </c>
      <c r="C3" s="11" t="s">
        <v>3</v>
      </c>
      <c r="D3" s="12" t="s">
        <v>4</v>
      </c>
      <c r="E3" s="12"/>
      <c r="F3" s="10" t="s">
        <v>5</v>
      </c>
      <c r="G3" s="10"/>
      <c r="H3" s="10"/>
      <c r="I3" s="10"/>
      <c r="J3" s="10" t="s">
        <v>6</v>
      </c>
      <c r="K3" s="34" t="s">
        <v>7</v>
      </c>
    </row>
    <row r="4" ht="123" customHeight="1" spans="1:11">
      <c r="A4" s="9"/>
      <c r="B4" s="10"/>
      <c r="C4" s="13"/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/>
      <c r="K4" s="34"/>
    </row>
    <row r="5" ht="96" customHeight="1" spans="1:12">
      <c r="A5" s="14">
        <v>56</v>
      </c>
      <c r="B5" s="14" t="s">
        <v>14</v>
      </c>
      <c r="C5" s="15">
        <f t="shared" ref="C5:F5" si="0">SUM(C6,C8,C22,C30,C33,C38,C40,C44,C46,C49,C51,C55,C59,C61,C65,C68,C73,C75,C78,C80)</f>
        <v>15770</v>
      </c>
      <c r="D5" s="15">
        <f t="shared" si="0"/>
        <v>15094.01</v>
      </c>
      <c r="E5" s="16">
        <f t="shared" ref="E5:E12" si="1">D5/C5</f>
        <v>0.957134432466709</v>
      </c>
      <c r="F5" s="17">
        <f t="shared" si="0"/>
        <v>56</v>
      </c>
      <c r="G5" s="17"/>
      <c r="H5" s="17">
        <f>SUM(H6,H8,H22,H30,H33,H38,H40,H44,H46,H49,H51,H55,H59,H61,H65,H68,H73,H75,H78,H80)</f>
        <v>52</v>
      </c>
      <c r="I5" s="17">
        <f>SUM(I6,I8,I22,I30,I33,I38,I40,I44,I46,I49,I51,I55,I59,I61,I65,I68,I73,I75,I78,I80)</f>
        <v>52</v>
      </c>
      <c r="J5" s="35"/>
      <c r="K5" s="36"/>
      <c r="L5" s="37"/>
    </row>
    <row r="6" s="1" customFormat="1" ht="87" customHeight="1" spans="1:11">
      <c r="A6" s="18"/>
      <c r="B6" s="18" t="s">
        <v>15</v>
      </c>
      <c r="C6" s="18">
        <f t="shared" ref="C6:F6" si="2">SUM(C7:C7)</f>
        <v>291.6</v>
      </c>
      <c r="D6" s="18">
        <f t="shared" si="2"/>
        <v>291.6</v>
      </c>
      <c r="E6" s="19">
        <f t="shared" si="1"/>
        <v>1</v>
      </c>
      <c r="F6" s="18">
        <f t="shared" si="2"/>
        <v>1</v>
      </c>
      <c r="G6" s="19"/>
      <c r="H6" s="18">
        <f>SUM(H7:H7)</f>
        <v>1</v>
      </c>
      <c r="I6" s="18">
        <f>SUM(I7:I7)</f>
        <v>1</v>
      </c>
      <c r="J6" s="38"/>
      <c r="K6" s="39" t="s">
        <v>15</v>
      </c>
    </row>
    <row r="7" s="1" customFormat="1" ht="84" customHeight="1" spans="1:11">
      <c r="A7" s="20">
        <v>1</v>
      </c>
      <c r="B7" s="21" t="s">
        <v>16</v>
      </c>
      <c r="C7" s="20">
        <v>291.6</v>
      </c>
      <c r="D7" s="22">
        <v>291.6</v>
      </c>
      <c r="E7" s="23">
        <f t="shared" si="1"/>
        <v>1</v>
      </c>
      <c r="F7" s="24">
        <v>1</v>
      </c>
      <c r="G7" s="25">
        <v>1</v>
      </c>
      <c r="H7" s="24">
        <v>1</v>
      </c>
      <c r="I7" s="24">
        <v>1</v>
      </c>
      <c r="J7" s="40"/>
      <c r="K7" s="39" t="s">
        <v>15</v>
      </c>
    </row>
    <row r="8" ht="84" customHeight="1" spans="1:11">
      <c r="A8" s="18"/>
      <c r="B8" s="26" t="s">
        <v>17</v>
      </c>
      <c r="C8" s="18">
        <f t="shared" ref="C8:F8" si="3">SUM(C9:C21)</f>
        <v>3339.82</v>
      </c>
      <c r="D8" s="18">
        <f t="shared" si="3"/>
        <v>3339.82</v>
      </c>
      <c r="E8" s="19">
        <f t="shared" si="1"/>
        <v>1</v>
      </c>
      <c r="F8" s="18">
        <f t="shared" si="3"/>
        <v>13</v>
      </c>
      <c r="G8" s="19"/>
      <c r="H8" s="18">
        <f>SUM(H9:H21)</f>
        <v>13</v>
      </c>
      <c r="I8" s="18">
        <f>SUM(I9:I21)</f>
        <v>13</v>
      </c>
      <c r="J8" s="38"/>
      <c r="K8" s="39" t="s">
        <v>17</v>
      </c>
    </row>
    <row r="9" s="1" customFormat="1" ht="321" customHeight="1" spans="1:11">
      <c r="A9" s="20">
        <v>2</v>
      </c>
      <c r="B9" s="21" t="s">
        <v>18</v>
      </c>
      <c r="C9" s="20">
        <v>435</v>
      </c>
      <c r="D9" s="22">
        <v>435</v>
      </c>
      <c r="E9" s="23">
        <f t="shared" si="1"/>
        <v>1</v>
      </c>
      <c r="F9" s="24">
        <v>1</v>
      </c>
      <c r="G9" s="25">
        <v>1</v>
      </c>
      <c r="H9" s="24">
        <v>1</v>
      </c>
      <c r="I9" s="24">
        <v>1</v>
      </c>
      <c r="J9" s="40"/>
      <c r="K9" s="39" t="s">
        <v>17</v>
      </c>
    </row>
    <row r="10" s="1" customFormat="1" ht="116" customHeight="1" spans="1:11">
      <c r="A10" s="20">
        <v>3</v>
      </c>
      <c r="B10" s="21" t="s">
        <v>19</v>
      </c>
      <c r="C10" s="20">
        <v>90</v>
      </c>
      <c r="D10" s="22">
        <v>90</v>
      </c>
      <c r="E10" s="23">
        <f t="shared" si="1"/>
        <v>1</v>
      </c>
      <c r="F10" s="24">
        <v>1</v>
      </c>
      <c r="G10" s="25">
        <v>1</v>
      </c>
      <c r="H10" s="24">
        <v>1</v>
      </c>
      <c r="I10" s="24">
        <v>1</v>
      </c>
      <c r="J10" s="40"/>
      <c r="K10" s="39" t="s">
        <v>17</v>
      </c>
    </row>
    <row r="11" s="1" customFormat="1" ht="246" customHeight="1" spans="1:11">
      <c r="A11" s="20">
        <v>4</v>
      </c>
      <c r="B11" s="21" t="s">
        <v>20</v>
      </c>
      <c r="C11" s="20">
        <v>280.2</v>
      </c>
      <c r="D11" s="22">
        <v>280.2</v>
      </c>
      <c r="E11" s="23">
        <f t="shared" si="1"/>
        <v>1</v>
      </c>
      <c r="F11" s="24">
        <v>1</v>
      </c>
      <c r="G11" s="25">
        <v>1</v>
      </c>
      <c r="H11" s="24">
        <v>1</v>
      </c>
      <c r="I11" s="24">
        <v>1</v>
      </c>
      <c r="J11" s="40"/>
      <c r="K11" s="39" t="s">
        <v>17</v>
      </c>
    </row>
    <row r="12" s="1" customFormat="1" ht="120" customHeight="1" spans="1:11">
      <c r="A12" s="20">
        <v>5</v>
      </c>
      <c r="B12" s="21" t="s">
        <v>21</v>
      </c>
      <c r="C12" s="20">
        <v>59.8</v>
      </c>
      <c r="D12" s="22">
        <v>59.8</v>
      </c>
      <c r="E12" s="23">
        <f t="shared" si="1"/>
        <v>1</v>
      </c>
      <c r="F12" s="24">
        <v>1</v>
      </c>
      <c r="G12" s="25">
        <v>1</v>
      </c>
      <c r="H12" s="24">
        <v>1</v>
      </c>
      <c r="I12" s="24">
        <v>1</v>
      </c>
      <c r="J12" s="40"/>
      <c r="K12" s="39"/>
    </row>
    <row r="13" s="1" customFormat="1" ht="118" customHeight="1" spans="1:11">
      <c r="A13" s="20">
        <v>6</v>
      </c>
      <c r="B13" s="21" t="s">
        <v>22</v>
      </c>
      <c r="C13" s="20">
        <v>150</v>
      </c>
      <c r="D13" s="22">
        <v>150</v>
      </c>
      <c r="E13" s="23">
        <f t="shared" ref="E13:E42" si="4">D13/C13</f>
        <v>1</v>
      </c>
      <c r="F13" s="24">
        <v>1</v>
      </c>
      <c r="G13" s="25">
        <v>1</v>
      </c>
      <c r="H13" s="24">
        <v>1</v>
      </c>
      <c r="I13" s="24">
        <v>1</v>
      </c>
      <c r="J13" s="40"/>
      <c r="K13" s="39" t="s">
        <v>17</v>
      </c>
    </row>
    <row r="14" s="1" customFormat="1" ht="123" customHeight="1" spans="1:11">
      <c r="A14" s="20">
        <v>7</v>
      </c>
      <c r="B14" s="21" t="s">
        <v>23</v>
      </c>
      <c r="C14" s="20">
        <v>280</v>
      </c>
      <c r="D14" s="22">
        <v>280</v>
      </c>
      <c r="E14" s="23">
        <f t="shared" si="4"/>
        <v>1</v>
      </c>
      <c r="F14" s="24">
        <v>1</v>
      </c>
      <c r="G14" s="25">
        <v>1</v>
      </c>
      <c r="H14" s="24">
        <v>1</v>
      </c>
      <c r="I14" s="24">
        <v>1</v>
      </c>
      <c r="J14" s="40"/>
      <c r="K14" s="39" t="s">
        <v>17</v>
      </c>
    </row>
    <row r="15" s="1" customFormat="1" ht="140" customHeight="1" spans="1:11">
      <c r="A15" s="20">
        <v>8</v>
      </c>
      <c r="B15" s="21" t="s">
        <v>24</v>
      </c>
      <c r="C15" s="20">
        <v>195</v>
      </c>
      <c r="D15" s="22">
        <v>195</v>
      </c>
      <c r="E15" s="23">
        <f t="shared" si="4"/>
        <v>1</v>
      </c>
      <c r="F15" s="24">
        <v>1</v>
      </c>
      <c r="G15" s="25">
        <v>1</v>
      </c>
      <c r="H15" s="24">
        <v>1</v>
      </c>
      <c r="I15" s="24">
        <v>1</v>
      </c>
      <c r="J15" s="40"/>
      <c r="K15" s="39" t="s">
        <v>17</v>
      </c>
    </row>
    <row r="16" s="1" customFormat="1" ht="140" customHeight="1" spans="1:11">
      <c r="A16" s="20">
        <v>9</v>
      </c>
      <c r="B16" s="21" t="s">
        <v>25</v>
      </c>
      <c r="C16" s="20">
        <v>400</v>
      </c>
      <c r="D16" s="22">
        <v>400</v>
      </c>
      <c r="E16" s="23">
        <f t="shared" si="4"/>
        <v>1</v>
      </c>
      <c r="F16" s="24">
        <v>1</v>
      </c>
      <c r="G16" s="25">
        <v>1</v>
      </c>
      <c r="H16" s="24">
        <v>1</v>
      </c>
      <c r="I16" s="24">
        <v>1</v>
      </c>
      <c r="J16" s="40"/>
      <c r="K16" s="39" t="s">
        <v>17</v>
      </c>
    </row>
    <row r="17" s="1" customFormat="1" ht="140" customHeight="1" spans="1:11">
      <c r="A17" s="20">
        <v>10</v>
      </c>
      <c r="B17" s="21" t="s">
        <v>26</v>
      </c>
      <c r="C17" s="20">
        <v>800</v>
      </c>
      <c r="D17" s="22">
        <v>800</v>
      </c>
      <c r="E17" s="23">
        <f t="shared" si="4"/>
        <v>1</v>
      </c>
      <c r="F17" s="24">
        <v>1</v>
      </c>
      <c r="G17" s="25">
        <v>1</v>
      </c>
      <c r="H17" s="24">
        <v>1</v>
      </c>
      <c r="I17" s="24">
        <v>1</v>
      </c>
      <c r="J17" s="40"/>
      <c r="K17" s="39" t="s">
        <v>17</v>
      </c>
    </row>
    <row r="18" s="1" customFormat="1" ht="140" customHeight="1" spans="1:11">
      <c r="A18" s="20">
        <v>11</v>
      </c>
      <c r="B18" s="21" t="s">
        <v>27</v>
      </c>
      <c r="C18" s="20">
        <v>9.83</v>
      </c>
      <c r="D18" s="22">
        <v>9.83</v>
      </c>
      <c r="E18" s="23">
        <f t="shared" si="4"/>
        <v>1</v>
      </c>
      <c r="F18" s="24">
        <v>1</v>
      </c>
      <c r="G18" s="25">
        <v>1</v>
      </c>
      <c r="H18" s="24">
        <v>1</v>
      </c>
      <c r="I18" s="24">
        <v>1</v>
      </c>
      <c r="J18" s="40"/>
      <c r="K18" s="39" t="s">
        <v>17</v>
      </c>
    </row>
    <row r="19" s="1" customFormat="1" ht="140" customHeight="1" spans="1:11">
      <c r="A19" s="20">
        <v>12</v>
      </c>
      <c r="B19" s="21" t="s">
        <v>28</v>
      </c>
      <c r="C19" s="20">
        <v>300</v>
      </c>
      <c r="D19" s="22">
        <v>300</v>
      </c>
      <c r="E19" s="23">
        <f t="shared" si="4"/>
        <v>1</v>
      </c>
      <c r="F19" s="24">
        <v>1</v>
      </c>
      <c r="G19" s="25">
        <v>1</v>
      </c>
      <c r="H19" s="24">
        <v>1</v>
      </c>
      <c r="I19" s="24">
        <v>1</v>
      </c>
      <c r="J19" s="40"/>
      <c r="K19" s="39" t="s">
        <v>17</v>
      </c>
    </row>
    <row r="20" s="2" customFormat="1" ht="116" customHeight="1" spans="1:11">
      <c r="A20" s="20">
        <v>13</v>
      </c>
      <c r="B20" s="21" t="s">
        <v>29</v>
      </c>
      <c r="C20" s="20">
        <v>239.99</v>
      </c>
      <c r="D20" s="22">
        <v>239.99</v>
      </c>
      <c r="E20" s="23">
        <f t="shared" si="4"/>
        <v>1</v>
      </c>
      <c r="F20" s="24">
        <v>1</v>
      </c>
      <c r="G20" s="25">
        <v>1</v>
      </c>
      <c r="H20" s="24">
        <v>1</v>
      </c>
      <c r="I20" s="24">
        <v>1</v>
      </c>
      <c r="J20" s="40"/>
      <c r="K20" s="39" t="s">
        <v>17</v>
      </c>
    </row>
    <row r="21" s="1" customFormat="1" ht="145" customHeight="1" spans="1:11">
      <c r="A21" s="20">
        <v>14</v>
      </c>
      <c r="B21" s="21" t="s">
        <v>30</v>
      </c>
      <c r="C21" s="20">
        <v>100</v>
      </c>
      <c r="D21" s="22">
        <v>100</v>
      </c>
      <c r="E21" s="23">
        <f t="shared" si="4"/>
        <v>1</v>
      </c>
      <c r="F21" s="24">
        <v>1</v>
      </c>
      <c r="G21" s="25">
        <v>1</v>
      </c>
      <c r="H21" s="24">
        <v>1</v>
      </c>
      <c r="I21" s="24">
        <v>1</v>
      </c>
      <c r="J21" s="40"/>
      <c r="K21" s="39" t="s">
        <v>17</v>
      </c>
    </row>
    <row r="22" ht="108" customHeight="1" spans="1:11">
      <c r="A22" s="18"/>
      <c r="B22" s="26" t="s">
        <v>31</v>
      </c>
      <c r="C22" s="18">
        <f t="shared" ref="C22:F22" si="5">SUM(C23:C29)</f>
        <v>1429.92</v>
      </c>
      <c r="D22" s="18">
        <f t="shared" si="5"/>
        <v>1429.92</v>
      </c>
      <c r="E22" s="19">
        <f t="shared" si="4"/>
        <v>1</v>
      </c>
      <c r="F22" s="18">
        <f t="shared" si="5"/>
        <v>7</v>
      </c>
      <c r="G22" s="19"/>
      <c r="H22" s="18">
        <f>SUM(H23:H29)</f>
        <v>7</v>
      </c>
      <c r="I22" s="18">
        <f>SUM(I23:I29)</f>
        <v>7</v>
      </c>
      <c r="J22" s="38"/>
      <c r="K22" s="39" t="s">
        <v>32</v>
      </c>
    </row>
    <row r="23" s="1" customFormat="1" ht="116" customHeight="1" spans="1:11">
      <c r="A23" s="20">
        <v>15</v>
      </c>
      <c r="B23" s="27" t="s">
        <v>33</v>
      </c>
      <c r="C23" s="20">
        <v>213</v>
      </c>
      <c r="D23" s="22">
        <v>213</v>
      </c>
      <c r="E23" s="23">
        <f t="shared" si="4"/>
        <v>1</v>
      </c>
      <c r="F23" s="24">
        <v>1</v>
      </c>
      <c r="G23" s="25">
        <v>1</v>
      </c>
      <c r="H23" s="24">
        <v>1</v>
      </c>
      <c r="I23" s="24">
        <v>1</v>
      </c>
      <c r="J23" s="40"/>
      <c r="K23" s="39" t="s">
        <v>32</v>
      </c>
    </row>
    <row r="24" s="1" customFormat="1" ht="108" customHeight="1" spans="1:11">
      <c r="A24" s="20">
        <v>16</v>
      </c>
      <c r="B24" s="27" t="s">
        <v>34</v>
      </c>
      <c r="C24" s="20">
        <v>497.19</v>
      </c>
      <c r="D24" s="22">
        <v>497.19</v>
      </c>
      <c r="E24" s="23">
        <f t="shared" si="4"/>
        <v>1</v>
      </c>
      <c r="F24" s="24">
        <v>1</v>
      </c>
      <c r="G24" s="25">
        <v>1</v>
      </c>
      <c r="H24" s="24">
        <v>1</v>
      </c>
      <c r="I24" s="24">
        <v>1</v>
      </c>
      <c r="J24" s="40"/>
      <c r="K24" s="39" t="s">
        <v>32</v>
      </c>
    </row>
    <row r="25" s="2" customFormat="1" ht="99" customHeight="1" spans="1:11">
      <c r="A25" s="20">
        <v>17</v>
      </c>
      <c r="B25" s="27" t="s">
        <v>35</v>
      </c>
      <c r="C25" s="20">
        <v>144.92</v>
      </c>
      <c r="D25" s="22">
        <v>144.92</v>
      </c>
      <c r="E25" s="23">
        <f t="shared" si="4"/>
        <v>1</v>
      </c>
      <c r="F25" s="24">
        <v>1</v>
      </c>
      <c r="G25" s="25">
        <v>1</v>
      </c>
      <c r="H25" s="24">
        <v>1</v>
      </c>
      <c r="I25" s="24">
        <v>1</v>
      </c>
      <c r="J25" s="40"/>
      <c r="K25" s="39" t="s">
        <v>32</v>
      </c>
    </row>
    <row r="26" s="1" customFormat="1" ht="135" customHeight="1" spans="1:11">
      <c r="A26" s="20">
        <v>18</v>
      </c>
      <c r="B26" s="27" t="s">
        <v>36</v>
      </c>
      <c r="C26" s="20">
        <v>205.21</v>
      </c>
      <c r="D26" s="22">
        <v>205.21</v>
      </c>
      <c r="E26" s="23">
        <f t="shared" si="4"/>
        <v>1</v>
      </c>
      <c r="F26" s="24">
        <v>1</v>
      </c>
      <c r="G26" s="25">
        <v>1</v>
      </c>
      <c r="H26" s="24">
        <v>1</v>
      </c>
      <c r="I26" s="24">
        <v>1</v>
      </c>
      <c r="J26" s="40"/>
      <c r="K26" s="39" t="s">
        <v>32</v>
      </c>
    </row>
    <row r="27" s="1" customFormat="1" ht="123" customHeight="1" spans="1:11">
      <c r="A27" s="20">
        <v>19</v>
      </c>
      <c r="B27" s="27" t="s">
        <v>37</v>
      </c>
      <c r="C27" s="20">
        <v>320</v>
      </c>
      <c r="D27" s="22">
        <v>320</v>
      </c>
      <c r="E27" s="23">
        <f t="shared" si="4"/>
        <v>1</v>
      </c>
      <c r="F27" s="24">
        <v>1</v>
      </c>
      <c r="G27" s="25">
        <v>1</v>
      </c>
      <c r="H27" s="24">
        <v>1</v>
      </c>
      <c r="I27" s="24">
        <v>1</v>
      </c>
      <c r="J27" s="40"/>
      <c r="K27" s="39" t="s">
        <v>32</v>
      </c>
    </row>
    <row r="28" s="1" customFormat="1" ht="94" customHeight="1" spans="1:11">
      <c r="A28" s="20">
        <v>20</v>
      </c>
      <c r="B28" s="27" t="s">
        <v>38</v>
      </c>
      <c r="C28" s="20">
        <v>9.6</v>
      </c>
      <c r="D28" s="22">
        <v>9.6</v>
      </c>
      <c r="E28" s="23">
        <f t="shared" si="4"/>
        <v>1</v>
      </c>
      <c r="F28" s="24">
        <v>1</v>
      </c>
      <c r="G28" s="25">
        <v>1</v>
      </c>
      <c r="H28" s="24">
        <v>1</v>
      </c>
      <c r="I28" s="24">
        <v>1</v>
      </c>
      <c r="J28" s="40"/>
      <c r="K28" s="39" t="s">
        <v>32</v>
      </c>
    </row>
    <row r="29" s="2" customFormat="1" ht="91" customHeight="1" spans="1:11">
      <c r="A29" s="20">
        <v>21</v>
      </c>
      <c r="B29" s="27" t="s">
        <v>39</v>
      </c>
      <c r="C29" s="20">
        <v>40</v>
      </c>
      <c r="D29" s="22">
        <v>40</v>
      </c>
      <c r="E29" s="23">
        <f t="shared" si="4"/>
        <v>1</v>
      </c>
      <c r="F29" s="24">
        <v>1</v>
      </c>
      <c r="G29" s="25">
        <v>1</v>
      </c>
      <c r="H29" s="24">
        <v>1</v>
      </c>
      <c r="I29" s="24">
        <v>1</v>
      </c>
      <c r="J29" s="40"/>
      <c r="K29" s="39" t="s">
        <v>32</v>
      </c>
    </row>
    <row r="30" ht="87" customHeight="1" spans="1:11">
      <c r="A30" s="28"/>
      <c r="B30" s="26" t="s">
        <v>40</v>
      </c>
      <c r="C30" s="28">
        <f t="shared" ref="C30:F30" si="6">SUM(C31:C32)</f>
        <v>2561.34</v>
      </c>
      <c r="D30" s="28">
        <f t="shared" si="6"/>
        <v>2311.34</v>
      </c>
      <c r="E30" s="19">
        <f t="shared" si="4"/>
        <v>0.902394840200832</v>
      </c>
      <c r="F30" s="28">
        <f t="shared" si="6"/>
        <v>2</v>
      </c>
      <c r="G30" s="19"/>
      <c r="H30" s="28">
        <f>SUM(H31:H32)</f>
        <v>1</v>
      </c>
      <c r="I30" s="28">
        <f>SUM(I31:I32)</f>
        <v>1</v>
      </c>
      <c r="J30" s="38"/>
      <c r="K30" s="39" t="s">
        <v>40</v>
      </c>
    </row>
    <row r="31" s="2" customFormat="1" ht="113" customHeight="1" spans="1:11">
      <c r="A31" s="20">
        <v>22</v>
      </c>
      <c r="B31" s="27" t="s">
        <v>41</v>
      </c>
      <c r="C31" s="20">
        <v>61.34</v>
      </c>
      <c r="D31" s="22">
        <v>61.34</v>
      </c>
      <c r="E31" s="23">
        <f t="shared" si="4"/>
        <v>1</v>
      </c>
      <c r="F31" s="24">
        <v>1</v>
      </c>
      <c r="G31" s="25">
        <v>1</v>
      </c>
      <c r="H31" s="24">
        <v>1</v>
      </c>
      <c r="I31" s="24">
        <v>1</v>
      </c>
      <c r="J31" s="40"/>
      <c r="K31" s="39" t="s">
        <v>40</v>
      </c>
    </row>
    <row r="32" s="2" customFormat="1" ht="125" customHeight="1" spans="1:11">
      <c r="A32" s="20">
        <v>23</v>
      </c>
      <c r="B32" s="21" t="s">
        <v>42</v>
      </c>
      <c r="C32" s="20">
        <v>2500</v>
      </c>
      <c r="D32" s="22">
        <v>2250</v>
      </c>
      <c r="E32" s="23">
        <f t="shared" si="4"/>
        <v>0.9</v>
      </c>
      <c r="F32" s="24">
        <v>1</v>
      </c>
      <c r="G32" s="25">
        <v>0.9</v>
      </c>
      <c r="H32" s="24"/>
      <c r="I32" s="24"/>
      <c r="J32" s="40"/>
      <c r="K32" s="39" t="s">
        <v>40</v>
      </c>
    </row>
    <row r="33" ht="87" customHeight="1" spans="1:11">
      <c r="A33" s="29"/>
      <c r="B33" s="29" t="s">
        <v>43</v>
      </c>
      <c r="C33" s="29">
        <f t="shared" ref="C33:F33" si="7">SUM(C34:C37)</f>
        <v>640</v>
      </c>
      <c r="D33" s="29">
        <f t="shared" si="7"/>
        <v>640</v>
      </c>
      <c r="E33" s="30">
        <f t="shared" si="4"/>
        <v>1</v>
      </c>
      <c r="F33" s="29">
        <f t="shared" si="7"/>
        <v>4</v>
      </c>
      <c r="G33" s="30"/>
      <c r="H33" s="29">
        <f>SUM(H34:H37)</f>
        <v>4</v>
      </c>
      <c r="I33" s="29">
        <f>SUM(I34:I37)</f>
        <v>4</v>
      </c>
      <c r="J33" s="38"/>
      <c r="K33" s="39" t="s">
        <v>43</v>
      </c>
    </row>
    <row r="34" s="2" customFormat="1" ht="113" customHeight="1" spans="1:11">
      <c r="A34" s="20">
        <v>24</v>
      </c>
      <c r="B34" s="21" t="s">
        <v>44</v>
      </c>
      <c r="C34" s="20">
        <v>100</v>
      </c>
      <c r="D34" s="22">
        <v>100</v>
      </c>
      <c r="E34" s="23">
        <f t="shared" si="4"/>
        <v>1</v>
      </c>
      <c r="F34" s="24">
        <v>1</v>
      </c>
      <c r="G34" s="25">
        <v>1</v>
      </c>
      <c r="H34" s="24">
        <v>1</v>
      </c>
      <c r="I34" s="24">
        <v>1</v>
      </c>
      <c r="J34" s="40"/>
      <c r="K34" s="39" t="s">
        <v>43</v>
      </c>
    </row>
    <row r="35" s="2" customFormat="1" ht="133" customHeight="1" spans="1:11">
      <c r="A35" s="20">
        <v>25</v>
      </c>
      <c r="B35" s="21" t="s">
        <v>45</v>
      </c>
      <c r="C35" s="20">
        <v>60</v>
      </c>
      <c r="D35" s="22">
        <v>60</v>
      </c>
      <c r="E35" s="23">
        <f t="shared" si="4"/>
        <v>1</v>
      </c>
      <c r="F35" s="24">
        <v>1</v>
      </c>
      <c r="G35" s="25">
        <v>1</v>
      </c>
      <c r="H35" s="24">
        <v>1</v>
      </c>
      <c r="I35" s="24">
        <v>1</v>
      </c>
      <c r="J35" s="40"/>
      <c r="K35" s="39" t="s">
        <v>43</v>
      </c>
    </row>
    <row r="36" s="2" customFormat="1" ht="96" customHeight="1" spans="1:11">
      <c r="A36" s="20">
        <v>26</v>
      </c>
      <c r="B36" s="21" t="s">
        <v>46</v>
      </c>
      <c r="C36" s="20">
        <v>340</v>
      </c>
      <c r="D36" s="22">
        <v>340</v>
      </c>
      <c r="E36" s="23">
        <f t="shared" si="4"/>
        <v>1</v>
      </c>
      <c r="F36" s="24">
        <v>1</v>
      </c>
      <c r="G36" s="25">
        <v>1</v>
      </c>
      <c r="H36" s="24">
        <v>1</v>
      </c>
      <c r="I36" s="24">
        <v>1</v>
      </c>
      <c r="J36" s="40"/>
      <c r="K36" s="39" t="s">
        <v>43</v>
      </c>
    </row>
    <row r="37" s="2" customFormat="1" ht="123" customHeight="1" spans="1:11">
      <c r="A37" s="20">
        <v>27</v>
      </c>
      <c r="B37" s="21" t="s">
        <v>47</v>
      </c>
      <c r="C37" s="20">
        <v>140</v>
      </c>
      <c r="D37" s="22">
        <v>140</v>
      </c>
      <c r="E37" s="23">
        <f t="shared" si="4"/>
        <v>1</v>
      </c>
      <c r="F37" s="24">
        <v>1</v>
      </c>
      <c r="G37" s="25">
        <v>1</v>
      </c>
      <c r="H37" s="24">
        <v>1</v>
      </c>
      <c r="I37" s="24">
        <v>1</v>
      </c>
      <c r="J37" s="40"/>
      <c r="K37" s="39" t="s">
        <v>43</v>
      </c>
    </row>
    <row r="38" s="1" customFormat="1" ht="82" customHeight="1" spans="1:11">
      <c r="A38" s="28"/>
      <c r="B38" s="29" t="s">
        <v>48</v>
      </c>
      <c r="C38" s="28">
        <f t="shared" ref="C38:F38" si="8">SUM(C39:C39)</f>
        <v>520</v>
      </c>
      <c r="D38" s="28">
        <f t="shared" si="8"/>
        <v>520</v>
      </c>
      <c r="E38" s="19">
        <f t="shared" si="4"/>
        <v>1</v>
      </c>
      <c r="F38" s="28">
        <f t="shared" si="8"/>
        <v>1</v>
      </c>
      <c r="G38" s="19"/>
      <c r="H38" s="28">
        <f>SUM(H39:H39)</f>
        <v>1</v>
      </c>
      <c r="I38" s="28">
        <f>SUM(I39:I39)</f>
        <v>1</v>
      </c>
      <c r="J38" s="38"/>
      <c r="K38" s="39" t="s">
        <v>48</v>
      </c>
    </row>
    <row r="39" s="1" customFormat="1" ht="84" customHeight="1" spans="1:11">
      <c r="A39" s="20">
        <v>28</v>
      </c>
      <c r="B39" s="21" t="s">
        <v>49</v>
      </c>
      <c r="C39" s="20">
        <v>520</v>
      </c>
      <c r="D39" s="22">
        <v>520</v>
      </c>
      <c r="E39" s="23">
        <f t="shared" si="4"/>
        <v>1</v>
      </c>
      <c r="F39" s="24">
        <v>1</v>
      </c>
      <c r="G39" s="25">
        <v>1</v>
      </c>
      <c r="H39" s="24">
        <v>1</v>
      </c>
      <c r="I39" s="24">
        <v>1</v>
      </c>
      <c r="J39" s="40"/>
      <c r="K39" s="39" t="s">
        <v>48</v>
      </c>
    </row>
    <row r="40" ht="84" customHeight="1" spans="1:11">
      <c r="A40" s="29"/>
      <c r="B40" s="28" t="s">
        <v>50</v>
      </c>
      <c r="C40" s="29">
        <f t="shared" ref="C40:F40" si="9">SUM(C41:C43)</f>
        <v>1205.47</v>
      </c>
      <c r="D40" s="29">
        <f t="shared" si="9"/>
        <v>1025.45</v>
      </c>
      <c r="E40" s="19">
        <f t="shared" si="4"/>
        <v>0.850664056343169</v>
      </c>
      <c r="F40" s="29">
        <f t="shared" si="9"/>
        <v>3</v>
      </c>
      <c r="G40" s="19"/>
      <c r="H40" s="29">
        <f>SUM(H41:H43)</f>
        <v>3</v>
      </c>
      <c r="I40" s="29">
        <f>SUM(I41:I43)</f>
        <v>3</v>
      </c>
      <c r="J40" s="38"/>
      <c r="K40" s="39" t="s">
        <v>50</v>
      </c>
    </row>
    <row r="41" s="1" customFormat="1" ht="209" customHeight="1" spans="1:11">
      <c r="A41" s="20">
        <v>29</v>
      </c>
      <c r="B41" s="27" t="s">
        <v>51</v>
      </c>
      <c r="C41" s="20">
        <v>687.96</v>
      </c>
      <c r="D41" s="22">
        <v>507.94</v>
      </c>
      <c r="E41" s="23">
        <v>1</v>
      </c>
      <c r="F41" s="24">
        <v>1</v>
      </c>
      <c r="G41" s="25">
        <v>1</v>
      </c>
      <c r="H41" s="24">
        <v>1</v>
      </c>
      <c r="I41" s="24">
        <v>1</v>
      </c>
      <c r="J41" s="40"/>
      <c r="K41" s="39" t="s">
        <v>50</v>
      </c>
    </row>
    <row r="42" s="1" customFormat="1" ht="159" customHeight="1" spans="1:11">
      <c r="A42" s="20">
        <v>30</v>
      </c>
      <c r="B42" s="27" t="s">
        <v>52</v>
      </c>
      <c r="C42" s="20">
        <v>516.75</v>
      </c>
      <c r="D42" s="22">
        <v>516.75</v>
      </c>
      <c r="E42" s="23">
        <f t="shared" si="4"/>
        <v>1</v>
      </c>
      <c r="F42" s="24">
        <v>1</v>
      </c>
      <c r="G42" s="25">
        <v>1</v>
      </c>
      <c r="H42" s="24">
        <v>1</v>
      </c>
      <c r="I42" s="24">
        <v>1</v>
      </c>
      <c r="J42" s="40"/>
      <c r="K42" s="39" t="s">
        <v>50</v>
      </c>
    </row>
    <row r="43" s="1" customFormat="1" ht="91" customHeight="1" spans="1:11">
      <c r="A43" s="20">
        <v>31</v>
      </c>
      <c r="B43" s="31" t="s">
        <v>53</v>
      </c>
      <c r="C43" s="20">
        <v>0.76</v>
      </c>
      <c r="D43" s="22">
        <v>0.76</v>
      </c>
      <c r="E43" s="23">
        <f t="shared" ref="E42:E53" si="10">D43/C43</f>
        <v>1</v>
      </c>
      <c r="F43" s="24">
        <v>1</v>
      </c>
      <c r="G43" s="25">
        <v>1</v>
      </c>
      <c r="H43" s="24">
        <v>1</v>
      </c>
      <c r="I43" s="24">
        <v>1</v>
      </c>
      <c r="J43" s="40"/>
      <c r="K43" s="39" t="s">
        <v>50</v>
      </c>
    </row>
    <row r="44" s="1" customFormat="1" ht="108" customHeight="1" spans="1:11">
      <c r="A44" s="18"/>
      <c r="B44" s="29" t="s">
        <v>54</v>
      </c>
      <c r="C44" s="18">
        <f t="shared" ref="C44:F44" si="11">SUM(C45)</f>
        <v>301.3</v>
      </c>
      <c r="D44" s="18">
        <f t="shared" si="11"/>
        <v>301.3</v>
      </c>
      <c r="E44" s="19">
        <f t="shared" si="10"/>
        <v>1</v>
      </c>
      <c r="F44" s="18">
        <f t="shared" si="11"/>
        <v>1</v>
      </c>
      <c r="G44" s="19"/>
      <c r="H44" s="18">
        <f>SUM(H45)</f>
        <v>1</v>
      </c>
      <c r="I44" s="18">
        <f>SUM(I45)</f>
        <v>1</v>
      </c>
      <c r="J44" s="41"/>
      <c r="K44" s="39" t="s">
        <v>54</v>
      </c>
    </row>
    <row r="45" s="1" customFormat="1" ht="171" customHeight="1" spans="1:11">
      <c r="A45" s="20">
        <v>32</v>
      </c>
      <c r="B45" s="31" t="s">
        <v>55</v>
      </c>
      <c r="C45" s="20">
        <v>301.3</v>
      </c>
      <c r="D45" s="22">
        <v>301.3</v>
      </c>
      <c r="E45" s="23">
        <f t="shared" si="10"/>
        <v>1</v>
      </c>
      <c r="F45" s="24">
        <v>1</v>
      </c>
      <c r="G45" s="25">
        <v>1</v>
      </c>
      <c r="H45" s="24">
        <v>1</v>
      </c>
      <c r="I45" s="24">
        <v>1</v>
      </c>
      <c r="J45" s="40"/>
      <c r="K45" s="39" t="s">
        <v>54</v>
      </c>
    </row>
    <row r="46" s="1" customFormat="1" ht="84" customHeight="1" spans="1:11">
      <c r="A46" s="18"/>
      <c r="B46" s="29" t="s">
        <v>56</v>
      </c>
      <c r="C46" s="18">
        <f t="shared" ref="C46:F46" si="12">SUM(C47:C48)</f>
        <v>200</v>
      </c>
      <c r="D46" s="18">
        <f t="shared" si="12"/>
        <v>200</v>
      </c>
      <c r="E46" s="19">
        <f t="shared" si="10"/>
        <v>1</v>
      </c>
      <c r="F46" s="18">
        <f t="shared" si="12"/>
        <v>2</v>
      </c>
      <c r="G46" s="19"/>
      <c r="H46" s="18">
        <f>SUM(H47:H48)</f>
        <v>2</v>
      </c>
      <c r="I46" s="18">
        <f>SUM(I47:I48)</f>
        <v>2</v>
      </c>
      <c r="J46" s="41"/>
      <c r="K46" s="39" t="s">
        <v>56</v>
      </c>
    </row>
    <row r="47" s="1" customFormat="1" ht="133" customHeight="1" spans="1:11">
      <c r="A47" s="20">
        <v>33</v>
      </c>
      <c r="B47" s="31" t="s">
        <v>57</v>
      </c>
      <c r="C47" s="20">
        <v>100</v>
      </c>
      <c r="D47" s="22">
        <v>100</v>
      </c>
      <c r="E47" s="23">
        <f t="shared" si="10"/>
        <v>1</v>
      </c>
      <c r="F47" s="24">
        <v>1</v>
      </c>
      <c r="G47" s="25">
        <v>1</v>
      </c>
      <c r="H47" s="24">
        <v>1</v>
      </c>
      <c r="I47" s="24">
        <v>1</v>
      </c>
      <c r="J47" s="40"/>
      <c r="K47" s="39" t="s">
        <v>56</v>
      </c>
    </row>
    <row r="48" s="1" customFormat="1" ht="108" customHeight="1" spans="1:11">
      <c r="A48" s="20">
        <v>34</v>
      </c>
      <c r="B48" s="31" t="s">
        <v>58</v>
      </c>
      <c r="C48" s="20">
        <v>100</v>
      </c>
      <c r="D48" s="22">
        <v>100</v>
      </c>
      <c r="E48" s="23">
        <f t="shared" si="10"/>
        <v>1</v>
      </c>
      <c r="F48" s="24">
        <v>1</v>
      </c>
      <c r="G48" s="25">
        <v>1</v>
      </c>
      <c r="H48" s="24">
        <v>1</v>
      </c>
      <c r="I48" s="24">
        <v>1</v>
      </c>
      <c r="J48" s="40"/>
      <c r="K48" s="39" t="s">
        <v>56</v>
      </c>
    </row>
    <row r="49" s="1" customFormat="1" ht="108" customHeight="1" spans="1:11">
      <c r="A49" s="18"/>
      <c r="B49" s="29" t="s">
        <v>59</v>
      </c>
      <c r="C49" s="18">
        <f t="shared" ref="C49:F49" si="13">SUM(C50)</f>
        <v>1341.08</v>
      </c>
      <c r="D49" s="18">
        <f t="shared" si="13"/>
        <v>1173.57</v>
      </c>
      <c r="E49" s="19">
        <f t="shared" si="10"/>
        <v>0.875093208458854</v>
      </c>
      <c r="F49" s="18">
        <f t="shared" si="13"/>
        <v>1</v>
      </c>
      <c r="G49" s="19"/>
      <c r="H49" s="18">
        <f>SUM(H50)</f>
        <v>0</v>
      </c>
      <c r="I49" s="18">
        <f>SUM(I50)</f>
        <v>0</v>
      </c>
      <c r="J49" s="41"/>
      <c r="K49" s="39" t="s">
        <v>59</v>
      </c>
    </row>
    <row r="50" s="1" customFormat="1" ht="203" customHeight="1" spans="1:11">
      <c r="A50" s="20">
        <v>35</v>
      </c>
      <c r="B50" s="31" t="s">
        <v>60</v>
      </c>
      <c r="C50" s="20">
        <v>1341.08</v>
      </c>
      <c r="D50" s="22">
        <v>1173.57</v>
      </c>
      <c r="E50" s="23">
        <f t="shared" si="10"/>
        <v>0.875093208458854</v>
      </c>
      <c r="F50" s="24">
        <v>1</v>
      </c>
      <c r="G50" s="25">
        <v>0.9</v>
      </c>
      <c r="H50" s="24"/>
      <c r="I50" s="24"/>
      <c r="J50" s="40"/>
      <c r="K50" s="39" t="s">
        <v>59</v>
      </c>
    </row>
    <row r="51" ht="108" customHeight="1" spans="1:11">
      <c r="A51" s="28"/>
      <c r="B51" s="26" t="s">
        <v>61</v>
      </c>
      <c r="C51" s="28">
        <f t="shared" ref="C51:F51" si="14">SUM(C52:C54)</f>
        <v>266</v>
      </c>
      <c r="D51" s="28">
        <f t="shared" si="14"/>
        <v>229.68</v>
      </c>
      <c r="E51" s="19">
        <f t="shared" si="10"/>
        <v>0.863458646616541</v>
      </c>
      <c r="F51" s="28">
        <f t="shared" si="14"/>
        <v>3</v>
      </c>
      <c r="G51" s="19"/>
      <c r="H51" s="28">
        <f>SUM(H52:H54)</f>
        <v>2</v>
      </c>
      <c r="I51" s="28">
        <f>SUM(I52:I54)</f>
        <v>2</v>
      </c>
      <c r="J51" s="38"/>
      <c r="K51" s="39" t="s">
        <v>62</v>
      </c>
    </row>
    <row r="52" s="2" customFormat="1" ht="96" customHeight="1" spans="1:11">
      <c r="A52" s="20">
        <v>36</v>
      </c>
      <c r="B52" s="27" t="s">
        <v>63</v>
      </c>
      <c r="C52" s="20">
        <v>192.68</v>
      </c>
      <c r="D52" s="22">
        <v>192.68</v>
      </c>
      <c r="E52" s="23">
        <f t="shared" si="10"/>
        <v>1</v>
      </c>
      <c r="F52" s="24">
        <v>1</v>
      </c>
      <c r="G52" s="25">
        <v>1</v>
      </c>
      <c r="H52" s="24">
        <v>1</v>
      </c>
      <c r="I52" s="24">
        <v>1</v>
      </c>
      <c r="J52" s="40"/>
      <c r="K52" s="39" t="s">
        <v>62</v>
      </c>
    </row>
    <row r="53" s="2" customFormat="1" ht="96" customHeight="1" spans="1:11">
      <c r="A53" s="20">
        <v>37</v>
      </c>
      <c r="B53" s="27" t="s">
        <v>64</v>
      </c>
      <c r="C53" s="20">
        <v>36.32</v>
      </c>
      <c r="D53" s="22">
        <v>0</v>
      </c>
      <c r="E53" s="23">
        <f t="shared" si="10"/>
        <v>0</v>
      </c>
      <c r="F53" s="24">
        <v>1</v>
      </c>
      <c r="G53" s="25">
        <v>0.3</v>
      </c>
      <c r="H53" s="24"/>
      <c r="I53" s="24"/>
      <c r="J53" s="40"/>
      <c r="K53" s="39"/>
    </row>
    <row r="54" s="2" customFormat="1" ht="142" customHeight="1" spans="1:11">
      <c r="A54" s="20">
        <v>38</v>
      </c>
      <c r="B54" s="27" t="s">
        <v>65</v>
      </c>
      <c r="C54" s="20">
        <v>37</v>
      </c>
      <c r="D54" s="22">
        <v>37</v>
      </c>
      <c r="E54" s="23">
        <f t="shared" ref="E54:E78" si="15">D54/C54</f>
        <v>1</v>
      </c>
      <c r="F54" s="24">
        <v>1</v>
      </c>
      <c r="G54" s="25">
        <v>1</v>
      </c>
      <c r="H54" s="24">
        <v>1</v>
      </c>
      <c r="I54" s="24">
        <v>1</v>
      </c>
      <c r="J54" s="40"/>
      <c r="K54" s="39" t="s">
        <v>62</v>
      </c>
    </row>
    <row r="55" s="1" customFormat="1" ht="108" customHeight="1" spans="1:11">
      <c r="A55" s="28"/>
      <c r="B55" s="26" t="s">
        <v>66</v>
      </c>
      <c r="C55" s="28">
        <f t="shared" ref="C55:F55" si="16">SUM(C56:C58)</f>
        <v>320</v>
      </c>
      <c r="D55" s="28">
        <f t="shared" si="16"/>
        <v>320</v>
      </c>
      <c r="E55" s="19">
        <f t="shared" si="15"/>
        <v>1</v>
      </c>
      <c r="F55" s="28">
        <f t="shared" si="16"/>
        <v>3</v>
      </c>
      <c r="G55" s="19"/>
      <c r="H55" s="28">
        <f>SUM(H56:H58)</f>
        <v>3</v>
      </c>
      <c r="I55" s="28">
        <f>SUM(I56:I58)</f>
        <v>3</v>
      </c>
      <c r="J55" s="38"/>
      <c r="K55" s="39" t="s">
        <v>67</v>
      </c>
    </row>
    <row r="56" s="1" customFormat="1" ht="96" customHeight="1" spans="1:11">
      <c r="A56" s="20">
        <v>39</v>
      </c>
      <c r="B56" s="21" t="s">
        <v>68</v>
      </c>
      <c r="C56" s="20">
        <v>200</v>
      </c>
      <c r="D56" s="22">
        <v>200</v>
      </c>
      <c r="E56" s="23">
        <f t="shared" si="15"/>
        <v>1</v>
      </c>
      <c r="F56" s="24">
        <v>1</v>
      </c>
      <c r="G56" s="25">
        <v>1</v>
      </c>
      <c r="H56" s="24">
        <v>1</v>
      </c>
      <c r="I56" s="24">
        <v>1</v>
      </c>
      <c r="J56" s="40"/>
      <c r="K56" s="39" t="s">
        <v>67</v>
      </c>
    </row>
    <row r="57" s="1" customFormat="1" ht="145" customHeight="1" spans="1:11">
      <c r="A57" s="20">
        <v>40</v>
      </c>
      <c r="B57" s="21" t="s">
        <v>69</v>
      </c>
      <c r="C57" s="20">
        <v>80</v>
      </c>
      <c r="D57" s="22">
        <v>80</v>
      </c>
      <c r="E57" s="23">
        <f t="shared" si="15"/>
        <v>1</v>
      </c>
      <c r="F57" s="24">
        <v>1</v>
      </c>
      <c r="G57" s="25">
        <v>1</v>
      </c>
      <c r="H57" s="24">
        <v>1</v>
      </c>
      <c r="I57" s="24">
        <v>1</v>
      </c>
      <c r="J57" s="40"/>
      <c r="K57" s="39" t="s">
        <v>67</v>
      </c>
    </row>
    <row r="58" s="1" customFormat="1" ht="118" customHeight="1" spans="1:11">
      <c r="A58" s="20">
        <v>41</v>
      </c>
      <c r="B58" s="21" t="s">
        <v>70</v>
      </c>
      <c r="C58" s="20">
        <v>40</v>
      </c>
      <c r="D58" s="22">
        <v>40</v>
      </c>
      <c r="E58" s="23">
        <f t="shared" si="15"/>
        <v>1</v>
      </c>
      <c r="F58" s="24">
        <v>1</v>
      </c>
      <c r="G58" s="25">
        <v>1</v>
      </c>
      <c r="H58" s="24">
        <v>1</v>
      </c>
      <c r="I58" s="24">
        <v>1</v>
      </c>
      <c r="J58" s="40"/>
      <c r="K58" s="39" t="s">
        <v>67</v>
      </c>
    </row>
    <row r="59" s="1" customFormat="1" ht="108" customHeight="1" spans="1:11">
      <c r="A59" s="28"/>
      <c r="B59" s="28" t="s">
        <v>71</v>
      </c>
      <c r="C59" s="28">
        <f t="shared" ref="C59:F59" si="17">SUM(C60:C60)</f>
        <v>222</v>
      </c>
      <c r="D59" s="28">
        <f t="shared" si="17"/>
        <v>222</v>
      </c>
      <c r="E59" s="19">
        <f t="shared" si="15"/>
        <v>1</v>
      </c>
      <c r="F59" s="28">
        <f t="shared" si="17"/>
        <v>1</v>
      </c>
      <c r="G59" s="19"/>
      <c r="H59" s="28">
        <f>SUM(H60:H60)</f>
        <v>1</v>
      </c>
      <c r="I59" s="28">
        <f>SUM(I60:I60)</f>
        <v>1</v>
      </c>
      <c r="J59" s="38"/>
      <c r="K59" s="39" t="s">
        <v>72</v>
      </c>
    </row>
    <row r="60" s="1" customFormat="1" ht="135" customHeight="1" spans="1:11">
      <c r="A60" s="20">
        <v>42</v>
      </c>
      <c r="B60" s="27" t="s">
        <v>73</v>
      </c>
      <c r="C60" s="20">
        <v>222</v>
      </c>
      <c r="D60" s="22">
        <v>222</v>
      </c>
      <c r="E60" s="23">
        <f t="shared" si="15"/>
        <v>1</v>
      </c>
      <c r="F60" s="24">
        <v>1</v>
      </c>
      <c r="G60" s="25">
        <v>1</v>
      </c>
      <c r="H60" s="24">
        <v>1</v>
      </c>
      <c r="I60" s="24">
        <v>1</v>
      </c>
      <c r="J60" s="40"/>
      <c r="K60" s="39" t="s">
        <v>72</v>
      </c>
    </row>
    <row r="61" s="1" customFormat="1" ht="108" customHeight="1" spans="1:11">
      <c r="A61" s="18"/>
      <c r="B61" s="26" t="s">
        <v>74</v>
      </c>
      <c r="C61" s="18">
        <f t="shared" ref="C61:F61" si="18">SUM(C62:C64)</f>
        <v>430</v>
      </c>
      <c r="D61" s="18">
        <f t="shared" si="18"/>
        <v>430</v>
      </c>
      <c r="E61" s="19">
        <f t="shared" si="15"/>
        <v>1</v>
      </c>
      <c r="F61" s="18">
        <f t="shared" si="18"/>
        <v>3</v>
      </c>
      <c r="G61" s="19"/>
      <c r="H61" s="18">
        <f>SUM(H62:H64)</f>
        <v>3</v>
      </c>
      <c r="I61" s="18">
        <f>SUM(I62:I64)</f>
        <v>3</v>
      </c>
      <c r="J61" s="38"/>
      <c r="K61" s="39" t="s">
        <v>75</v>
      </c>
    </row>
    <row r="62" s="1" customFormat="1" ht="135" customHeight="1" spans="1:11">
      <c r="A62" s="20">
        <v>43</v>
      </c>
      <c r="B62" s="27" t="s">
        <v>76</v>
      </c>
      <c r="C62" s="20">
        <v>45</v>
      </c>
      <c r="D62" s="22">
        <v>45</v>
      </c>
      <c r="E62" s="23">
        <f t="shared" si="15"/>
        <v>1</v>
      </c>
      <c r="F62" s="24">
        <v>1</v>
      </c>
      <c r="G62" s="25">
        <v>1</v>
      </c>
      <c r="H62" s="24">
        <v>1</v>
      </c>
      <c r="I62" s="24">
        <v>1</v>
      </c>
      <c r="J62" s="40"/>
      <c r="K62" s="39" t="s">
        <v>75</v>
      </c>
    </row>
    <row r="63" s="1" customFormat="1" ht="135" customHeight="1" spans="1:11">
      <c r="A63" s="20">
        <v>44</v>
      </c>
      <c r="B63" s="27" t="s">
        <v>77</v>
      </c>
      <c r="C63" s="20">
        <v>355</v>
      </c>
      <c r="D63" s="22">
        <v>355</v>
      </c>
      <c r="E63" s="23">
        <f t="shared" si="15"/>
        <v>1</v>
      </c>
      <c r="F63" s="24">
        <v>1</v>
      </c>
      <c r="G63" s="25">
        <v>1</v>
      </c>
      <c r="H63" s="24">
        <v>1</v>
      </c>
      <c r="I63" s="24">
        <v>1</v>
      </c>
      <c r="J63" s="40"/>
      <c r="K63" s="39" t="s">
        <v>75</v>
      </c>
    </row>
    <row r="64" s="1" customFormat="1" ht="135" customHeight="1" spans="1:11">
      <c r="A64" s="20">
        <v>45</v>
      </c>
      <c r="B64" s="27" t="s">
        <v>78</v>
      </c>
      <c r="C64" s="20">
        <v>30</v>
      </c>
      <c r="D64" s="22">
        <v>30</v>
      </c>
      <c r="E64" s="23">
        <f t="shared" si="15"/>
        <v>1</v>
      </c>
      <c r="F64" s="24">
        <v>1</v>
      </c>
      <c r="G64" s="25">
        <v>1</v>
      </c>
      <c r="H64" s="24">
        <v>1</v>
      </c>
      <c r="I64" s="24">
        <v>1</v>
      </c>
      <c r="J64" s="40"/>
      <c r="K64" s="39" t="s">
        <v>75</v>
      </c>
    </row>
    <row r="65" ht="108" customHeight="1" spans="1:11">
      <c r="A65" s="29"/>
      <c r="B65" s="28" t="s">
        <v>79</v>
      </c>
      <c r="C65" s="29">
        <f t="shared" ref="C65:F65" si="19">SUM(C66:C67)</f>
        <v>1273.34</v>
      </c>
      <c r="D65" s="29">
        <f t="shared" si="19"/>
        <v>1251.36</v>
      </c>
      <c r="E65" s="19">
        <f t="shared" si="15"/>
        <v>0.982738310270627</v>
      </c>
      <c r="F65" s="29">
        <f t="shared" si="19"/>
        <v>2</v>
      </c>
      <c r="G65" s="19"/>
      <c r="H65" s="29">
        <f>SUM(H66:H67)</f>
        <v>1</v>
      </c>
      <c r="I65" s="29">
        <f>SUM(I66:I67)</f>
        <v>1</v>
      </c>
      <c r="J65" s="38"/>
      <c r="K65" s="39" t="s">
        <v>80</v>
      </c>
    </row>
    <row r="66" s="1" customFormat="1" ht="132" customHeight="1" spans="1:11">
      <c r="A66" s="20">
        <v>46</v>
      </c>
      <c r="B66" s="27" t="s">
        <v>81</v>
      </c>
      <c r="C66" s="20">
        <v>100</v>
      </c>
      <c r="D66" s="22">
        <v>100</v>
      </c>
      <c r="E66" s="23">
        <f t="shared" si="15"/>
        <v>1</v>
      </c>
      <c r="F66" s="24">
        <v>1</v>
      </c>
      <c r="G66" s="25">
        <v>1</v>
      </c>
      <c r="H66" s="24">
        <v>1</v>
      </c>
      <c r="I66" s="24">
        <v>1</v>
      </c>
      <c r="J66" s="40"/>
      <c r="K66" s="39" t="s">
        <v>80</v>
      </c>
    </row>
    <row r="67" s="2" customFormat="1" ht="140" customHeight="1" spans="1:11">
      <c r="A67" s="20">
        <v>47</v>
      </c>
      <c r="B67" s="21" t="s">
        <v>82</v>
      </c>
      <c r="C67" s="20">
        <v>1173.34</v>
      </c>
      <c r="D67" s="22">
        <v>1151.36</v>
      </c>
      <c r="E67" s="23">
        <f t="shared" si="15"/>
        <v>0.981267151891183</v>
      </c>
      <c r="F67" s="24">
        <v>1</v>
      </c>
      <c r="G67" s="25">
        <v>0.9</v>
      </c>
      <c r="H67" s="24"/>
      <c r="I67" s="24"/>
      <c r="J67" s="40"/>
      <c r="K67" s="39" t="s">
        <v>80</v>
      </c>
    </row>
    <row r="68" ht="108" customHeight="1" spans="1:11">
      <c r="A68" s="18"/>
      <c r="B68" s="18" t="s">
        <v>83</v>
      </c>
      <c r="C68" s="18">
        <f t="shared" ref="C68:F68" si="20">SUM(C69:C72)</f>
        <v>335.2</v>
      </c>
      <c r="D68" s="18">
        <f t="shared" si="20"/>
        <v>335.2</v>
      </c>
      <c r="E68" s="19">
        <f t="shared" si="15"/>
        <v>1</v>
      </c>
      <c r="F68" s="18">
        <f t="shared" si="20"/>
        <v>4</v>
      </c>
      <c r="G68" s="19"/>
      <c r="H68" s="18">
        <f>SUM(H69:H72)</f>
        <v>4</v>
      </c>
      <c r="I68" s="18">
        <f>SUM(I69:I72)</f>
        <v>4</v>
      </c>
      <c r="J68" s="38"/>
      <c r="K68" s="39" t="s">
        <v>84</v>
      </c>
    </row>
    <row r="69" s="1" customFormat="1" ht="145" customHeight="1" spans="1:11">
      <c r="A69" s="20">
        <v>48</v>
      </c>
      <c r="B69" s="42" t="s">
        <v>85</v>
      </c>
      <c r="C69" s="20">
        <v>57.4</v>
      </c>
      <c r="D69" s="22">
        <v>57.4</v>
      </c>
      <c r="E69" s="23">
        <f t="shared" si="15"/>
        <v>1</v>
      </c>
      <c r="F69" s="24">
        <v>1</v>
      </c>
      <c r="G69" s="25">
        <v>1</v>
      </c>
      <c r="H69" s="24">
        <v>1</v>
      </c>
      <c r="I69" s="24">
        <v>1</v>
      </c>
      <c r="J69" s="40"/>
      <c r="K69" s="39" t="s">
        <v>84</v>
      </c>
    </row>
    <row r="70" s="2" customFormat="1" ht="123" customHeight="1" spans="1:11">
      <c r="A70" s="20">
        <v>49</v>
      </c>
      <c r="B70" s="27" t="s">
        <v>86</v>
      </c>
      <c r="C70" s="20">
        <v>146</v>
      </c>
      <c r="D70" s="22">
        <v>146</v>
      </c>
      <c r="E70" s="23">
        <f t="shared" si="15"/>
        <v>1</v>
      </c>
      <c r="F70" s="24">
        <v>1</v>
      </c>
      <c r="G70" s="25">
        <v>1</v>
      </c>
      <c r="H70" s="24">
        <v>1</v>
      </c>
      <c r="I70" s="24">
        <v>1</v>
      </c>
      <c r="J70" s="40"/>
      <c r="K70" s="39" t="s">
        <v>84</v>
      </c>
    </row>
    <row r="71" s="1" customFormat="1" ht="147" customHeight="1" spans="1:11">
      <c r="A71" s="20">
        <v>50</v>
      </c>
      <c r="B71" s="27" t="s">
        <v>87</v>
      </c>
      <c r="C71" s="20">
        <v>52.8</v>
      </c>
      <c r="D71" s="22">
        <v>52.8</v>
      </c>
      <c r="E71" s="23">
        <f t="shared" si="15"/>
        <v>1</v>
      </c>
      <c r="F71" s="24">
        <v>1</v>
      </c>
      <c r="G71" s="25">
        <v>1</v>
      </c>
      <c r="H71" s="24">
        <v>1</v>
      </c>
      <c r="I71" s="24">
        <v>1</v>
      </c>
      <c r="J71" s="40"/>
      <c r="K71" s="39" t="s">
        <v>84</v>
      </c>
    </row>
    <row r="72" s="1" customFormat="1" ht="106" customHeight="1" spans="1:11">
      <c r="A72" s="20">
        <v>51</v>
      </c>
      <c r="B72" s="21" t="s">
        <v>88</v>
      </c>
      <c r="C72" s="20">
        <v>79</v>
      </c>
      <c r="D72" s="22">
        <v>79</v>
      </c>
      <c r="E72" s="23">
        <f t="shared" si="15"/>
        <v>1</v>
      </c>
      <c r="F72" s="24">
        <v>1</v>
      </c>
      <c r="G72" s="25">
        <v>1</v>
      </c>
      <c r="H72" s="24">
        <v>1</v>
      </c>
      <c r="I72" s="24">
        <v>1</v>
      </c>
      <c r="J72" s="40"/>
      <c r="K72" s="39" t="s">
        <v>84</v>
      </c>
    </row>
    <row r="73" ht="108" customHeight="1" spans="1:11">
      <c r="A73" s="29"/>
      <c r="B73" s="18" t="s">
        <v>89</v>
      </c>
      <c r="C73" s="29">
        <f t="shared" ref="C73:F73" si="21">SUM(C74:C74)</f>
        <v>396</v>
      </c>
      <c r="D73" s="29">
        <f t="shared" si="21"/>
        <v>396</v>
      </c>
      <c r="E73" s="19">
        <f t="shared" si="15"/>
        <v>1</v>
      </c>
      <c r="F73" s="29">
        <f t="shared" si="21"/>
        <v>1</v>
      </c>
      <c r="G73" s="19"/>
      <c r="H73" s="29">
        <f>SUM(H74:H74)</f>
        <v>1</v>
      </c>
      <c r="I73" s="29">
        <f>SUM(I74:I74)</f>
        <v>1</v>
      </c>
      <c r="J73" s="38"/>
      <c r="K73" s="39" t="s">
        <v>90</v>
      </c>
    </row>
    <row r="74" s="2" customFormat="1" ht="140" customHeight="1" spans="1:11">
      <c r="A74" s="20">
        <v>52</v>
      </c>
      <c r="B74" s="27" t="s">
        <v>91</v>
      </c>
      <c r="C74" s="20">
        <v>396</v>
      </c>
      <c r="D74" s="22">
        <v>396</v>
      </c>
      <c r="E74" s="23">
        <f t="shared" si="15"/>
        <v>1</v>
      </c>
      <c r="F74" s="24">
        <v>1</v>
      </c>
      <c r="G74" s="25">
        <v>1</v>
      </c>
      <c r="H74" s="24">
        <v>1</v>
      </c>
      <c r="I74" s="24">
        <v>1</v>
      </c>
      <c r="J74" s="40"/>
      <c r="K74" s="39" t="s">
        <v>90</v>
      </c>
    </row>
    <row r="75" s="1" customFormat="1" ht="108" customHeight="1" spans="1:11">
      <c r="A75" s="29"/>
      <c r="B75" s="18" t="s">
        <v>92</v>
      </c>
      <c r="C75" s="29">
        <f t="shared" ref="C75:F75" si="22">SUM(C76:C77)</f>
        <v>68</v>
      </c>
      <c r="D75" s="29">
        <f t="shared" si="22"/>
        <v>68</v>
      </c>
      <c r="E75" s="19">
        <f t="shared" ref="E75:E81" si="23">D75/C75</f>
        <v>1</v>
      </c>
      <c r="F75" s="29">
        <f t="shared" si="22"/>
        <v>2</v>
      </c>
      <c r="G75" s="19"/>
      <c r="H75" s="29">
        <f>SUM(H76:H77)</f>
        <v>2</v>
      </c>
      <c r="I75" s="29">
        <f>SUM(I76:I77)</f>
        <v>2</v>
      </c>
      <c r="J75" s="38"/>
      <c r="K75" s="39" t="s">
        <v>93</v>
      </c>
    </row>
    <row r="76" s="1" customFormat="1" ht="122" customHeight="1" spans="1:11">
      <c r="A76" s="20">
        <v>53</v>
      </c>
      <c r="B76" s="21" t="s">
        <v>94</v>
      </c>
      <c r="C76" s="20">
        <v>33</v>
      </c>
      <c r="D76" s="22">
        <v>33</v>
      </c>
      <c r="E76" s="23">
        <f t="shared" si="15"/>
        <v>1</v>
      </c>
      <c r="F76" s="24">
        <v>1</v>
      </c>
      <c r="G76" s="25">
        <v>1</v>
      </c>
      <c r="H76" s="24">
        <v>1</v>
      </c>
      <c r="I76" s="24">
        <v>1</v>
      </c>
      <c r="J76" s="40"/>
      <c r="K76" s="39" t="s">
        <v>93</v>
      </c>
    </row>
    <row r="77" s="2" customFormat="1" ht="122" customHeight="1" spans="1:11">
      <c r="A77" s="20">
        <v>54</v>
      </c>
      <c r="B77" s="21" t="s">
        <v>95</v>
      </c>
      <c r="C77" s="20">
        <v>35</v>
      </c>
      <c r="D77" s="22">
        <v>35</v>
      </c>
      <c r="E77" s="23">
        <f t="shared" si="15"/>
        <v>1</v>
      </c>
      <c r="F77" s="24">
        <v>1</v>
      </c>
      <c r="G77" s="25">
        <v>1</v>
      </c>
      <c r="H77" s="24">
        <v>1</v>
      </c>
      <c r="I77" s="24">
        <v>1</v>
      </c>
      <c r="J77" s="40"/>
      <c r="K77" s="39" t="s">
        <v>93</v>
      </c>
    </row>
    <row r="78" s="1" customFormat="1" ht="108" customHeight="1" spans="1:11">
      <c r="A78" s="28"/>
      <c r="B78" s="29" t="s">
        <v>96</v>
      </c>
      <c r="C78" s="28">
        <f t="shared" ref="C78:F78" si="24">SUM(C79:C79)</f>
        <v>528.93</v>
      </c>
      <c r="D78" s="28">
        <f t="shared" si="24"/>
        <v>528.93</v>
      </c>
      <c r="E78" s="19">
        <f t="shared" si="23"/>
        <v>1</v>
      </c>
      <c r="F78" s="28">
        <f t="shared" si="24"/>
        <v>1</v>
      </c>
      <c r="G78" s="19"/>
      <c r="H78" s="28">
        <f>SUM(H79:H79)</f>
        <v>1</v>
      </c>
      <c r="I78" s="28">
        <f>SUM(I79:I79)</f>
        <v>1</v>
      </c>
      <c r="J78" s="38"/>
      <c r="K78" s="39" t="s">
        <v>97</v>
      </c>
    </row>
    <row r="79" s="1" customFormat="1" ht="145" customHeight="1" spans="1:11">
      <c r="A79" s="20">
        <v>55</v>
      </c>
      <c r="B79" s="42" t="s">
        <v>98</v>
      </c>
      <c r="C79" s="20">
        <v>528.93</v>
      </c>
      <c r="D79" s="22">
        <v>528.93</v>
      </c>
      <c r="E79" s="23">
        <f t="shared" si="23"/>
        <v>1</v>
      </c>
      <c r="F79" s="24">
        <v>1</v>
      </c>
      <c r="G79" s="25">
        <v>1</v>
      </c>
      <c r="H79" s="24">
        <v>1</v>
      </c>
      <c r="I79" s="24">
        <v>1</v>
      </c>
      <c r="J79" s="40"/>
      <c r="K79" s="39" t="s">
        <v>97</v>
      </c>
    </row>
    <row r="80" s="1" customFormat="1" ht="108" customHeight="1" spans="1:11">
      <c r="A80" s="28"/>
      <c r="B80" s="29" t="s">
        <v>99</v>
      </c>
      <c r="C80" s="28">
        <f t="shared" ref="C80:F80" si="25">SUM(C81:C81)</f>
        <v>100</v>
      </c>
      <c r="D80" s="28">
        <f t="shared" si="25"/>
        <v>79.84</v>
      </c>
      <c r="E80" s="19">
        <f t="shared" si="23"/>
        <v>0.7984</v>
      </c>
      <c r="F80" s="28">
        <f t="shared" si="25"/>
        <v>1</v>
      </c>
      <c r="G80" s="19"/>
      <c r="H80" s="28">
        <f>SUM(H81:H81)</f>
        <v>1</v>
      </c>
      <c r="I80" s="28">
        <f>SUM(I81:I81)</f>
        <v>1</v>
      </c>
      <c r="J80" s="38"/>
      <c r="K80" s="39" t="s">
        <v>100</v>
      </c>
    </row>
    <row r="81" s="2" customFormat="1" ht="149" customHeight="1" spans="1:11">
      <c r="A81" s="20">
        <v>56</v>
      </c>
      <c r="B81" s="21" t="s">
        <v>101</v>
      </c>
      <c r="C81" s="20">
        <v>100</v>
      </c>
      <c r="D81" s="22">
        <v>79.84</v>
      </c>
      <c r="E81" s="23">
        <f t="shared" si="23"/>
        <v>0.7984</v>
      </c>
      <c r="F81" s="24">
        <v>1</v>
      </c>
      <c r="G81" s="25">
        <v>1</v>
      </c>
      <c r="H81" s="24">
        <v>1</v>
      </c>
      <c r="I81" s="24">
        <v>1</v>
      </c>
      <c r="J81" s="40"/>
      <c r="K81" s="39" t="s">
        <v>100</v>
      </c>
    </row>
  </sheetData>
  <autoFilter ref="A5:M81">
    <extLst/>
  </autoFilter>
  <mergeCells count="8">
    <mergeCell ref="A1:J1"/>
    <mergeCell ref="D3:E3"/>
    <mergeCell ref="F3:I3"/>
    <mergeCell ref="A3:A4"/>
    <mergeCell ref="B3:B4"/>
    <mergeCell ref="C3:C4"/>
    <mergeCell ref="J3:J4"/>
    <mergeCell ref="K3:K4"/>
  </mergeCells>
  <printOptions horizontalCentered="1"/>
  <pageMargins left="0.393055555555556" right="0.393055555555556" top="0.708333333333333" bottom="0.472222222222222" header="0" footer="0.275"/>
  <pageSetup paperSize="9" scale="20" fitToHeight="0" orientation="portrait" horizontalDpi="600"/>
  <headerFooter>
    <oddFooter>&amp;C&amp;36第 &amp;P 页，共 &amp;N 页</oddFooter>
  </headerFooter>
  <ignoredErrors>
    <ignoredError sqref="E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2023年衔接资金项目进度推进表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好耶</cp:lastModifiedBy>
  <dcterms:created xsi:type="dcterms:W3CDTF">2022-01-06T08:44:00Z</dcterms:created>
  <dcterms:modified xsi:type="dcterms:W3CDTF">2023-12-21T01:56:54Z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C466B57195A44016BF0F6454B04F80AA_13</vt:lpwstr>
  </property>
  <property fmtid="{D5CDD505-2E9C-101B-9397-08002B2CF9AE}" pid="3" name="KSOProductBuildVer">
    <vt:lpwstr>2052-12.1.0.15336</vt:lpwstr>
  </property>
  <property fmtid="{D5CDD505-2E9C-101B-9397-08002B2CF9AE}" pid="4" name="KSOReadingLayout">
    <vt:bool>true</vt:bool>
  </property>
</Properties>
</file>