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<sst xmlns="http://schemas.openxmlformats.org/spreadsheetml/2006/main" count="1500" uniqueCount="469">
  <si>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</si>
  <si>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</si>
  <si>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</si>
  <si>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</si>
  <si>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</si>
  <si>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</si>
  <si>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</si>
  <si>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</si>
  <si>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</si>
  <si>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</si>
  <si>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</si>
  <si>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</si>
  <si>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</si>
  <si>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</si>
  <si>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</si>
  <si>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</si>
  <si>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</si>
  <si>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</si>
  <si>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</si>
  <si>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</si>
  <si>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</si>
  <si>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</si>
  <si>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</si>
  <si>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</si>
  <si>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</si>
  <si>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</si>
  <si>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</si>
  <si>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</si>
  <si>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</si>
  <si>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</si>
  <si>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</si>
  <si>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</si>
  <si>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</si>
  <si>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</si>
  <si>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</si>
  <si>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</si>
  <si>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</si>
  <si>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</si>
  <si>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</si>
  <si>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</si>
  <si>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</si>
  <si>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</si>
  <si>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</si>
  <si>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</si>
  <si>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</si>
  <si>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131004</t>
  </si>
  <si>
    <t>盈江县人民医院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</si>
  <si>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</si>
  <si>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</si>
  <si>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</si>
  <si>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</si>
  <si>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</si>
  <si>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</si>
  <si>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</si>
  <si>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</si>
  <si>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</si>
  <si>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</si>
  <si>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</si>
  <si>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</si>
  <si>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</si>
  <si>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</si>
  <si>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</si>
  <si>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</si>
  <si>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</si>
  <si>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</si>
  <si>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</si>
  <si>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</si>
  <si>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</si>
  <si>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</si>
  <si>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</si>
  <si>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</si>
  <si>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</si>
  <si>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</si>
  <si>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</si>
  <si>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</si>
  <si>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</si>
  <si>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</si>
  <si>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</si>
  <si>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</si>
  <si>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</si>
  <si>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</si>
  <si>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</si>
  <si>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</si>
  <si>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</si>
  <si>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</si>
  <si>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</si>
  <si>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</si>
  <si>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</si>
  <si>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</si>
  <si>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</si>
  <si>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</si>
  <si>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</si>
  <si>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</si>
  <si>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</si>
  <si>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</si>
  <si>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</si>
  <si>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</si>
  <si>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2100201</t>
  </si>
  <si>
    <t>综合医院</t>
  </si>
  <si>
    <t>21004</t>
  </si>
  <si>
    <t>公共卫生</t>
  </si>
  <si>
    <t>2100408</t>
  </si>
  <si>
    <t>基本公共卫生服务</t>
  </si>
  <si>
    <t>2100409</t>
  </si>
  <si>
    <t>重大公共卫生服务</t>
  </si>
  <si>
    <t>21011</t>
  </si>
  <si>
    <t>行政事业单位医疗</t>
  </si>
  <si>
    <t>2101101</t>
  </si>
  <si>
    <t>行政单位医疗</t>
  </si>
  <si>
    <t>2101102</t>
  </si>
  <si>
    <t>事业单位医疗</t>
  </si>
  <si>
    <t>2101199</t>
  </si>
  <si>
    <t>其他行政事业单位医疗支出</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</si>
  <si>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</si>
  <si>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</si>
  <si>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</si>
  <si>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</si>
  <si>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</si>
  <si>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</si>
  <si>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</si>
  <si>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</si>
  <si>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</si>
  <si>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</si>
  <si>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</si>
  <si>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</si>
  <si>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</si>
  <si>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</si>
  <si>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</si>
  <si>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</si>
  <si>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</si>
  <si>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</si>
  <si>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</si>
  <si>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</si>
  <si>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</si>
  <si>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</si>
  <si>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</si>
  <si>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备注：盈江县人民医院2025年无一般公共预算“三公”经费支出，故公开空表。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</si>
  <si>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</si>
  <si>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</si>
  <si>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</si>
  <si>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</si>
  <si>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</si>
  <si>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</si>
  <si>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</si>
  <si>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</si>
  <si>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</si>
  <si>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</si>
  <si>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</si>
  <si>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</si>
  <si>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</si>
  <si>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</si>
  <si>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</si>
  <si>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</si>
  <si>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</si>
  <si>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</si>
  <si>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</si>
  <si>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</si>
  <si>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</si>
  <si>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</si>
  <si>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</si>
  <si>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</si>
  <si>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</si>
  <si>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533123210000000003793</t>
  </si>
  <si>
    <t>事业人员支出工资</t>
  </si>
  <si>
    <t>30101</t>
  </si>
  <si>
    <t>基本工资</t>
  </si>
  <si>
    <t>30102</t>
  </si>
  <si>
    <t>津贴补贴</t>
  </si>
  <si>
    <t>30103</t>
  </si>
  <si>
    <t>奖金</t>
  </si>
  <si>
    <t>533123231100001426340</t>
  </si>
  <si>
    <t>差额单位绩效奖励</t>
  </si>
  <si>
    <t>30107</t>
  </si>
  <si>
    <t>绩效工资</t>
  </si>
  <si>
    <t>533123231100001426354</t>
  </si>
  <si>
    <t>差额单位奖励性绩效改革性补贴</t>
  </si>
  <si>
    <t>533123221100000354076</t>
  </si>
  <si>
    <t>社会保障缴费</t>
  </si>
  <si>
    <t>30108</t>
  </si>
  <si>
    <t>机关事业单位基本养老保险缴费</t>
  </si>
  <si>
    <t>30109</t>
  </si>
  <si>
    <t>职业年金缴费</t>
  </si>
  <si>
    <t>533123221100000354074</t>
  </si>
  <si>
    <t>社会保险经费</t>
  </si>
  <si>
    <t>30110</t>
  </si>
  <si>
    <t>职工基本医疗保险缴费</t>
  </si>
  <si>
    <t>30112</t>
  </si>
  <si>
    <t>其他社会保障缴费</t>
  </si>
  <si>
    <t>533123210000000003798</t>
  </si>
  <si>
    <t>退休公用经费</t>
  </si>
  <si>
    <t>30201</t>
  </si>
  <si>
    <t>办公费</t>
  </si>
  <si>
    <t>533123210000000003797</t>
  </si>
  <si>
    <t>离休公用经费</t>
  </si>
  <si>
    <t>533123210000000003796</t>
  </si>
  <si>
    <t>离退休费</t>
  </si>
  <si>
    <t>30301</t>
  </si>
  <si>
    <t>离休费</t>
  </si>
  <si>
    <t>533123231100001146604</t>
  </si>
  <si>
    <t>离退休干部党组织书记工作补贴</t>
  </si>
  <si>
    <t>30305</t>
  </si>
  <si>
    <t>生活补助</t>
  </si>
  <si>
    <t>533123231100001537556</t>
  </si>
  <si>
    <t>离退休干部党组织副书记、委员工作补贴</t>
  </si>
  <si>
    <t>533123251100003760072</t>
  </si>
  <si>
    <t>单位资金安排人员支出项目经费</t>
  </si>
  <si>
    <t>30199</t>
  </si>
  <si>
    <t>其他工资福利支出</t>
  </si>
  <si>
    <t>预算05-1表</t>
  </si>
  <si>
    <t>2025年部门项目支出预算表</t>
  </si>
  <si>
    <t>项目分类</t>
  </si>
  <si>
    <t>项目单位</t>
  </si>
  <si>
    <t>经济科目编码</t>
  </si>
  <si>
    <t>经济科目名称</t>
  </si>
  <si>
    <t>本年拨款</t>
  </si>
  <si>
    <t>其中：本次下达</t>
  </si>
  <si>
    <t>2025年未治疗丙肝患者分类救治县级经费</t>
  </si>
  <si>
    <t>专项业务类</t>
  </si>
  <si>
    <t>533123251100003740786</t>
  </si>
  <si>
    <t>单位资金安排日常运转项目经费</t>
  </si>
  <si>
    <t>事业发展类</t>
  </si>
  <si>
    <t>533123251100003761039</t>
  </si>
  <si>
    <t>30205</t>
  </si>
  <si>
    <t>水费</t>
  </si>
  <si>
    <t>30206</t>
  </si>
  <si>
    <t>电费</t>
  </si>
  <si>
    <t>30207</t>
  </si>
  <si>
    <t>邮电费</t>
  </si>
  <si>
    <t>30209</t>
  </si>
  <si>
    <t>物业管理费</t>
  </si>
  <si>
    <t>30211</t>
  </si>
  <si>
    <t>差旅费</t>
  </si>
  <si>
    <t>30213</t>
  </si>
  <si>
    <t>维修（护）费</t>
  </si>
  <si>
    <t>30215</t>
  </si>
  <si>
    <t>会议费</t>
  </si>
  <si>
    <t>30216</t>
  </si>
  <si>
    <t>培训费</t>
  </si>
  <si>
    <t>30217</t>
  </si>
  <si>
    <t>30218</t>
  </si>
  <si>
    <t>专用材料费</t>
  </si>
  <si>
    <t>30225</t>
  </si>
  <si>
    <t>专用燃料费</t>
  </si>
  <si>
    <t>30226</t>
  </si>
  <si>
    <t>劳务费</t>
  </si>
  <si>
    <t>30227</t>
  </si>
  <si>
    <t>委托业务费</t>
  </si>
  <si>
    <t>30228</t>
  </si>
  <si>
    <t>工会经费</t>
  </si>
  <si>
    <t>30231</t>
  </si>
  <si>
    <t>公务用车运行维护费</t>
  </si>
  <si>
    <t>30239</t>
  </si>
  <si>
    <t>其他交通费用</t>
  </si>
  <si>
    <t>30299</t>
  </si>
  <si>
    <t>其他商品和服务支出</t>
  </si>
  <si>
    <t>31001</t>
  </si>
  <si>
    <t>房屋建筑物购建</t>
  </si>
  <si>
    <t>31002</t>
  </si>
  <si>
    <t>办公设备购置</t>
  </si>
  <si>
    <t>31003</t>
  </si>
  <si>
    <t>专用设备购置</t>
  </si>
  <si>
    <t>31007</t>
  </si>
  <si>
    <t>信息网络及软件购置更新</t>
  </si>
  <si>
    <t>31099</t>
  </si>
  <si>
    <t>其他资本性支出</t>
  </si>
  <si>
    <t>单位资金安排政府采购项目经费</t>
  </si>
  <si>
    <t>533123251100003760927</t>
  </si>
  <si>
    <t>30202</t>
  </si>
  <si>
    <t>印刷费</t>
  </si>
  <si>
    <t>基本公共卫生服务项目县级补助资金</t>
  </si>
  <si>
    <t>民生类</t>
  </si>
  <si>
    <t>533123251100003748104</t>
  </si>
  <si>
    <t>机关事业单位党组织工作经费</t>
  </si>
  <si>
    <t>533123221100000580893</t>
  </si>
  <si>
    <t>离退休干部党组织工作经费</t>
  </si>
  <si>
    <t>533123231100001124194</t>
  </si>
  <si>
    <t>州级2025年民族地区（防治艾滋病专项经费）转移支付资金</t>
  </si>
  <si>
    <t>533123251100003740794</t>
  </si>
  <si>
    <t>预算05-2表</t>
  </si>
  <si>
    <t>单位名称、项目名称</t>
  </si>
  <si>
    <t>项目年度绩效目标</t>
  </si>
  <si>
    <t>一级指标</t>
  </si>
  <si>
    <t>二级指标</t>
  </si>
  <si>
    <t>三级指标</t>
  </si>
  <si>
    <t>指标性质</t>
  </si>
  <si>
    <t>指标值</t>
  </si>
  <si>
    <t>度量单位</t>
  </si>
  <si>
    <t>指标属性</t>
  </si>
  <si>
    <t>指标内容</t>
  </si>
  <si>
    <t>切实加强离退休干部党组织建设，明确县级机关事业单位离退休干部党组织工作经费保障标准。</t>
  </si>
  <si>
    <t>产出指标</t>
  </si>
  <si>
    <t>数量指标</t>
  </si>
  <si>
    <t>获补对象数</t>
  </si>
  <si>
    <t>=</t>
  </si>
  <si>
    <t>26</t>
  </si>
  <si>
    <t>人</t>
  </si>
  <si>
    <t>定性指标</t>
  </si>
  <si>
    <t>反映获补助人员、企业的数量情况，也适用补贴、资助等形式的补助。</t>
  </si>
  <si>
    <t>财政资金补偿完成率</t>
  </si>
  <si>
    <t>100</t>
  </si>
  <si>
    <t>%</t>
  </si>
  <si>
    <t>定量指标</t>
  </si>
  <si>
    <t>财政资金补偿完成情况。</t>
  </si>
  <si>
    <t>质量指标</t>
  </si>
  <si>
    <t>补偿资金使用合规率</t>
  </si>
  <si>
    <t>资金使用合规性。</t>
  </si>
  <si>
    <t>时效指标</t>
  </si>
  <si>
    <t>发放及时率</t>
  </si>
  <si>
    <t>补偿及时情况。</t>
  </si>
  <si>
    <t>效益指标</t>
  </si>
  <si>
    <t>社会效益</t>
  </si>
  <si>
    <t>是否发挥党员先锋模范带头作用</t>
  </si>
  <si>
    <t>是</t>
  </si>
  <si>
    <t>是/否</t>
  </si>
  <si>
    <t>反映离退休干部先锋模范带头作用。</t>
  </si>
  <si>
    <t>满意度指标</t>
  </si>
  <si>
    <t>服务对象满意度</t>
  </si>
  <si>
    <t>受益对象满意度</t>
  </si>
  <si>
    <t>&gt;=</t>
  </si>
  <si>
    <t>90</t>
  </si>
  <si>
    <t>反映获补助受益对象的满意程度。</t>
  </si>
  <si>
    <t>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t>
  </si>
  <si>
    <t>补助困难丙肝患者检测治疗的人数</t>
  </si>
  <si>
    <t>195</t>
  </si>
  <si>
    <t>反映获补助人的数量情况。</t>
  </si>
  <si>
    <t>其他补助丙肝患者检测治疗人数</t>
  </si>
  <si>
    <t>211</t>
  </si>
  <si>
    <t>符合治疗条件的慢性丙肝患者抗病毒治疗率</t>
  </si>
  <si>
    <t>60</t>
  </si>
  <si>
    <t>所有符合治疗条件的慢性丙肝患者中，实际接受抗病毒治疗的比例。符合治疗条件的慢性丙肝患者抗病毒治疗率=录入丙肝防治信息系统的治疗病例数/符合治疗条件的慢性丙肝患者病例数×100%；</t>
  </si>
  <si>
    <t>新报告符合治疗条件慢性丙肝患者抗病毒治疗率</t>
  </si>
  <si>
    <t>80</t>
  </si>
  <si>
    <t>所有新报告符合治疗条件的慢性丙肝患者中，实际接受抗病毒治疗的比例。新报告符合治疗条件的慢性丙肝患者抗病毒治疗率=录入丙肝防治信息系统的治疗病例数/新报告符合治疗条件的慢性丙肝患者病例数×100%</t>
  </si>
  <si>
    <t>公共卫生服务水平</t>
  </si>
  <si>
    <t>持续提高</t>
  </si>
  <si>
    <t>年</t>
  </si>
  <si>
    <t>反映公共卫生服务水平情况。</t>
  </si>
  <si>
    <t>实施基本公共卫生服务,提高服务质量效率和均等化水平及开展国家基本公共卫生服务项目签约服务,理顺居民健康档案建立与管理工作</t>
  </si>
  <si>
    <t>居民规范化电子健康档案建档率</t>
  </si>
  <si>
    <t>85</t>
  </si>
  <si>
    <t>盈江县2019年基本公共卫生服务项目实施方案</t>
  </si>
  <si>
    <t>0-6岁儿童免疫规划疫苗接种率</t>
  </si>
  <si>
    <t>95</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</si>
  <si>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</si>
  <si>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</si>
  <si>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</si>
  <si>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</si>
  <si>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</si>
  <si>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</si>
  <si>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</si>
  <si>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</si>
  <si>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</si>
  <si>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</si>
  <si>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</si>
  <si>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</si>
  <si>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救助对象满意度</t>
  </si>
  <si>
    <t>要加大党建经费投入力度，有效整合各类党建资金，把“州级基层党建经费每年在原有基础上不低于8%逐年递增”的要求落到实处。各县市要研究建立基层党建工作投入保障机制，逐年增加基层党建经费投入，严格落实各领域基层党组织工作经费保障，重点落实村（社区）党组织服务群众经费、基层党支部工作经费及非公经济组织和社会组织党组织、国有企业党组织工作经费。各级各部门要认真落实“机关事业单位党组织工作经费按每名党员不低于200元标准列入年度经费预算”，不断加大党建工作经费投入保障力度。</t>
  </si>
  <si>
    <t>每月一次主题党日、一次集中学习、每年一次组织生活会、举办党员培训</t>
  </si>
  <si>
    <t>每月一次主题党日、一次集中学习、每年一次组织生活会、举办党员</t>
  </si>
  <si>
    <t>反映开展党建工作情况。</t>
  </si>
  <si>
    <t>提升党员党性和服务意识</t>
  </si>
  <si>
    <t>党组织及党员满意度</t>
  </si>
  <si>
    <t>反映受对象的满意程度。</t>
  </si>
  <si>
    <t xml:space="preserve">做好本部门人员、公用经费保障，按规定落实干部职工各项待遇，支持部门正常履职。						
</t>
  </si>
  <si>
    <t>工资福利发放事业人数</t>
  </si>
  <si>
    <t>259</t>
  </si>
  <si>
    <t xml:space="preserve">反映部门（单位）实际发放事业编制人员数量。工资福利包括：事业人员工资、社会保险、住房公积金、职业年金等。
</t>
  </si>
  <si>
    <t>供养离（退）休人员数</t>
  </si>
  <si>
    <t>171</t>
  </si>
  <si>
    <t xml:space="preserve">反映财政供养部门（单位）离（退）休人员数量。
</t>
  </si>
  <si>
    <t>部门运转</t>
  </si>
  <si>
    <t>正常运转</t>
  </si>
  <si>
    <t xml:space="preserve">反映部门（单位）运转情况。
</t>
  </si>
  <si>
    <t>社会公众满意度</t>
  </si>
  <si>
    <t xml:space="preserve">反映社会公众对部门（单位）履职情况的满意程度。
</t>
  </si>
  <si>
    <t xml:space="preserve">"全州新报告丙肝抗体阳性者核酸检测率达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						
</t>
  </si>
  <si>
    <t xml:space="preserve">反映获补助人的数量情况。
</t>
  </si>
  <si>
    <t xml:space="preserve">所有符合治疗条件的慢性丙肝患者中，实际接受抗病毒治疗的比例。符合治疗条件的慢性丙肝患者抗病毒治疗率=录入丙肝防治信息系统的治疗病例数/符合治疗条件的慢性丙肝患者病例数×100%；
</t>
  </si>
  <si>
    <t xml:space="preserve">所有新报告符合治疗条件的慢性丙肝患者中，实际接受抗病毒治疗的比例。新报告符合治疗条件的慢性丙肝患者抗病毒治疗率=录入丙肝防治信息系统的治疗病例数/新报告符合治疗条件的慢性丙肝患者病例数×100%
</t>
  </si>
  <si>
    <t xml:space="preserve">反映公共卫生服务水平情况。
</t>
  </si>
  <si>
    <t>生活状况改善</t>
  </si>
  <si>
    <t>得到改善</t>
  </si>
  <si>
    <t>反映救助促进受助对象生活状况的改善情况。</t>
  </si>
  <si>
    <t>单位人员满意度</t>
  </si>
  <si>
    <t xml:space="preserve">反映部门（单位）人员对工资福利发放的满意程度。
</t>
  </si>
  <si>
    <t>预算06表</t>
  </si>
  <si>
    <t>政府性基金预算支出预算表</t>
  </si>
  <si>
    <t>单位名称：德宏傣族景颇族自治州残疾人联合会</t>
  </si>
  <si>
    <t>本年政府性基金预算支出</t>
  </si>
  <si>
    <t>合  计</t>
  </si>
  <si>
    <t>备注：盈江县人民医院2025年无政府性基金预算支出，故公开空表。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</si>
  <si>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</si>
  <si>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</si>
  <si>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</si>
  <si>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</si>
  <si>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</si>
  <si>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</si>
  <si>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</si>
  <si>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</si>
  <si>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</si>
  <si>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</si>
  <si>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</si>
  <si>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</si>
  <si>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办公设备</t>
  </si>
  <si>
    <t>批</t>
  </si>
  <si>
    <t>车辆加油服务</t>
  </si>
  <si>
    <t>车辆加油、添加燃料服务</t>
  </si>
  <si>
    <t>辆</t>
  </si>
  <si>
    <t>盈江县人民医院办公用纸采购项目</t>
  </si>
  <si>
    <t>复印纸</t>
  </si>
  <si>
    <t>件</t>
  </si>
  <si>
    <t>机动车保险服务</t>
  </si>
  <si>
    <t>家具采购</t>
  </si>
  <si>
    <t>家具</t>
  </si>
  <si>
    <t>采购空调</t>
  </si>
  <si>
    <t>空调机</t>
  </si>
  <si>
    <t>车辆维修和保养服务</t>
  </si>
  <si>
    <t>其他车辆维修和保养服务</t>
  </si>
  <si>
    <t>其他信息化设备</t>
  </si>
  <si>
    <t>物业管理服务</t>
  </si>
  <si>
    <t>医疗设备</t>
  </si>
  <si>
    <t>医疗设备维修费</t>
  </si>
  <si>
    <t>医疗设备维修和保养服务</t>
  </si>
  <si>
    <t>印刷服务</t>
  </si>
  <si>
    <t>预算08表</t>
  </si>
  <si>
    <t>政府购买服务项目</t>
  </si>
  <si>
    <t>政府购买服务目录</t>
  </si>
  <si>
    <t>备注：盈江县人民医院2025年无政府购买服务预算支出，故公开空表。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</si>
  <si>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</si>
  <si>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</si>
  <si>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</si>
  <si>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</si>
  <si>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</si>
  <si>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</si>
  <si>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</si>
  <si>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</si>
  <si>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</si>
  <si>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</si>
  <si>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</si>
  <si>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</si>
  <si>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</si>
  <si>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</si>
  <si>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</si>
  <si>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</si>
  <si>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</si>
  <si>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</si>
  <si>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</si>
  <si>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</si>
  <si>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</si>
  <si>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备注：盈江县人民医院2025年无县对下转移支付预算支出，故公开空表。</t>
  </si>
  <si>
    <t>预算09-2表</t>
  </si>
  <si>
    <t>备注：盈江县人民医院2025年无县对下转移支付支出，故公开空表。</t>
  </si>
  <si>
    <t>预算10表</t>
  </si>
  <si>
    <t>资产类别</t>
  </si>
  <si>
    <t>资产分类代码.名称</t>
  </si>
  <si>
    <t>资产名称</t>
  </si>
  <si>
    <t>计量单位</t>
  </si>
  <si>
    <t>财政部门批复数（元）</t>
  </si>
  <si>
    <t>单价</t>
  </si>
  <si>
    <t>金额</t>
  </si>
  <si>
    <t>备注：盈江县人民医院2025年无新增资产配置，故公开空表。</t>
  </si>
  <si>
    <t>预算11表</t>
  </si>
  <si>
    <t>上级补助</t>
  </si>
  <si>
    <t>备注：盈江县人民医院2025年无上级转移支付补助项目支出，故公开空表。</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</si>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</sst>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2" fillId="0" borderId="0">
      <alignment vertical="top"/>
      <protection locked="0"/>
    </xf>
    <xf numFmtId="0" fontId="6" fillId="0" borderId="0"/>
  </cellStyleXfs>
  <cellXfs count="174">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8" fontId="2" fillId="0" borderId="7" xfId="54" applyProtection="1">
      <alignment horizontal="right" vertical="center"/>
      <protection locked="0"/>
    </xf>
    <xf numFmtId="0" fontId="3" fillId="0" borderId="7" xfId="0" applyFont="1" applyFill="1" applyBorder="1" applyAlignment="1"/>
    <xf numFmtId="49" fontId="2" fillId="0" borderId="7" xfId="53"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2" fillId="0" borderId="0" xfId="57" applyFont="1" applyFill="1" applyBorder="1" applyAlignment="1" applyProtection="1">
      <alignment vertical="top"/>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6" fillId="0" borderId="0" xfId="57" applyFont="1" applyFill="1" applyBorder="1" applyAlignment="1" applyProtection="1">
      <alignment vertical="center"/>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7"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6" fillId="0" borderId="0" xfId="57" applyFont="1" applyFill="1" applyBorder="1" applyAlignment="1" applyProtection="1"/>
    <xf numFmtId="0" fontId="3" fillId="0" borderId="0" xfId="0" applyFont="1" applyFill="1" applyAlignment="1"/>
    <xf numFmtId="0" fontId="3" fillId="0" borderId="0" xfId="0" applyFont="1" applyFill="1" applyAlignment="1" applyProtection="1">
      <alignment horizontal="right" vertical="center"/>
      <protection locked="0"/>
    </xf>
    <xf numFmtId="0" fontId="7" fillId="0" borderId="0" xfId="0" applyFont="1" applyFill="1" applyAlignment="1">
      <alignment horizontal="center" vertical="center" wrapText="1"/>
    </xf>
    <xf numFmtId="0" fontId="5" fillId="0" borderId="0" xfId="0" applyFont="1" applyFill="1" applyAlignment="1">
      <alignment horizontal="right" vertical="center"/>
    </xf>
    <xf numFmtId="0" fontId="1" fillId="0" borderId="0" xfId="0" applyFont="1" applyFill="1" applyAlignment="1">
      <alignment horizontal="right"/>
    </xf>
    <xf numFmtId="0" fontId="5" fillId="0" borderId="0" xfId="0" applyFont="1" applyFill="1" applyAlignment="1">
      <alignment horizontal="left" vertical="center" wrapText="1"/>
    </xf>
    <xf numFmtId="0" fontId="1" fillId="0" borderId="0" xfId="0" applyFont="1" applyFill="1" applyAlignment="1">
      <alignment wrapText="1"/>
    </xf>
    <xf numFmtId="0" fontId="1" fillId="0" borderId="1"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3" fontId="1" fillId="0" borderId="2" xfId="0" applyNumberFormat="1" applyFont="1" applyFill="1" applyBorder="1" applyAlignment="1" applyProtection="1">
      <alignment horizontal="center" vertical="center"/>
      <protection locked="0"/>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2" xfId="0" applyNumberFormat="1" applyFont="1" applyFill="1" applyBorder="1" applyAlignment="1" applyProtection="1">
      <alignment horizontal="right" vertical="center"/>
      <protection locked="0"/>
    </xf>
    <xf numFmtId="0" fontId="5" fillId="0" borderId="7" xfId="0" applyFont="1" applyFill="1" applyBorder="1" applyAlignment="1" applyProtection="1">
      <alignment vertical="top"/>
      <protection locked="0"/>
    </xf>
    <xf numFmtId="0" fontId="6" fillId="0" borderId="0" xfId="57" applyFont="1" applyFill="1" applyBorder="1" applyAlignment="1" applyProtection="1">
      <alignment horizontal="left" wrapText="1"/>
    </xf>
    <xf numFmtId="0" fontId="3"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wrapText="1"/>
    </xf>
    <xf numFmtId="0" fontId="3" fillId="0" borderId="0" xfId="0" applyFont="1" applyFill="1" applyBorder="1" applyAlignment="1">
      <alignment vertical="top"/>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8" fillId="0" borderId="0" xfId="0" applyFont="1" applyFill="1" applyBorder="1" applyAlignment="1" applyProtection="1">
      <alignment horizontal="right"/>
      <protection locked="0"/>
    </xf>
    <xf numFmtId="49" fontId="8" fillId="0" borderId="0" xfId="0" applyNumberFormat="1" applyFont="1" applyFill="1" applyBorder="1" applyAlignment="1" applyProtection="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Fill="1" applyBorder="1" applyAlignment="1">
      <alignment horizontal="right" vertical="center" wrapText="1"/>
    </xf>
    <xf numFmtId="49" fontId="12"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78" fontId="5" fillId="0" borderId="7" xfId="54" applyFont="1">
      <alignment horizontal="right" vertical="center"/>
    </xf>
    <xf numFmtId="0" fontId="13"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15" fillId="0" borderId="7" xfId="0" applyNumberFormat="1" applyFont="1" applyFill="1" applyBorder="1" applyAlignment="1">
      <alignment vertical="center"/>
    </xf>
    <xf numFmtId="4" fontId="15" fillId="0" borderId="2" xfId="0" applyNumberFormat="1" applyFont="1" applyFill="1" applyBorder="1" applyAlignment="1">
      <alignment vertical="center"/>
    </xf>
    <xf numFmtId="49" fontId="13"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8" fontId="2" fillId="0" borderId="7" xfId="0" applyNumberFormat="1" applyFont="1" applyFill="1" applyBorder="1" applyAlignment="1" applyProtection="1">
      <alignment horizontal="right" vertical="center"/>
      <protection locked="0"/>
    </xf>
    <xf numFmtId="0" fontId="19" fillId="0" borderId="7" xfId="0" applyFont="1" applyFill="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4" fillId="0" borderId="0" xfId="0" applyNumberFormat="1" applyFont="1" applyFill="1" applyBorder="1" applyAlignment="1">
      <alignment horizontal="center" vertical="center" wrapText="1"/>
    </xf>
    <xf numFmtId="49" fontId="5" fillId="0" borderId="7" xfId="53" applyFont="1" applyAlignment="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abSelected="1" workbookViewId="0">
      <selection activeCell="D17" sqref="D17"/>
    </sheetView>
  </sheetViews>
  <sheetFormatPr defaultColWidth="9" defaultRowHeight="15" customHeight="1" outlineLevelCol="3"/>
  <cols>
    <col min="1" max="4" width="29.125" style="1" customWidth="1"/>
    <col min="5" max="16384" width="9" style="1"/>
  </cols>
  <sheetData>
    <row r="1" s="1" customFormat="1" ht="18.75" customHeight="1" spans="1:4">
      <c r="A1" s="170"/>
      <c r="B1" s="170"/>
      <c r="C1" s="170"/>
      <c r="D1" s="171" t="s">
        <v>0</v>
      </c>
    </row>
    <row r="2" s="1" customFormat="1" ht="42" customHeight="1" spans="1:4">
      <c r="A2" s="172" t="str">
        <f>"2025"&amp;"年部门财务收支预算总表"</f>
        <v>2025年部门财务收支预算总表</v>
      </c>
      <c r="B2" s="172"/>
      <c r="C2" s="172"/>
      <c r="D2" s="172"/>
    </row>
    <row r="3" s="1" customFormat="1" ht="18.75" customHeight="1" spans="1:4">
      <c r="A3" s="134" t="str">
        <f>"单位名称："&amp;"盈江县人民医院"</f>
        <v>单位名称：盈江县人民医院</v>
      </c>
      <c r="B3" s="134"/>
      <c r="C3" s="135"/>
      <c r="D3" s="173" t="s">
        <v>1</v>
      </c>
    </row>
    <row r="4" s="1" customFormat="1" ht="18.75" customHeight="1" spans="1:4">
      <c r="A4" s="135" t="s">
        <v>2</v>
      </c>
      <c r="B4" s="135"/>
      <c r="C4" s="135" t="s">
        <v>3</v>
      </c>
      <c r="D4" s="135"/>
    </row>
    <row r="5" s="1" customFormat="1" ht="18.75" customHeight="1" spans="1:4">
      <c r="A5" s="135" t="s">
        <v>4</v>
      </c>
      <c r="B5" s="135" t="s">
        <v>5</v>
      </c>
      <c r="C5" s="135" t="s">
        <v>6</v>
      </c>
      <c r="D5" s="135" t="s">
        <v>5</v>
      </c>
    </row>
    <row r="6" s="1" customFormat="1" ht="18.75" customHeight="1" spans="1:4">
      <c r="A6" s="134" t="s">
        <v>7</v>
      </c>
      <c r="B6" s="136">
        <v>27252985.59</v>
      </c>
      <c r="C6" s="134" t="str">
        <f>"一"&amp;"、"&amp;"一般公共服务支出"</f>
        <v>一、一般公共服务支出</v>
      </c>
      <c r="D6" s="136">
        <v>8400</v>
      </c>
    </row>
    <row r="7" s="1" customFormat="1" ht="18.75" customHeight="1" spans="1:4">
      <c r="A7" s="134" t="s">
        <v>8</v>
      </c>
      <c r="B7" s="136"/>
      <c r="C7" s="134" t="str">
        <f>"二"&amp;"、"&amp;"社会保障和就业支出"</f>
        <v>二、社会保障和就业支出</v>
      </c>
      <c r="D7" s="136">
        <v>356672</v>
      </c>
    </row>
    <row r="8" s="1" customFormat="1" ht="18.75" customHeight="1" spans="1:4">
      <c r="A8" s="134" t="s">
        <v>9</v>
      </c>
      <c r="B8" s="136"/>
      <c r="C8" s="134" t="str">
        <f>"三"&amp;"、"&amp;"卫生健康支出"</f>
        <v>三、卫生健康支出</v>
      </c>
      <c r="D8" s="136">
        <v>359371701.08</v>
      </c>
    </row>
    <row r="9" s="1" customFormat="1" ht="18.75" customHeight="1" spans="1:4">
      <c r="A9" s="134" t="s">
        <v>10</v>
      </c>
      <c r="B9" s="136"/>
      <c r="C9" s="134"/>
      <c r="D9" s="136"/>
    </row>
    <row r="10" s="1" customFormat="1" ht="18.75" customHeight="1" spans="1:4">
      <c r="A10" s="134" t="s">
        <v>11</v>
      </c>
      <c r="B10" s="136">
        <v>332483787.49</v>
      </c>
      <c r="C10" s="134"/>
      <c r="D10" s="136"/>
    </row>
    <row r="11" s="1" customFormat="1" ht="18.75" customHeight="1" spans="1:4">
      <c r="A11" s="134" t="s">
        <v>12</v>
      </c>
      <c r="B11" s="136">
        <v>332483787.49</v>
      </c>
      <c r="C11" s="134"/>
      <c r="D11" s="136"/>
    </row>
    <row r="12" s="1" customFormat="1" ht="18.75" customHeight="1" spans="1:4">
      <c r="A12" s="134" t="s">
        <v>13</v>
      </c>
      <c r="B12" s="136"/>
      <c r="C12" s="134"/>
      <c r="D12" s="136"/>
    </row>
    <row r="13" s="1" customFormat="1" ht="18.75" customHeight="1" spans="1:4">
      <c r="A13" s="134" t="s">
        <v>14</v>
      </c>
      <c r="B13" s="136"/>
      <c r="C13" s="134"/>
      <c r="D13" s="136"/>
    </row>
    <row r="14" s="1" customFormat="1" ht="18.75" customHeight="1" spans="1:4">
      <c r="A14" s="134" t="s">
        <v>15</v>
      </c>
      <c r="B14" s="136"/>
      <c r="C14" s="134"/>
      <c r="D14" s="136"/>
    </row>
    <row r="15" s="1" customFormat="1" ht="18.75" customHeight="1" spans="1:4">
      <c r="A15" s="134" t="s">
        <v>16</v>
      </c>
      <c r="B15" s="136"/>
      <c r="C15" s="134"/>
      <c r="D15" s="136"/>
    </row>
    <row r="16" s="1" customFormat="1" ht="18.75" customHeight="1" spans="1:4">
      <c r="A16" s="134"/>
      <c r="B16" s="136"/>
      <c r="C16" s="134"/>
      <c r="D16" s="136"/>
    </row>
    <row r="17" s="1" customFormat="1" ht="18.75" customHeight="1" spans="1:4">
      <c r="A17" s="134"/>
      <c r="B17" s="136"/>
      <c r="C17" s="134"/>
      <c r="D17" s="136"/>
    </row>
    <row r="18" s="1" customFormat="1" ht="18.75" customHeight="1" spans="1:4">
      <c r="A18" s="134"/>
      <c r="B18" s="136"/>
      <c r="C18" s="134"/>
      <c r="D18" s="136"/>
    </row>
    <row r="19" s="1" customFormat="1" ht="18.75" customHeight="1" spans="1:4">
      <c r="A19" s="134"/>
      <c r="B19" s="136"/>
      <c r="C19" s="134"/>
      <c r="D19" s="136"/>
    </row>
    <row r="20" s="1" customFormat="1" ht="18.75" customHeight="1" spans="1:4">
      <c r="A20" s="134"/>
      <c r="B20" s="136"/>
      <c r="C20" s="134"/>
      <c r="D20" s="136"/>
    </row>
    <row r="21" s="1" customFormat="1" ht="18.75" customHeight="1" spans="1:4">
      <c r="A21" s="134"/>
      <c r="B21" s="136"/>
      <c r="C21" s="134"/>
      <c r="D21" s="136"/>
    </row>
    <row r="22" s="1" customFormat="1" ht="18.75" customHeight="1" spans="1:4">
      <c r="A22" s="134"/>
      <c r="B22" s="136"/>
      <c r="C22" s="134"/>
      <c r="D22" s="136"/>
    </row>
    <row r="23" s="1" customFormat="1" ht="18.75" customHeight="1" spans="1:4">
      <c r="A23" s="134"/>
      <c r="B23" s="136"/>
      <c r="C23" s="134"/>
      <c r="D23" s="136"/>
    </row>
    <row r="24" s="1" customFormat="1" ht="18.75" customHeight="1" spans="1:4">
      <c r="A24" s="134"/>
      <c r="B24" s="136"/>
      <c r="C24" s="134"/>
      <c r="D24" s="136"/>
    </row>
    <row r="25" s="1" customFormat="1" ht="18.75" customHeight="1" spans="1:4">
      <c r="A25" s="134"/>
      <c r="B25" s="136"/>
      <c r="C25" s="134"/>
      <c r="D25" s="136"/>
    </row>
    <row r="26" s="1" customFormat="1" ht="18.75" customHeight="1" spans="1:4">
      <c r="A26" s="134"/>
      <c r="B26" s="136"/>
      <c r="C26" s="134"/>
      <c r="D26" s="136"/>
    </row>
    <row r="27" s="1" customFormat="1" ht="18.75" customHeight="1" spans="1:4">
      <c r="A27" s="134"/>
      <c r="B27" s="136"/>
      <c r="C27" s="134"/>
      <c r="D27" s="136"/>
    </row>
    <row r="28" s="1" customFormat="1" ht="18.75" customHeight="1" spans="1:4">
      <c r="A28" s="134"/>
      <c r="B28" s="136"/>
      <c r="C28" s="134"/>
      <c r="D28" s="136"/>
    </row>
    <row r="29" s="1" customFormat="1" ht="18.75" customHeight="1" spans="1:4">
      <c r="A29" s="134"/>
      <c r="B29" s="136"/>
      <c r="C29" s="134"/>
      <c r="D29" s="136"/>
    </row>
    <row r="30" s="1" customFormat="1" ht="18.75" customHeight="1" spans="1:4">
      <c r="A30" s="134"/>
      <c r="B30" s="136"/>
      <c r="C30" s="134"/>
      <c r="D30" s="136"/>
    </row>
    <row r="31" s="1" customFormat="1" ht="18.75" customHeight="1" spans="1:4">
      <c r="A31" s="134"/>
      <c r="B31" s="136"/>
      <c r="C31" s="134"/>
      <c r="D31" s="136"/>
    </row>
    <row r="32" s="1" customFormat="1" ht="18.75" customHeight="1" spans="1:4">
      <c r="A32" s="134" t="s">
        <v>17</v>
      </c>
      <c r="B32" s="136">
        <v>359736773.08</v>
      </c>
      <c r="C32" s="134" t="s">
        <v>18</v>
      </c>
      <c r="D32" s="136">
        <v>359736773.08</v>
      </c>
    </row>
    <row r="33" s="1" customFormat="1" ht="18.75" customHeight="1" spans="1:4">
      <c r="A33" s="134" t="s">
        <v>19</v>
      </c>
      <c r="B33" s="136"/>
      <c r="C33" s="134" t="s">
        <v>20</v>
      </c>
      <c r="D33" s="136"/>
    </row>
    <row r="34" s="1" customFormat="1" ht="18.75" customHeight="1" spans="1:4">
      <c r="A34" s="134" t="s">
        <v>21</v>
      </c>
      <c r="B34" s="136"/>
      <c r="C34" s="134" t="s">
        <v>21</v>
      </c>
      <c r="D34" s="136"/>
    </row>
    <row r="35" s="1" customFormat="1" ht="18.75" customHeight="1" spans="1:4">
      <c r="A35" s="134" t="s">
        <v>22</v>
      </c>
      <c r="B35" s="136"/>
      <c r="C35" s="134" t="s">
        <v>23</v>
      </c>
      <c r="D35" s="136"/>
    </row>
    <row r="36" s="1" customFormat="1" ht="18.75" customHeight="1" spans="1:4">
      <c r="A36" s="134" t="s">
        <v>24</v>
      </c>
      <c r="B36" s="136">
        <v>359736773.08</v>
      </c>
      <c r="C36" s="134" t="s">
        <v>25</v>
      </c>
      <c r="D36" s="136">
        <v>359736773.08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G18" sqref="G18"/>
    </sheetView>
  </sheetViews>
  <sheetFormatPr defaultColWidth="8" defaultRowHeight="14.25" customHeight="1" outlineLevelCol="5"/>
  <cols>
    <col min="1" max="6" width="21.3" style="1" customWidth="1"/>
    <col min="7" max="16384" width="8" style="1"/>
  </cols>
  <sheetData>
    <row r="1" s="1" customFormat="1" ht="12" customHeight="1" spans="1:6">
      <c r="A1" s="115">
        <v>1</v>
      </c>
      <c r="B1" s="116">
        <v>0</v>
      </c>
      <c r="C1" s="115">
        <v>1</v>
      </c>
      <c r="D1" s="93"/>
      <c r="E1" s="93"/>
      <c r="F1" s="114" t="s">
        <v>385</v>
      </c>
    </row>
    <row r="2" s="1" customFormat="1" ht="26.25" customHeight="1" spans="1:6">
      <c r="A2" s="117" t="str">
        <f>"2025"&amp;"年部门政府性基金预算支出预算表"</f>
        <v>2025年部门政府性基金预算支出预算表</v>
      </c>
      <c r="B2" s="117" t="s">
        <v>386</v>
      </c>
      <c r="C2" s="118"/>
      <c r="D2" s="119"/>
      <c r="E2" s="119"/>
      <c r="F2" s="119"/>
    </row>
    <row r="3" s="1" customFormat="1" ht="13.5" customHeight="1" spans="1:6">
      <c r="A3" s="120" t="str">
        <f>"单位名称："&amp;"盈江县人民医院"</f>
        <v>单位名称：盈江县人民医院</v>
      </c>
      <c r="B3" s="120" t="s">
        <v>387</v>
      </c>
      <c r="C3" s="121"/>
      <c r="D3" s="93"/>
      <c r="E3" s="93"/>
      <c r="F3" s="114" t="s">
        <v>1</v>
      </c>
    </row>
    <row r="4" s="1" customFormat="1" ht="19.5" customHeight="1" spans="1:6">
      <c r="A4" s="61" t="s">
        <v>139</v>
      </c>
      <c r="B4" s="122" t="s">
        <v>48</v>
      </c>
      <c r="C4" s="61" t="s">
        <v>49</v>
      </c>
      <c r="D4" s="37" t="s">
        <v>388</v>
      </c>
      <c r="E4" s="37"/>
      <c r="F4" s="37"/>
    </row>
    <row r="5" s="1" customFormat="1" ht="18.55" customHeight="1" spans="1:6">
      <c r="A5" s="61"/>
      <c r="B5" s="122"/>
      <c r="C5" s="61"/>
      <c r="D5" s="37" t="s">
        <v>30</v>
      </c>
      <c r="E5" s="37" t="s">
        <v>52</v>
      </c>
      <c r="F5" s="37" t="s">
        <v>53</v>
      </c>
    </row>
    <row r="6" s="1" customFormat="1" ht="20.25" customHeight="1" spans="1:6">
      <c r="A6" s="61">
        <v>1</v>
      </c>
      <c r="B6" s="123" t="s">
        <v>60</v>
      </c>
      <c r="C6" s="123" t="s">
        <v>61</v>
      </c>
      <c r="D6" s="123" t="s">
        <v>62</v>
      </c>
      <c r="E6" s="123" t="s">
        <v>63</v>
      </c>
      <c r="F6" s="123" t="s">
        <v>64</v>
      </c>
    </row>
    <row r="7" s="1" customFormat="1" ht="30" customHeight="1" spans="1:6">
      <c r="A7" s="35"/>
      <c r="B7" s="122"/>
      <c r="C7" s="35"/>
      <c r="D7" s="81"/>
      <c r="E7" s="124"/>
      <c r="F7" s="124"/>
    </row>
    <row r="8" s="1" customFormat="1" ht="30" customHeight="1" spans="1:6">
      <c r="A8" s="23"/>
      <c r="B8" s="23"/>
      <c r="C8" s="23"/>
      <c r="D8" s="81"/>
      <c r="E8" s="124"/>
      <c r="F8" s="124"/>
    </row>
    <row r="9" s="1" customFormat="1" ht="30" customHeight="1" spans="1:6">
      <c r="A9" s="21" t="s">
        <v>389</v>
      </c>
      <c r="B9" s="21" t="s">
        <v>389</v>
      </c>
      <c r="C9" s="21" t="s">
        <v>389</v>
      </c>
      <c r="D9" s="81"/>
      <c r="E9" s="124"/>
      <c r="F9" s="124"/>
    </row>
    <row r="10" s="65" customFormat="1" customHeight="1" spans="1:6">
      <c r="A10" s="84" t="s">
        <v>390</v>
      </c>
      <c r="B10" s="84"/>
      <c r="C10" s="84"/>
      <c r="D10" s="84"/>
      <c r="E10" s="84"/>
      <c r="F10" s="84"/>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selection activeCell="S8" sqref="S8"/>
    </sheetView>
  </sheetViews>
  <sheetFormatPr defaultColWidth="8" defaultRowHeight="14.25" customHeight="1"/>
  <cols>
    <col min="1" max="1" width="17.625" style="1" customWidth="1"/>
    <col min="2" max="2" width="14.25" style="1" customWidth="1"/>
    <col min="3" max="3" width="18.75" style="1" customWidth="1"/>
    <col min="4" max="4" width="4.75" style="1" customWidth="1"/>
    <col min="5" max="5" width="4.375" style="1" customWidth="1"/>
    <col min="6" max="6" width="9.875" style="1" customWidth="1"/>
    <col min="7" max="7" width="12.375" style="1" customWidth="1"/>
    <col min="8" max="8" width="10.3666666666667" style="1" customWidth="1"/>
    <col min="9" max="9" width="8.925" style="1" customWidth="1"/>
    <col min="10" max="10" width="6.375" style="1" customWidth="1"/>
    <col min="11" max="11" width="8.55" style="1" customWidth="1"/>
    <col min="12" max="12" width="12.5" style="1" customWidth="1"/>
    <col min="13" max="13" width="13.25" style="1" customWidth="1"/>
    <col min="14" max="15" width="9.375" style="1" customWidth="1"/>
    <col min="16" max="16" width="7.25"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05"/>
      <c r="P1" s="105"/>
      <c r="Q1" s="45" t="s">
        <v>391</v>
      </c>
    </row>
    <row r="2" s="1" customFormat="1" ht="27.75" customHeight="1" spans="1:17">
      <c r="A2" s="46" t="str">
        <f>"2025"&amp;"年部门政府采购预算表"</f>
        <v>2025年部门政府采购预算表</v>
      </c>
      <c r="B2" s="31"/>
      <c r="C2" s="31"/>
      <c r="D2" s="31"/>
      <c r="E2" s="31"/>
      <c r="F2" s="31"/>
      <c r="G2" s="31"/>
      <c r="H2" s="31"/>
      <c r="I2" s="31"/>
      <c r="J2" s="31"/>
      <c r="K2" s="106"/>
      <c r="L2" s="31"/>
      <c r="M2" s="31"/>
      <c r="N2" s="31"/>
      <c r="O2" s="106"/>
      <c r="P2" s="106"/>
      <c r="Q2" s="31"/>
    </row>
    <row r="3" s="1" customFormat="1" ht="18.75" customHeight="1" spans="1:17">
      <c r="A3" s="47" t="str">
        <f>"单位名称："&amp;"盈江县人民医院"</f>
        <v>单位名称：盈江县人民医院</v>
      </c>
      <c r="B3" s="34"/>
      <c r="C3" s="34"/>
      <c r="D3" s="34"/>
      <c r="E3" s="34"/>
      <c r="F3" s="34"/>
      <c r="G3" s="34"/>
      <c r="H3" s="34"/>
      <c r="I3" s="34"/>
      <c r="J3" s="34"/>
      <c r="K3" s="2"/>
      <c r="L3" s="2"/>
      <c r="M3" s="2"/>
      <c r="N3" s="2"/>
      <c r="O3" s="107"/>
      <c r="P3" s="107"/>
      <c r="Q3" s="114" t="s">
        <v>27</v>
      </c>
    </row>
    <row r="4" s="1" customFormat="1" ht="15.75" customHeight="1" spans="1:17">
      <c r="A4" s="12" t="s">
        <v>392</v>
      </c>
      <c r="B4" s="94" t="s">
        <v>393</v>
      </c>
      <c r="C4" s="94" t="s">
        <v>394</v>
      </c>
      <c r="D4" s="94" t="s">
        <v>395</v>
      </c>
      <c r="E4" s="94" t="s">
        <v>396</v>
      </c>
      <c r="F4" s="94" t="s">
        <v>397</v>
      </c>
      <c r="G4" s="50" t="s">
        <v>146</v>
      </c>
      <c r="H4" s="50"/>
      <c r="I4" s="50"/>
      <c r="J4" s="50"/>
      <c r="K4" s="108"/>
      <c r="L4" s="50"/>
      <c r="M4" s="50"/>
      <c r="N4" s="50"/>
      <c r="O4" s="74"/>
      <c r="P4" s="108"/>
      <c r="Q4" s="51"/>
    </row>
    <row r="5" s="1" customFormat="1" ht="17.25" customHeight="1" spans="1:17">
      <c r="A5" s="17"/>
      <c r="B5" s="95"/>
      <c r="C5" s="95"/>
      <c r="D5" s="95"/>
      <c r="E5" s="95"/>
      <c r="F5" s="95"/>
      <c r="G5" s="95" t="s">
        <v>30</v>
      </c>
      <c r="H5" s="95" t="s">
        <v>34</v>
      </c>
      <c r="I5" s="95" t="s">
        <v>398</v>
      </c>
      <c r="J5" s="95" t="s">
        <v>399</v>
      </c>
      <c r="K5" s="109" t="s">
        <v>400</v>
      </c>
      <c r="L5" s="110" t="s">
        <v>401</v>
      </c>
      <c r="M5" s="110"/>
      <c r="N5" s="110"/>
      <c r="O5" s="111"/>
      <c r="P5" s="112"/>
      <c r="Q5" s="96"/>
    </row>
    <row r="6" s="1" customFormat="1" ht="54" customHeight="1" spans="1:17">
      <c r="A6" s="19"/>
      <c r="B6" s="96"/>
      <c r="C6" s="96"/>
      <c r="D6" s="96"/>
      <c r="E6" s="96"/>
      <c r="F6" s="96"/>
      <c r="G6" s="96"/>
      <c r="H6" s="96" t="s">
        <v>33</v>
      </c>
      <c r="I6" s="96"/>
      <c r="J6" s="96"/>
      <c r="K6" s="113"/>
      <c r="L6" s="96" t="s">
        <v>33</v>
      </c>
      <c r="M6" s="96" t="s">
        <v>40</v>
      </c>
      <c r="N6" s="96" t="s">
        <v>402</v>
      </c>
      <c r="O6" s="35" t="s">
        <v>42</v>
      </c>
      <c r="P6" s="113" t="s">
        <v>43</v>
      </c>
      <c r="Q6" s="96" t="s">
        <v>44</v>
      </c>
    </row>
    <row r="7" s="1" customFormat="1" ht="15" customHeight="1" spans="1:17">
      <c r="A7" s="75">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s="1" customFormat="1" ht="52.5" customHeight="1" spans="1:17">
      <c r="A8" s="99" t="s">
        <v>46</v>
      </c>
      <c r="B8" s="100"/>
      <c r="C8" s="100"/>
      <c r="D8" s="101"/>
      <c r="E8" s="102"/>
      <c r="F8" s="24"/>
      <c r="G8" s="24">
        <v>42137000</v>
      </c>
      <c r="H8" s="24"/>
      <c r="I8" s="24"/>
      <c r="J8" s="24"/>
      <c r="K8" s="24"/>
      <c r="L8" s="24">
        <v>42137000</v>
      </c>
      <c r="M8" s="24">
        <v>42137000</v>
      </c>
      <c r="N8" s="24"/>
      <c r="O8" s="24"/>
      <c r="P8" s="24"/>
      <c r="Q8" s="24"/>
    </row>
    <row r="9" s="1" customFormat="1" ht="52.5" customHeight="1" spans="1:17">
      <c r="A9" s="99" t="str">
        <f t="shared" ref="A9:A20" si="0">"     "&amp;"单位资金安排政府采购项目经费"</f>
        <v>     单位资金安排政府采购项目经费</v>
      </c>
      <c r="B9" s="100" t="s">
        <v>258</v>
      </c>
      <c r="C9" s="100" t="s">
        <v>403</v>
      </c>
      <c r="D9" s="101" t="s">
        <v>404</v>
      </c>
      <c r="E9" s="102">
        <v>1</v>
      </c>
      <c r="F9" s="24"/>
      <c r="G9" s="24">
        <v>162000</v>
      </c>
      <c r="H9" s="24"/>
      <c r="I9" s="24"/>
      <c r="J9" s="24"/>
      <c r="K9" s="24"/>
      <c r="L9" s="24">
        <v>162000</v>
      </c>
      <c r="M9" s="24">
        <v>162000</v>
      </c>
      <c r="N9" s="24"/>
      <c r="O9" s="24"/>
      <c r="P9" s="24"/>
      <c r="Q9" s="24"/>
    </row>
    <row r="10" s="1" customFormat="1" ht="52.5" customHeight="1" spans="1:17">
      <c r="A10" s="99" t="str">
        <f t="shared" si="0"/>
        <v>     单位资金安排政府采购项目经费</v>
      </c>
      <c r="B10" s="100" t="s">
        <v>405</v>
      </c>
      <c r="C10" s="100" t="s">
        <v>406</v>
      </c>
      <c r="D10" s="101" t="s">
        <v>407</v>
      </c>
      <c r="E10" s="102">
        <v>11</v>
      </c>
      <c r="F10" s="24"/>
      <c r="G10" s="24">
        <v>200000</v>
      </c>
      <c r="H10" s="24"/>
      <c r="I10" s="24"/>
      <c r="J10" s="24"/>
      <c r="K10" s="24"/>
      <c r="L10" s="24">
        <v>200000</v>
      </c>
      <c r="M10" s="24">
        <v>200000</v>
      </c>
      <c r="N10" s="24"/>
      <c r="O10" s="24"/>
      <c r="P10" s="24"/>
      <c r="Q10" s="24"/>
    </row>
    <row r="11" s="1" customFormat="1" ht="52.5" customHeight="1" spans="1:17">
      <c r="A11" s="99" t="str">
        <f t="shared" si="0"/>
        <v>     单位资金安排政府采购项目经费</v>
      </c>
      <c r="B11" s="100" t="s">
        <v>408</v>
      </c>
      <c r="C11" s="100" t="s">
        <v>409</v>
      </c>
      <c r="D11" s="101" t="s">
        <v>410</v>
      </c>
      <c r="E11" s="102">
        <v>2000</v>
      </c>
      <c r="F11" s="24"/>
      <c r="G11" s="24">
        <v>200000</v>
      </c>
      <c r="H11" s="24"/>
      <c r="I11" s="24"/>
      <c r="J11" s="24"/>
      <c r="K11" s="24"/>
      <c r="L11" s="24">
        <v>200000</v>
      </c>
      <c r="M11" s="24">
        <v>200000</v>
      </c>
      <c r="N11" s="24"/>
      <c r="O11" s="24"/>
      <c r="P11" s="24"/>
      <c r="Q11" s="24"/>
    </row>
    <row r="12" s="1" customFormat="1" ht="52.5" customHeight="1" spans="1:17">
      <c r="A12" s="99" t="str">
        <f t="shared" si="0"/>
        <v>     单位资金安排政府采购项目经费</v>
      </c>
      <c r="B12" s="100" t="s">
        <v>411</v>
      </c>
      <c r="C12" s="100" t="s">
        <v>411</v>
      </c>
      <c r="D12" s="101" t="s">
        <v>407</v>
      </c>
      <c r="E12" s="102">
        <v>11</v>
      </c>
      <c r="F12" s="24"/>
      <c r="G12" s="24">
        <v>80000</v>
      </c>
      <c r="H12" s="24"/>
      <c r="I12" s="24"/>
      <c r="J12" s="24"/>
      <c r="K12" s="24"/>
      <c r="L12" s="24">
        <v>80000</v>
      </c>
      <c r="M12" s="24">
        <v>80000</v>
      </c>
      <c r="N12" s="24"/>
      <c r="O12" s="24"/>
      <c r="P12" s="24"/>
      <c r="Q12" s="24"/>
    </row>
    <row r="13" s="1" customFormat="1" ht="52.5" customHeight="1" spans="1:17">
      <c r="A13" s="99" t="str">
        <f t="shared" si="0"/>
        <v>     单位资金安排政府采购项目经费</v>
      </c>
      <c r="B13" s="100" t="s">
        <v>412</v>
      </c>
      <c r="C13" s="100" t="s">
        <v>413</v>
      </c>
      <c r="D13" s="101" t="s">
        <v>404</v>
      </c>
      <c r="E13" s="102">
        <v>1</v>
      </c>
      <c r="F13" s="24"/>
      <c r="G13" s="24">
        <v>200000</v>
      </c>
      <c r="H13" s="24"/>
      <c r="I13" s="24"/>
      <c r="J13" s="24"/>
      <c r="K13" s="24"/>
      <c r="L13" s="24">
        <v>200000</v>
      </c>
      <c r="M13" s="24">
        <v>200000</v>
      </c>
      <c r="N13" s="24"/>
      <c r="O13" s="24"/>
      <c r="P13" s="24"/>
      <c r="Q13" s="24"/>
    </row>
    <row r="14" s="1" customFormat="1" ht="52.5" customHeight="1" spans="1:17">
      <c r="A14" s="99" t="str">
        <f t="shared" si="0"/>
        <v>     单位资金安排政府采购项目经费</v>
      </c>
      <c r="B14" s="100" t="s">
        <v>414</v>
      </c>
      <c r="C14" s="100" t="s">
        <v>415</v>
      </c>
      <c r="D14" s="101" t="s">
        <v>404</v>
      </c>
      <c r="E14" s="102">
        <v>1</v>
      </c>
      <c r="F14" s="24"/>
      <c r="G14" s="24">
        <v>300000</v>
      </c>
      <c r="H14" s="24"/>
      <c r="I14" s="24"/>
      <c r="J14" s="24"/>
      <c r="K14" s="24"/>
      <c r="L14" s="24">
        <v>300000</v>
      </c>
      <c r="M14" s="24">
        <v>300000</v>
      </c>
      <c r="N14" s="24"/>
      <c r="O14" s="24"/>
      <c r="P14" s="24"/>
      <c r="Q14" s="24"/>
    </row>
    <row r="15" s="1" customFormat="1" ht="52.5" customHeight="1" spans="1:17">
      <c r="A15" s="99" t="str">
        <f t="shared" si="0"/>
        <v>     单位资金安排政府采购项目经费</v>
      </c>
      <c r="B15" s="100" t="s">
        <v>416</v>
      </c>
      <c r="C15" s="100" t="s">
        <v>417</v>
      </c>
      <c r="D15" s="101" t="s">
        <v>407</v>
      </c>
      <c r="E15" s="102">
        <v>11</v>
      </c>
      <c r="F15" s="24"/>
      <c r="G15" s="24">
        <v>120000</v>
      </c>
      <c r="H15" s="24"/>
      <c r="I15" s="24"/>
      <c r="J15" s="24"/>
      <c r="K15" s="24"/>
      <c r="L15" s="24">
        <v>120000</v>
      </c>
      <c r="M15" s="24">
        <v>120000</v>
      </c>
      <c r="N15" s="24"/>
      <c r="O15" s="24"/>
      <c r="P15" s="24"/>
      <c r="Q15" s="24"/>
    </row>
    <row r="16" s="1" customFormat="1" ht="52.5" customHeight="1" spans="1:17">
      <c r="A16" s="99" t="str">
        <f t="shared" si="0"/>
        <v>     单位资金安排政府采购项目经费</v>
      </c>
      <c r="B16" s="100" t="s">
        <v>262</v>
      </c>
      <c r="C16" s="100" t="s">
        <v>418</v>
      </c>
      <c r="D16" s="101" t="s">
        <v>404</v>
      </c>
      <c r="E16" s="102">
        <v>1</v>
      </c>
      <c r="F16" s="24"/>
      <c r="G16" s="24">
        <v>15725000</v>
      </c>
      <c r="H16" s="24"/>
      <c r="I16" s="24"/>
      <c r="J16" s="24"/>
      <c r="K16" s="24"/>
      <c r="L16" s="24">
        <v>15725000</v>
      </c>
      <c r="M16" s="24">
        <v>15725000</v>
      </c>
      <c r="N16" s="24"/>
      <c r="O16" s="24"/>
      <c r="P16" s="24"/>
      <c r="Q16" s="24"/>
    </row>
    <row r="17" s="1" customFormat="1" ht="52.5" customHeight="1" spans="1:17">
      <c r="A17" s="99" t="str">
        <f t="shared" si="0"/>
        <v>     单位资金安排政府采购项目经费</v>
      </c>
      <c r="B17" s="100" t="s">
        <v>419</v>
      </c>
      <c r="C17" s="100" t="s">
        <v>419</v>
      </c>
      <c r="D17" s="101" t="s">
        <v>335</v>
      </c>
      <c r="E17" s="102">
        <v>1</v>
      </c>
      <c r="F17" s="24"/>
      <c r="G17" s="24">
        <v>13500000</v>
      </c>
      <c r="H17" s="24"/>
      <c r="I17" s="24"/>
      <c r="J17" s="24"/>
      <c r="K17" s="24"/>
      <c r="L17" s="24">
        <v>13500000</v>
      </c>
      <c r="M17" s="24">
        <v>13500000</v>
      </c>
      <c r="N17" s="24"/>
      <c r="O17" s="24"/>
      <c r="P17" s="24"/>
      <c r="Q17" s="24"/>
    </row>
    <row r="18" s="1" customFormat="1" ht="52.5" customHeight="1" spans="1:17">
      <c r="A18" s="99" t="str">
        <f t="shared" si="0"/>
        <v>     单位资金安排政府采购项目经费</v>
      </c>
      <c r="B18" s="100" t="s">
        <v>260</v>
      </c>
      <c r="C18" s="100" t="s">
        <v>420</v>
      </c>
      <c r="D18" s="101" t="s">
        <v>404</v>
      </c>
      <c r="E18" s="102">
        <v>1</v>
      </c>
      <c r="F18" s="24"/>
      <c r="G18" s="24">
        <v>10000000</v>
      </c>
      <c r="H18" s="24"/>
      <c r="I18" s="24"/>
      <c r="J18" s="24"/>
      <c r="K18" s="24"/>
      <c r="L18" s="24">
        <v>10000000</v>
      </c>
      <c r="M18" s="24">
        <v>10000000</v>
      </c>
      <c r="N18" s="24"/>
      <c r="O18" s="24"/>
      <c r="P18" s="24"/>
      <c r="Q18" s="24"/>
    </row>
    <row r="19" s="1" customFormat="1" ht="52.5" customHeight="1" spans="1:17">
      <c r="A19" s="99" t="str">
        <f t="shared" si="0"/>
        <v>     单位资金安排政府采购项目经费</v>
      </c>
      <c r="B19" s="100" t="s">
        <v>421</v>
      </c>
      <c r="C19" s="100" t="s">
        <v>422</v>
      </c>
      <c r="D19" s="101" t="s">
        <v>404</v>
      </c>
      <c r="E19" s="102">
        <v>1</v>
      </c>
      <c r="F19" s="24"/>
      <c r="G19" s="24">
        <v>1000000</v>
      </c>
      <c r="H19" s="24"/>
      <c r="I19" s="24"/>
      <c r="J19" s="24"/>
      <c r="K19" s="24"/>
      <c r="L19" s="24">
        <v>1000000</v>
      </c>
      <c r="M19" s="24">
        <v>1000000</v>
      </c>
      <c r="N19" s="24"/>
      <c r="O19" s="24"/>
      <c r="P19" s="24"/>
      <c r="Q19" s="24"/>
    </row>
    <row r="20" s="1" customFormat="1" ht="52.5" customHeight="1" spans="1:17">
      <c r="A20" s="99" t="str">
        <f t="shared" si="0"/>
        <v>     单位资金安排政府采购项目经费</v>
      </c>
      <c r="B20" s="100" t="s">
        <v>423</v>
      </c>
      <c r="C20" s="100" t="s">
        <v>423</v>
      </c>
      <c r="D20" s="101" t="s">
        <v>404</v>
      </c>
      <c r="E20" s="102">
        <v>1</v>
      </c>
      <c r="F20" s="24"/>
      <c r="G20" s="24">
        <v>650000</v>
      </c>
      <c r="H20" s="24"/>
      <c r="I20" s="24"/>
      <c r="J20" s="24"/>
      <c r="K20" s="24"/>
      <c r="L20" s="24">
        <v>650000</v>
      </c>
      <c r="M20" s="24">
        <v>650000</v>
      </c>
      <c r="N20" s="24"/>
      <c r="O20" s="24"/>
      <c r="P20" s="24"/>
      <c r="Q20" s="24"/>
    </row>
    <row r="21" s="1" customFormat="1" ht="30" customHeight="1" spans="1:17">
      <c r="A21" s="103" t="s">
        <v>389</v>
      </c>
      <c r="B21" s="104"/>
      <c r="C21" s="104"/>
      <c r="D21" s="104"/>
      <c r="E21" s="102"/>
      <c r="F21" s="24"/>
      <c r="G21" s="24">
        <v>42137000</v>
      </c>
      <c r="H21" s="24"/>
      <c r="I21" s="24"/>
      <c r="J21" s="24"/>
      <c r="K21" s="24"/>
      <c r="L21" s="24">
        <v>42137000</v>
      </c>
      <c r="M21" s="24">
        <v>42137000</v>
      </c>
      <c r="N21" s="24"/>
      <c r="O21" s="24"/>
      <c r="P21" s="24"/>
      <c r="Q21" s="24"/>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G19" sqref="G19"/>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6.875"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88"/>
      <c r="I1" s="2"/>
      <c r="J1" s="2"/>
      <c r="K1" s="88"/>
      <c r="L1" s="2"/>
      <c r="M1" s="92"/>
      <c r="N1" s="92" t="s">
        <v>424</v>
      </c>
    </row>
    <row r="2" s="1" customFormat="1" ht="36" customHeight="1" spans="1:14">
      <c r="A2" s="31" t="str">
        <f>"2025"&amp;"年部门政府购买服务预算表"</f>
        <v>2025年部门政府购买服务预算表</v>
      </c>
      <c r="B2" s="31"/>
      <c r="C2" s="31"/>
      <c r="D2" s="31"/>
      <c r="E2" s="31"/>
      <c r="F2" s="31"/>
      <c r="G2" s="31"/>
      <c r="H2" s="31"/>
      <c r="I2" s="31"/>
      <c r="J2" s="31"/>
      <c r="K2" s="31"/>
      <c r="L2" s="31"/>
      <c r="M2" s="31"/>
      <c r="N2" s="31"/>
    </row>
    <row r="3" s="1" customFormat="1" ht="21.75" customHeight="1" spans="1:14">
      <c r="A3" s="33" t="str">
        <f>"单位名称："&amp;"盈江县人民医院"</f>
        <v>单位名称：盈江县人民医院</v>
      </c>
      <c r="B3" s="34"/>
      <c r="C3" s="34"/>
      <c r="D3" s="34"/>
      <c r="E3" s="34"/>
      <c r="F3" s="34"/>
      <c r="G3" s="34"/>
      <c r="H3" s="88"/>
      <c r="I3" s="2"/>
      <c r="J3" s="2"/>
      <c r="K3" s="88"/>
      <c r="L3" s="2"/>
      <c r="M3" s="93"/>
      <c r="N3" s="45" t="s">
        <v>27</v>
      </c>
    </row>
    <row r="4" s="1" customFormat="1" ht="15.75" customHeight="1" spans="1:14">
      <c r="A4" s="12" t="s">
        <v>392</v>
      </c>
      <c r="B4" s="12" t="s">
        <v>425</v>
      </c>
      <c r="C4" s="12" t="s">
        <v>426</v>
      </c>
      <c r="D4" s="13" t="s">
        <v>146</v>
      </c>
      <c r="E4" s="14"/>
      <c r="F4" s="14"/>
      <c r="G4" s="14"/>
      <c r="H4" s="14"/>
      <c r="I4" s="14"/>
      <c r="J4" s="14"/>
      <c r="K4" s="14"/>
      <c r="L4" s="14"/>
      <c r="M4" s="14"/>
      <c r="N4" s="15"/>
    </row>
    <row r="5" s="1" customFormat="1" ht="17.25" customHeight="1" spans="1:14">
      <c r="A5" s="17"/>
      <c r="B5" s="17"/>
      <c r="C5" s="17"/>
      <c r="D5" s="76" t="s">
        <v>30</v>
      </c>
      <c r="E5" s="12" t="s">
        <v>34</v>
      </c>
      <c r="F5" s="12" t="s">
        <v>398</v>
      </c>
      <c r="G5" s="12" t="s">
        <v>399</v>
      </c>
      <c r="H5" s="12" t="s">
        <v>400</v>
      </c>
      <c r="I5" s="13" t="s">
        <v>401</v>
      </c>
      <c r="J5" s="14"/>
      <c r="K5" s="14"/>
      <c r="L5" s="14"/>
      <c r="M5" s="14"/>
      <c r="N5" s="15"/>
    </row>
    <row r="6" s="1" customFormat="1" ht="40.5" customHeight="1" spans="1:14">
      <c r="A6" s="19"/>
      <c r="B6" s="19"/>
      <c r="C6" s="19"/>
      <c r="D6" s="75"/>
      <c r="E6" s="17" t="s">
        <v>33</v>
      </c>
      <c r="F6" s="19"/>
      <c r="G6" s="19"/>
      <c r="H6" s="75"/>
      <c r="I6" s="17" t="s">
        <v>33</v>
      </c>
      <c r="J6" s="17" t="s">
        <v>40</v>
      </c>
      <c r="K6" s="17" t="s">
        <v>41</v>
      </c>
      <c r="L6" s="17" t="s">
        <v>42</v>
      </c>
      <c r="M6" s="17" t="s">
        <v>43</v>
      </c>
      <c r="N6" s="17" t="s">
        <v>44</v>
      </c>
    </row>
    <row r="7" s="1" customFormat="1" ht="15" customHeight="1" spans="1:14">
      <c r="A7" s="37">
        <v>1</v>
      </c>
      <c r="B7" s="37">
        <v>2</v>
      </c>
      <c r="C7" s="37">
        <v>3</v>
      </c>
      <c r="D7" s="37">
        <v>7</v>
      </c>
      <c r="E7" s="37">
        <v>8</v>
      </c>
      <c r="F7" s="37">
        <v>9</v>
      </c>
      <c r="G7" s="37">
        <v>10</v>
      </c>
      <c r="H7" s="37">
        <v>11</v>
      </c>
      <c r="I7" s="37">
        <v>12</v>
      </c>
      <c r="J7" s="37">
        <v>13</v>
      </c>
      <c r="K7" s="37">
        <v>14</v>
      </c>
      <c r="L7" s="37">
        <v>15</v>
      </c>
      <c r="M7" s="37">
        <v>16</v>
      </c>
      <c r="N7" s="37">
        <v>17</v>
      </c>
    </row>
    <row r="8" s="1" customFormat="1" ht="52.5" customHeight="1" spans="1:14">
      <c r="A8" s="89"/>
      <c r="B8" s="89"/>
      <c r="C8" s="89"/>
      <c r="D8" s="24"/>
      <c r="E8" s="24"/>
      <c r="F8" s="24"/>
      <c r="G8" s="24"/>
      <c r="H8" s="24"/>
      <c r="I8" s="24"/>
      <c r="J8" s="24"/>
      <c r="K8" s="24"/>
      <c r="L8" s="24"/>
      <c r="M8" s="24"/>
      <c r="N8" s="24"/>
    </row>
    <row r="9" s="1" customFormat="1" ht="52.5" customHeight="1" spans="1:14">
      <c r="A9" s="90"/>
      <c r="B9" s="90"/>
      <c r="C9" s="90"/>
      <c r="D9" s="24"/>
      <c r="E9" s="24"/>
      <c r="F9" s="24"/>
      <c r="G9" s="24"/>
      <c r="H9" s="24"/>
      <c r="I9" s="24"/>
      <c r="J9" s="24"/>
      <c r="K9" s="24"/>
      <c r="L9" s="24"/>
      <c r="M9" s="24"/>
      <c r="N9" s="24"/>
    </row>
    <row r="10" s="1" customFormat="1" ht="30" customHeight="1" spans="1:14">
      <c r="A10" s="13" t="s">
        <v>30</v>
      </c>
      <c r="B10" s="91"/>
      <c r="C10" s="91"/>
      <c r="D10" s="24"/>
      <c r="E10" s="24"/>
      <c r="F10" s="24"/>
      <c r="G10" s="24"/>
      <c r="H10" s="24"/>
      <c r="I10" s="24"/>
      <c r="J10" s="24"/>
      <c r="K10" s="24"/>
      <c r="L10" s="24"/>
      <c r="M10" s="24"/>
      <c r="N10" s="24"/>
    </row>
    <row r="11" s="65" customFormat="1" customHeight="1" spans="1:6">
      <c r="A11" s="84" t="s">
        <v>427</v>
      </c>
      <c r="B11" s="84"/>
      <c r="C11" s="84"/>
      <c r="D11" s="84"/>
      <c r="E11" s="84"/>
      <c r="F11" s="84"/>
    </row>
  </sheetData>
  <mergeCells count="14">
    <mergeCell ref="A2:N2"/>
    <mergeCell ref="A3:H3"/>
    <mergeCell ref="D4:N4"/>
    <mergeCell ref="I5:N5"/>
    <mergeCell ref="A10:C10"/>
    <mergeCell ref="A11:F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I17" sqref="I17"/>
    </sheetView>
  </sheetViews>
  <sheetFormatPr defaultColWidth="5.125" defaultRowHeight="14.25" customHeight="1"/>
  <cols>
    <col min="1" max="1" width="20.75" style="1" customWidth="1"/>
    <col min="2" max="2" width="5.125" style="1" customWidth="1"/>
    <col min="3" max="3" width="13.75" style="1" customWidth="1"/>
    <col min="4" max="4" width="12.125" style="1" customWidth="1"/>
    <col min="5" max="5" width="10.125" style="1" customWidth="1"/>
    <col min="6" max="6" width="11.125" style="1" customWidth="1"/>
    <col min="7" max="7" width="12.875" style="1" customWidth="1"/>
    <col min="8" max="8" width="11.25" style="1" customWidth="1"/>
    <col min="9" max="9" width="11.5" style="1" customWidth="1"/>
    <col min="10" max="10" width="11.625" style="1" customWidth="1"/>
    <col min="11" max="11" width="10" style="1" customWidth="1"/>
    <col min="12" max="12" width="10.75" style="1" customWidth="1"/>
    <col min="13" max="13" width="10.25" style="1" customWidth="1"/>
    <col min="14" max="14" width="10.875" style="1" customWidth="1"/>
    <col min="15" max="15" width="10" style="1" customWidth="1"/>
    <col min="16" max="16" width="10.125" style="1" customWidth="1"/>
    <col min="17" max="17" width="10.875" style="1" customWidth="1"/>
    <col min="18" max="18" width="12.5" style="1" customWidth="1"/>
    <col min="19" max="19" width="11.875" style="1" customWidth="1"/>
    <col min="20" max="20" width="16.5" style="1" customWidth="1"/>
    <col min="21" max="16384" width="5.125" style="1" customWidth="1"/>
  </cols>
  <sheetData>
    <row r="1" s="1" customFormat="1" ht="13.5" customHeight="1" spans="1:20">
      <c r="A1" s="66"/>
      <c r="B1" s="66"/>
      <c r="C1" s="66"/>
      <c r="D1" s="67"/>
      <c r="E1" s="67"/>
      <c r="F1" s="67"/>
      <c r="G1" s="67"/>
      <c r="H1" s="67"/>
      <c r="I1" s="67"/>
      <c r="J1" s="67"/>
      <c r="K1" s="67"/>
      <c r="L1" s="67"/>
      <c r="M1" s="67"/>
      <c r="N1" s="67"/>
      <c r="O1" s="67"/>
      <c r="P1" s="67"/>
      <c r="Q1" s="67"/>
      <c r="R1" s="67"/>
      <c r="S1" s="67"/>
      <c r="T1" s="85" t="s">
        <v>428</v>
      </c>
    </row>
    <row r="2" s="1" customFormat="1" ht="27.75" customHeight="1" spans="1:20">
      <c r="A2" s="68" t="str">
        <f>"2025"&amp;"年县对下转移支付预算表"</f>
        <v>2025年县对下转移支付预算表</v>
      </c>
      <c r="B2" s="6"/>
      <c r="C2" s="6"/>
      <c r="D2" s="58"/>
      <c r="E2" s="58"/>
      <c r="F2" s="58"/>
      <c r="G2" s="58"/>
      <c r="H2" s="58"/>
      <c r="I2" s="58"/>
      <c r="J2" s="58"/>
      <c r="K2" s="58"/>
      <c r="L2" s="58"/>
      <c r="M2" s="58"/>
      <c r="N2" s="58"/>
      <c r="O2" s="58"/>
      <c r="P2" s="58"/>
      <c r="Q2" s="58"/>
      <c r="R2" s="58"/>
      <c r="S2" s="58"/>
      <c r="T2" s="6"/>
    </row>
    <row r="3" s="1" customFormat="1" customHeight="1" spans="1:20">
      <c r="A3" s="69" t="s">
        <v>1</v>
      </c>
      <c r="B3" s="70"/>
      <c r="C3" s="70"/>
      <c r="D3" s="10"/>
      <c r="E3" s="10"/>
      <c r="F3" s="10"/>
      <c r="G3" s="10"/>
      <c r="H3" s="10"/>
      <c r="I3" s="10"/>
      <c r="J3" s="10"/>
      <c r="K3" s="10"/>
      <c r="L3" s="10"/>
      <c r="M3" s="10"/>
      <c r="N3" s="10"/>
      <c r="O3" s="10"/>
      <c r="P3" s="10"/>
      <c r="Q3" s="10"/>
      <c r="R3" s="10"/>
      <c r="S3" s="10"/>
      <c r="T3" s="86"/>
    </row>
    <row r="4" s="1" customFormat="1" ht="18" customHeight="1" spans="1:20">
      <c r="A4" s="71" t="str">
        <f>"单位名称："&amp;"盈江县人民医院"</f>
        <v>单位名称：盈江县人民医院</v>
      </c>
      <c r="B4" s="72"/>
      <c r="C4" s="72"/>
      <c r="D4" s="10"/>
      <c r="E4" s="10"/>
      <c r="F4" s="10"/>
      <c r="G4" s="10"/>
      <c r="H4" s="10"/>
      <c r="I4" s="10"/>
      <c r="J4" s="10"/>
      <c r="K4" s="10"/>
      <c r="L4" s="10"/>
      <c r="M4" s="10"/>
      <c r="N4" s="10"/>
      <c r="O4" s="10"/>
      <c r="P4" s="10"/>
      <c r="Q4" s="10"/>
      <c r="R4" s="10"/>
      <c r="S4" s="10"/>
      <c r="T4" s="87"/>
    </row>
    <row r="5" s="1" customFormat="1" ht="19.5" customHeight="1" spans="1:20">
      <c r="A5" s="73" t="s">
        <v>429</v>
      </c>
      <c r="B5" s="13" t="s">
        <v>146</v>
      </c>
      <c r="C5" s="14"/>
      <c r="D5" s="74"/>
      <c r="E5" s="61" t="s">
        <v>430</v>
      </c>
      <c r="F5" s="61"/>
      <c r="G5" s="61"/>
      <c r="H5" s="61"/>
      <c r="I5" s="61"/>
      <c r="J5" s="61"/>
      <c r="K5" s="61"/>
      <c r="L5" s="61"/>
      <c r="M5" s="61"/>
      <c r="N5" s="61"/>
      <c r="O5" s="61"/>
      <c r="P5" s="61"/>
      <c r="Q5" s="61"/>
      <c r="R5" s="61"/>
      <c r="S5" s="61"/>
      <c r="T5" s="37"/>
    </row>
    <row r="6" s="1" customFormat="1" ht="61.3" customHeight="1" spans="1:20">
      <c r="A6" s="75"/>
      <c r="B6" s="76" t="s">
        <v>30</v>
      </c>
      <c r="C6" s="12" t="s">
        <v>34</v>
      </c>
      <c r="D6" s="77" t="s">
        <v>431</v>
      </c>
      <c r="E6" s="35" t="s">
        <v>432</v>
      </c>
      <c r="F6" s="35" t="s">
        <v>433</v>
      </c>
      <c r="G6" s="35" t="s">
        <v>434</v>
      </c>
      <c r="H6" s="35" t="s">
        <v>435</v>
      </c>
      <c r="I6" s="35" t="s">
        <v>436</v>
      </c>
      <c r="J6" s="35" t="s">
        <v>437</v>
      </c>
      <c r="K6" s="35" t="s">
        <v>438</v>
      </c>
      <c r="L6" s="35" t="s">
        <v>439</v>
      </c>
      <c r="M6" s="35" t="s">
        <v>440</v>
      </c>
      <c r="N6" s="35" t="s">
        <v>441</v>
      </c>
      <c r="O6" s="35" t="s">
        <v>442</v>
      </c>
      <c r="P6" s="35" t="s">
        <v>443</v>
      </c>
      <c r="Q6" s="35" t="s">
        <v>444</v>
      </c>
      <c r="R6" s="35" t="s">
        <v>445</v>
      </c>
      <c r="S6" s="35" t="s">
        <v>446</v>
      </c>
      <c r="T6" s="36" t="s">
        <v>447</v>
      </c>
    </row>
    <row r="7" s="1" customFormat="1" ht="19.5" customHeight="1" spans="1:20">
      <c r="A7" s="37">
        <v>1</v>
      </c>
      <c r="B7" s="37">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s="1" customFormat="1" ht="19.5" customHeight="1" spans="1:20">
      <c r="A8" s="38" t="s">
        <v>448</v>
      </c>
      <c r="B8" s="81"/>
      <c r="C8" s="81"/>
      <c r="D8" s="82"/>
      <c r="E8" s="56"/>
      <c r="F8" s="56"/>
      <c r="G8" s="56"/>
      <c r="H8" s="56"/>
      <c r="I8" s="56"/>
      <c r="J8" s="56"/>
      <c r="K8" s="56"/>
      <c r="L8" s="56"/>
      <c r="M8" s="56"/>
      <c r="N8" s="56"/>
      <c r="O8" s="56"/>
      <c r="P8" s="56"/>
      <c r="Q8" s="56"/>
      <c r="R8" s="56"/>
      <c r="S8" s="56"/>
      <c r="T8" s="56"/>
    </row>
    <row r="9" s="1" customFormat="1" ht="19.5" customHeight="1" spans="1:20">
      <c r="A9" s="25"/>
      <c r="B9" s="81"/>
      <c r="C9" s="81"/>
      <c r="D9" s="82"/>
      <c r="E9" s="83"/>
      <c r="F9" s="83"/>
      <c r="G9" s="83"/>
      <c r="H9" s="83"/>
      <c r="I9" s="83"/>
      <c r="J9" s="83"/>
      <c r="K9" s="83"/>
      <c r="L9" s="83"/>
      <c r="M9" s="83"/>
      <c r="N9" s="83"/>
      <c r="O9" s="83"/>
      <c r="P9" s="83"/>
      <c r="Q9" s="83"/>
      <c r="R9" s="83"/>
      <c r="S9" s="83"/>
      <c r="T9" s="25"/>
    </row>
    <row r="10" s="1" customFormat="1" ht="19.5" customHeight="1" spans="1:20">
      <c r="A10" s="54" t="s">
        <v>30</v>
      </c>
      <c r="B10" s="81"/>
      <c r="C10" s="81"/>
      <c r="D10" s="82"/>
      <c r="E10" s="56"/>
      <c r="F10" s="56"/>
      <c r="G10" s="56"/>
      <c r="H10" s="56"/>
      <c r="I10" s="56"/>
      <c r="J10" s="56"/>
      <c r="K10" s="56"/>
      <c r="L10" s="56"/>
      <c r="M10" s="56"/>
      <c r="N10" s="56"/>
      <c r="O10" s="56"/>
      <c r="P10" s="56"/>
      <c r="Q10" s="56"/>
      <c r="R10" s="56"/>
      <c r="S10" s="56"/>
      <c r="T10" s="56"/>
    </row>
    <row r="11" s="65" customFormat="1" customHeight="1" spans="1:6">
      <c r="A11" s="84" t="s">
        <v>449</v>
      </c>
      <c r="B11" s="84"/>
      <c r="C11" s="84"/>
      <c r="D11" s="84"/>
      <c r="E11" s="84"/>
      <c r="F11" s="84"/>
    </row>
  </sheetData>
  <mergeCells count="7">
    <mergeCell ref="A2:T2"/>
    <mergeCell ref="A3:T3"/>
    <mergeCell ref="A4:T4"/>
    <mergeCell ref="B5:D5"/>
    <mergeCell ref="E5:T5"/>
    <mergeCell ref="A11:F11"/>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selection activeCell="M17" sqref="M17"/>
    </sheetView>
  </sheetViews>
  <sheetFormatPr defaultColWidth="8" defaultRowHeight="12" customHeight="1" outlineLevelRow="7"/>
  <cols>
    <col min="1" max="10" width="11.55" style="1" customWidth="1"/>
    <col min="11" max="16384" width="8" style="1"/>
  </cols>
  <sheetData>
    <row r="1" s="1" customFormat="1" customHeight="1" spans="10:10">
      <c r="J1" s="64" t="s">
        <v>450</v>
      </c>
    </row>
    <row r="2" s="1" customFormat="1" ht="28.5" customHeight="1" spans="1:10">
      <c r="A2" s="57" t="str">
        <f>"2025"&amp;"年县对下转移支付绩效目标表"</f>
        <v>2025年县对下转移支付绩效目标表</v>
      </c>
      <c r="B2" s="6"/>
      <c r="C2" s="6"/>
      <c r="D2" s="6"/>
      <c r="E2" s="6"/>
      <c r="F2" s="58"/>
      <c r="G2" s="6"/>
      <c r="H2" s="58"/>
      <c r="I2" s="58"/>
      <c r="J2" s="6"/>
    </row>
    <row r="3" s="1" customFormat="1" ht="17.25" customHeight="1" spans="1:8">
      <c r="A3" s="7" t="str">
        <f>"单位名称："&amp;"盈江县人民医院"</f>
        <v>单位名称：盈江县人民医院</v>
      </c>
      <c r="B3" s="59"/>
      <c r="C3" s="59"/>
      <c r="D3" s="59"/>
      <c r="E3" s="59"/>
      <c r="F3" s="60"/>
      <c r="G3" s="59"/>
      <c r="H3" s="60"/>
    </row>
    <row r="4" s="1" customFormat="1" ht="44.25" customHeight="1" spans="1:10">
      <c r="A4" s="36" t="s">
        <v>279</v>
      </c>
      <c r="B4" s="36" t="s">
        <v>280</v>
      </c>
      <c r="C4" s="36" t="s">
        <v>281</v>
      </c>
      <c r="D4" s="36" t="s">
        <v>282</v>
      </c>
      <c r="E4" s="36" t="s">
        <v>283</v>
      </c>
      <c r="F4" s="61" t="s">
        <v>284</v>
      </c>
      <c r="G4" s="36" t="s">
        <v>285</v>
      </c>
      <c r="H4" s="61" t="s">
        <v>286</v>
      </c>
      <c r="I4" s="61" t="s">
        <v>287</v>
      </c>
      <c r="J4" s="36" t="s">
        <v>288</v>
      </c>
    </row>
    <row r="5" s="1" customFormat="1" ht="14.25" customHeight="1" spans="1:10">
      <c r="A5" s="36">
        <v>1</v>
      </c>
      <c r="B5" s="36">
        <v>2</v>
      </c>
      <c r="C5" s="36">
        <v>3</v>
      </c>
      <c r="D5" s="36">
        <v>4</v>
      </c>
      <c r="E5" s="36">
        <v>5</v>
      </c>
      <c r="F5" s="61">
        <v>6</v>
      </c>
      <c r="G5" s="36">
        <v>7</v>
      </c>
      <c r="H5" s="61">
        <v>8</v>
      </c>
      <c r="I5" s="61">
        <v>9</v>
      </c>
      <c r="J5" s="36">
        <v>10</v>
      </c>
    </row>
    <row r="6" s="1" customFormat="1" ht="32.7" customHeight="1" spans="1:10">
      <c r="A6" s="38"/>
      <c r="B6" s="52"/>
      <c r="C6" s="52"/>
      <c r="D6" s="52"/>
      <c r="E6" s="62"/>
      <c r="F6" s="63"/>
      <c r="G6" s="62"/>
      <c r="H6" s="63"/>
      <c r="I6" s="63"/>
      <c r="J6" s="62"/>
    </row>
    <row r="7" s="1" customFormat="1" ht="32.7" customHeight="1" spans="1:10">
      <c r="A7" s="38"/>
      <c r="B7" s="23" t="s">
        <v>448</v>
      </c>
      <c r="C7" s="23" t="s">
        <v>448</v>
      </c>
      <c r="D7" s="23" t="s">
        <v>448</v>
      </c>
      <c r="E7" s="38" t="s">
        <v>448</v>
      </c>
      <c r="F7" s="23" t="s">
        <v>448</v>
      </c>
      <c r="G7" s="38" t="s">
        <v>448</v>
      </c>
      <c r="H7" s="23" t="s">
        <v>448</v>
      </c>
      <c r="I7" s="23" t="s">
        <v>448</v>
      </c>
      <c r="J7" s="38" t="s">
        <v>448</v>
      </c>
    </row>
    <row r="8" s="30" customFormat="1" ht="16" customHeight="1" spans="1:11">
      <c r="A8" s="41" t="s">
        <v>451</v>
      </c>
      <c r="C8" s="41"/>
      <c r="D8" s="41"/>
      <c r="E8" s="41"/>
      <c r="F8" s="41"/>
      <c r="H8" s="41"/>
      <c r="K8" s="41"/>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XFD9"/>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5" t="s">
        <v>452</v>
      </c>
    </row>
    <row r="2" s="1" customFormat="1" ht="28.5" customHeight="1" spans="1:8">
      <c r="A2" s="46" t="str">
        <f>"2025"&amp;"年新增资产配置表"</f>
        <v>2025年新增资产配置表</v>
      </c>
      <c r="B2" s="31"/>
      <c r="C2" s="31"/>
      <c r="D2" s="31"/>
      <c r="E2" s="31"/>
      <c r="F2" s="31"/>
      <c r="G2" s="31"/>
      <c r="H2" s="31"/>
    </row>
    <row r="3" s="1" customFormat="1" ht="13.5" customHeight="1" spans="1:8">
      <c r="A3" s="47" t="str">
        <f>"单位名称："&amp;"盈江县人民医院"</f>
        <v>单位名称：盈江县人民医院</v>
      </c>
      <c r="B3" s="33"/>
      <c r="C3" s="48"/>
      <c r="D3" s="2"/>
      <c r="E3" s="2"/>
      <c r="F3" s="2"/>
      <c r="G3" s="2"/>
      <c r="H3" s="2"/>
    </row>
    <row r="4" s="1" customFormat="1" ht="18" customHeight="1" spans="1:8">
      <c r="A4" s="12" t="s">
        <v>139</v>
      </c>
      <c r="B4" s="12" t="s">
        <v>453</v>
      </c>
      <c r="C4" s="12" t="s">
        <v>454</v>
      </c>
      <c r="D4" s="12" t="s">
        <v>455</v>
      </c>
      <c r="E4" s="12" t="s">
        <v>456</v>
      </c>
      <c r="F4" s="49" t="s">
        <v>457</v>
      </c>
      <c r="G4" s="50"/>
      <c r="H4" s="51"/>
    </row>
    <row r="5" s="1" customFormat="1" ht="18" customHeight="1" spans="1:8">
      <c r="A5" s="19"/>
      <c r="B5" s="19"/>
      <c r="C5" s="19"/>
      <c r="D5" s="19"/>
      <c r="E5" s="19"/>
      <c r="F5" s="36" t="s">
        <v>396</v>
      </c>
      <c r="G5" s="36" t="s">
        <v>458</v>
      </c>
      <c r="H5" s="36" t="s">
        <v>459</v>
      </c>
    </row>
    <row r="6" s="1" customFormat="1" ht="21" customHeight="1" spans="1:8">
      <c r="A6" s="36">
        <v>1</v>
      </c>
      <c r="B6" s="36">
        <v>2</v>
      </c>
      <c r="C6" s="36">
        <v>3</v>
      </c>
      <c r="D6" s="36">
        <v>4</v>
      </c>
      <c r="E6" s="36">
        <v>5</v>
      </c>
      <c r="F6" s="36">
        <v>6</v>
      </c>
      <c r="G6" s="36">
        <v>7</v>
      </c>
      <c r="H6" s="36">
        <v>8</v>
      </c>
    </row>
    <row r="7" s="1" customFormat="1" ht="33" customHeight="1" spans="1:8">
      <c r="A7" s="52"/>
      <c r="B7" s="52"/>
      <c r="C7" s="52"/>
      <c r="D7" s="52"/>
      <c r="E7" s="52"/>
      <c r="F7" s="43"/>
      <c r="G7" s="53"/>
      <c r="H7" s="53"/>
    </row>
    <row r="8" s="1" customFormat="1" ht="24" customHeight="1" spans="1:8">
      <c r="A8" s="54" t="s">
        <v>30</v>
      </c>
      <c r="B8" s="55"/>
      <c r="C8" s="55"/>
      <c r="D8" s="55"/>
      <c r="E8" s="55"/>
      <c r="F8" s="44"/>
      <c r="G8" s="56"/>
      <c r="H8" s="56"/>
    </row>
    <row r="9" s="30" customFormat="1" customHeight="1" spans="1:8">
      <c r="A9" s="41" t="s">
        <v>460</v>
      </c>
      <c r="B9" s="41"/>
      <c r="C9" s="41"/>
      <c r="D9" s="41"/>
      <c r="E9" s="41"/>
      <c r="F9" s="41"/>
      <c r="G9" s="41"/>
      <c r="H9" s="41"/>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20" sqref="G20"/>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461</v>
      </c>
    </row>
    <row r="2" s="1" customFormat="1" ht="27.75" customHeight="1" spans="1:11">
      <c r="A2" s="31" t="str">
        <f>"2025"&amp;"年上级转移支付补助项目支出预算表"</f>
        <v>2025年上级转移支付补助项目支出预算表</v>
      </c>
      <c r="B2" s="31"/>
      <c r="C2" s="31"/>
      <c r="D2" s="31"/>
      <c r="E2" s="31"/>
      <c r="F2" s="31"/>
      <c r="G2" s="31"/>
      <c r="H2" s="31"/>
      <c r="I2" s="31"/>
      <c r="J2" s="31"/>
      <c r="K2" s="31"/>
    </row>
    <row r="3" s="1" customFormat="1" ht="13.5" customHeight="1" spans="1:11">
      <c r="A3" s="32" t="str">
        <f>"单位名称："&amp;"盈江县人民医院"</f>
        <v>单位名称：盈江县人民医院</v>
      </c>
      <c r="B3" s="33"/>
      <c r="C3" s="33"/>
      <c r="D3" s="33"/>
      <c r="E3" s="33"/>
      <c r="F3" s="33"/>
      <c r="G3" s="33"/>
      <c r="H3" s="34"/>
      <c r="I3" s="34"/>
      <c r="J3" s="34"/>
      <c r="K3" s="42" t="s">
        <v>27</v>
      </c>
    </row>
    <row r="4" s="1" customFormat="1" ht="21.75" customHeight="1" spans="1:11">
      <c r="A4" s="35" t="s">
        <v>210</v>
      </c>
      <c r="B4" s="35" t="s">
        <v>141</v>
      </c>
      <c r="C4" s="35" t="s">
        <v>211</v>
      </c>
      <c r="D4" s="36" t="s">
        <v>142</v>
      </c>
      <c r="E4" s="36" t="s">
        <v>143</v>
      </c>
      <c r="F4" s="36" t="s">
        <v>212</v>
      </c>
      <c r="G4" s="36" t="s">
        <v>213</v>
      </c>
      <c r="H4" s="37" t="s">
        <v>30</v>
      </c>
      <c r="I4" s="37" t="s">
        <v>462</v>
      </c>
      <c r="J4" s="37"/>
      <c r="K4" s="37"/>
    </row>
    <row r="5" s="1" customFormat="1" ht="21.75" customHeight="1" spans="1:11">
      <c r="A5" s="35"/>
      <c r="B5" s="35"/>
      <c r="C5" s="35"/>
      <c r="D5" s="36"/>
      <c r="E5" s="36"/>
      <c r="F5" s="36"/>
      <c r="G5" s="36"/>
      <c r="H5" s="37"/>
      <c r="I5" s="36" t="s">
        <v>34</v>
      </c>
      <c r="J5" s="36" t="s">
        <v>35</v>
      </c>
      <c r="K5" s="36" t="s">
        <v>36</v>
      </c>
    </row>
    <row r="6" s="1" customFormat="1" ht="40.5" customHeight="1" spans="1:11">
      <c r="A6" s="35"/>
      <c r="B6" s="35"/>
      <c r="C6" s="35"/>
      <c r="D6" s="36"/>
      <c r="E6" s="36"/>
      <c r="F6" s="36"/>
      <c r="G6" s="36"/>
      <c r="H6" s="37"/>
      <c r="I6" s="36" t="s">
        <v>33</v>
      </c>
      <c r="J6" s="36"/>
      <c r="K6" s="36"/>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8"/>
      <c r="B8" s="23"/>
      <c r="C8" s="38"/>
      <c r="D8" s="38"/>
      <c r="E8" s="38"/>
      <c r="F8" s="38"/>
      <c r="G8" s="38"/>
      <c r="H8" s="24"/>
      <c r="I8" s="24"/>
      <c r="J8" s="24"/>
      <c r="K8" s="43"/>
    </row>
    <row r="9" s="1" customFormat="1" ht="52.5" customHeight="1" spans="1:11">
      <c r="A9" s="23"/>
      <c r="B9" s="23"/>
      <c r="C9" s="23"/>
      <c r="D9" s="23"/>
      <c r="E9" s="23"/>
      <c r="F9" s="23"/>
      <c r="G9" s="23"/>
      <c r="H9" s="24"/>
      <c r="I9" s="24"/>
      <c r="J9" s="24"/>
      <c r="K9" s="44"/>
    </row>
    <row r="10" s="1" customFormat="1" ht="30" customHeight="1" spans="1:11">
      <c r="A10" s="39" t="s">
        <v>389</v>
      </c>
      <c r="B10" s="40"/>
      <c r="C10" s="40"/>
      <c r="D10" s="40"/>
      <c r="E10" s="40"/>
      <c r="F10" s="40"/>
      <c r="G10" s="40"/>
      <c r="H10" s="24"/>
      <c r="I10" s="24"/>
      <c r="J10" s="24"/>
      <c r="K10" s="44"/>
    </row>
    <row r="11" s="30" customFormat="1" ht="16" customHeight="1" spans="1:11">
      <c r="A11" s="41" t="s">
        <v>463</v>
      </c>
      <c r="B11" s="41"/>
      <c r="C11" s="41"/>
      <c r="D11" s="41"/>
      <c r="E11" s="41"/>
      <c r="F11" s="41"/>
      <c r="G11" s="41"/>
      <c r="H11" s="41"/>
      <c r="I11" s="1"/>
      <c r="J11" s="1"/>
      <c r="K11" s="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L9" sqref="L9"/>
    </sheetView>
  </sheetViews>
  <sheetFormatPr defaultColWidth="8" defaultRowHeight="14.25" customHeight="1" outlineLevelCol="6"/>
  <cols>
    <col min="1" max="2" width="17.5416666666667" style="1" customWidth="1"/>
    <col min="3" max="3" width="24.875" style="1" customWidth="1"/>
    <col min="4" max="4" width="17.5416666666667" style="1" customWidth="1"/>
    <col min="5" max="7" width="18.4166666666667" style="1" customWidth="1"/>
    <col min="8" max="16384" width="8" style="1"/>
  </cols>
  <sheetData>
    <row r="1" s="1" customFormat="1" ht="13.5" customHeight="1" spans="1:7">
      <c r="A1" s="2"/>
      <c r="B1" s="2"/>
      <c r="C1" s="2"/>
      <c r="D1" s="3"/>
      <c r="E1" s="4"/>
      <c r="F1" s="4"/>
      <c r="G1" s="5" t="s">
        <v>464</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"单位名称："&amp;"盈江县人民医院"</f>
        <v>单位名称：盈江县人民医院</v>
      </c>
      <c r="B3" s="8"/>
      <c r="C3" s="8"/>
      <c r="D3" s="8"/>
      <c r="E3" s="9"/>
      <c r="F3" s="9"/>
      <c r="G3" s="10" t="s">
        <v>27</v>
      </c>
    </row>
    <row r="4" s="1" customFormat="1" ht="21.75" customHeight="1" spans="1:7">
      <c r="A4" s="11" t="s">
        <v>211</v>
      </c>
      <c r="B4" s="11" t="s">
        <v>210</v>
      </c>
      <c r="C4" s="11" t="s">
        <v>141</v>
      </c>
      <c r="D4" s="12" t="s">
        <v>465</v>
      </c>
      <c r="E4" s="13" t="s">
        <v>34</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t="s">
        <v>33</v>
      </c>
      <c r="F6" s="19" t="s">
        <v>33</v>
      </c>
      <c r="G6" s="19" t="s">
        <v>33</v>
      </c>
    </row>
    <row r="7" s="1" customFormat="1" ht="15" customHeight="1" spans="1:7">
      <c r="A7" s="20">
        <v>1</v>
      </c>
      <c r="B7" s="20">
        <v>2</v>
      </c>
      <c r="C7" s="20">
        <v>3</v>
      </c>
      <c r="D7" s="21">
        <v>4</v>
      </c>
      <c r="E7" s="20">
        <v>5</v>
      </c>
      <c r="F7" s="20">
        <v>6</v>
      </c>
      <c r="G7" s="20">
        <v>7</v>
      </c>
    </row>
    <row r="8" s="1" customFormat="1" ht="52.5" customHeight="1" spans="1:7">
      <c r="A8" s="22" t="s">
        <v>46</v>
      </c>
      <c r="B8" s="23"/>
      <c r="C8" s="23"/>
      <c r="D8" s="23"/>
      <c r="E8" s="24">
        <v>589600</v>
      </c>
      <c r="F8" s="24"/>
      <c r="G8" s="24"/>
    </row>
    <row r="9" s="1" customFormat="1" ht="52.5" customHeight="1" spans="1:7">
      <c r="A9" s="25"/>
      <c r="B9" s="23" t="s">
        <v>466</v>
      </c>
      <c r="C9" s="23" t="s">
        <v>216</v>
      </c>
      <c r="D9" s="23" t="s">
        <v>467</v>
      </c>
      <c r="E9" s="24">
        <v>230500</v>
      </c>
      <c r="F9" s="24"/>
      <c r="G9" s="24"/>
    </row>
    <row r="10" s="1" customFormat="1" ht="52.5" customHeight="1" spans="1:7">
      <c r="A10" s="26"/>
      <c r="B10" s="23" t="s">
        <v>466</v>
      </c>
      <c r="C10" s="23" t="s">
        <v>276</v>
      </c>
      <c r="D10" s="23" t="s">
        <v>467</v>
      </c>
      <c r="E10" s="24">
        <v>320500</v>
      </c>
      <c r="F10" s="24"/>
      <c r="G10" s="24"/>
    </row>
    <row r="11" s="1" customFormat="1" ht="52.5" customHeight="1" spans="1:7">
      <c r="A11" s="26"/>
      <c r="B11" s="23" t="s">
        <v>468</v>
      </c>
      <c r="C11" s="23" t="s">
        <v>272</v>
      </c>
      <c r="D11" s="23" t="s">
        <v>467</v>
      </c>
      <c r="E11" s="24">
        <v>25600</v>
      </c>
      <c r="F11" s="24"/>
      <c r="G11" s="24"/>
    </row>
    <row r="12" s="1" customFormat="1" ht="52.5" customHeight="1" spans="1:7">
      <c r="A12" s="26"/>
      <c r="B12" s="23" t="s">
        <v>468</v>
      </c>
      <c r="C12" s="23" t="s">
        <v>274</v>
      </c>
      <c r="D12" s="23" t="s">
        <v>467</v>
      </c>
      <c r="E12" s="24">
        <v>3000</v>
      </c>
      <c r="F12" s="24"/>
      <c r="G12" s="24"/>
    </row>
    <row r="13" s="1" customFormat="1" ht="52.5" customHeight="1" spans="1:7">
      <c r="A13" s="26"/>
      <c r="B13" s="23" t="s">
        <v>468</v>
      </c>
      <c r="C13" s="23" t="s">
        <v>269</v>
      </c>
      <c r="D13" s="23" t="s">
        <v>467</v>
      </c>
      <c r="E13" s="24">
        <v>10000</v>
      </c>
      <c r="F13" s="24"/>
      <c r="G13" s="24"/>
    </row>
    <row r="14" s="1" customFormat="1" ht="30" customHeight="1" spans="1:7">
      <c r="A14" s="27" t="s">
        <v>30</v>
      </c>
      <c r="B14" s="28" t="s">
        <v>448</v>
      </c>
      <c r="C14" s="28"/>
      <c r="D14" s="29"/>
      <c r="E14" s="24">
        <v>589600</v>
      </c>
      <c r="F14" s="24"/>
      <c r="G14" s="24"/>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E23" sqref="E23"/>
    </sheetView>
  </sheetViews>
  <sheetFormatPr defaultColWidth="8" defaultRowHeight="12" customHeight="1"/>
  <cols>
    <col min="1" max="1" width="11.875" style="1" customWidth="1"/>
    <col min="2" max="2" width="13.25" style="1" customWidth="1"/>
    <col min="3" max="3" width="12.875" style="1" customWidth="1"/>
    <col min="4" max="4" width="13" style="1" customWidth="1"/>
    <col min="5" max="5" width="13.125" style="1" customWidth="1"/>
    <col min="6" max="6" width="7.41666666666667" style="1" customWidth="1"/>
    <col min="7" max="7" width="7.375" style="1" customWidth="1"/>
    <col min="8" max="8" width="7.41666666666667" style="1" customWidth="1"/>
    <col min="9" max="9" width="13.375" style="1" customWidth="1"/>
    <col min="10" max="10" width="13.125" style="1" customWidth="1"/>
    <col min="11" max="12" width="10.425" style="1" customWidth="1"/>
    <col min="13" max="13" width="9.25" style="1" customWidth="1"/>
    <col min="14" max="14" width="10.425" style="1" customWidth="1"/>
    <col min="15" max="15" width="6.875" style="1" customWidth="1"/>
    <col min="16" max="16" width="7.375" style="1" customWidth="1"/>
    <col min="17" max="17" width="7.5" style="1" customWidth="1"/>
    <col min="18" max="18" width="7.125" style="1" customWidth="1"/>
    <col min="19" max="19" width="8" style="1" customWidth="1"/>
    <col min="20" max="16384" width="8" style="1"/>
  </cols>
  <sheetData>
    <row r="1" s="1" customFormat="1" ht="16.5" customHeight="1" spans="1:17">
      <c r="A1" s="166"/>
      <c r="B1" s="2"/>
      <c r="C1" s="2"/>
      <c r="D1" s="2"/>
      <c r="E1" s="2"/>
      <c r="F1" s="2"/>
      <c r="G1" s="2"/>
      <c r="H1" s="2"/>
      <c r="I1" s="88"/>
      <c r="J1" s="2"/>
      <c r="K1" s="2"/>
      <c r="L1" s="2"/>
      <c r="M1" s="2"/>
      <c r="N1" s="2"/>
      <c r="O1" s="2"/>
      <c r="P1" s="92" t="s">
        <v>26</v>
      </c>
      <c r="Q1" s="92" t="s">
        <v>26</v>
      </c>
    </row>
    <row r="2" s="1" customFormat="1" ht="36.75" customHeight="1" spans="1:19">
      <c r="A2" s="31" t="str">
        <f>"2025"&amp;"年部门收入预算表"</f>
        <v>2025年部门收入预算表</v>
      </c>
      <c r="B2" s="31"/>
      <c r="C2" s="31"/>
      <c r="D2" s="31"/>
      <c r="E2" s="31"/>
      <c r="F2" s="31"/>
      <c r="G2" s="31"/>
      <c r="H2" s="31"/>
      <c r="I2" s="31"/>
      <c r="J2" s="31"/>
      <c r="K2" s="31"/>
      <c r="L2" s="31"/>
      <c r="M2" s="31"/>
      <c r="N2" s="31"/>
      <c r="O2" s="31"/>
      <c r="P2" s="31"/>
      <c r="Q2" s="31"/>
      <c r="R2" s="31"/>
      <c r="S2" s="31"/>
    </row>
    <row r="3" s="1" customFormat="1" ht="18" customHeight="1" spans="1:17">
      <c r="A3" s="33" t="str">
        <f>"单位名称："&amp;"盈江县人民医院"</f>
        <v>单位名称：盈江县人民医院</v>
      </c>
      <c r="B3" s="33"/>
      <c r="C3" s="48"/>
      <c r="D3" s="48"/>
      <c r="E3" s="48"/>
      <c r="F3" s="48"/>
      <c r="G3" s="48"/>
      <c r="H3" s="48"/>
      <c r="I3" s="48"/>
      <c r="J3" s="48"/>
      <c r="K3" s="48"/>
      <c r="L3" s="48"/>
      <c r="M3" s="48"/>
      <c r="N3" s="48"/>
      <c r="O3" s="48"/>
      <c r="P3" s="92" t="s">
        <v>27</v>
      </c>
      <c r="Q3" s="92"/>
    </row>
    <row r="4" s="1" customFormat="1" ht="21" customHeight="1" spans="1:19">
      <c r="A4" s="12" t="s">
        <v>28</v>
      </c>
      <c r="B4" s="12" t="s">
        <v>29</v>
      </c>
      <c r="C4" s="12" t="s">
        <v>30</v>
      </c>
      <c r="D4" s="49" t="s">
        <v>31</v>
      </c>
      <c r="E4" s="50"/>
      <c r="F4" s="50"/>
      <c r="G4" s="50"/>
      <c r="H4" s="50"/>
      <c r="I4" s="14"/>
      <c r="J4" s="50"/>
      <c r="K4" s="50"/>
      <c r="L4" s="50"/>
      <c r="M4" s="50"/>
      <c r="N4" s="51"/>
      <c r="O4" s="49" t="s">
        <v>32</v>
      </c>
      <c r="P4" s="50"/>
      <c r="Q4" s="50"/>
      <c r="R4" s="50"/>
      <c r="S4" s="51"/>
    </row>
    <row r="5" s="1" customFormat="1" ht="41.25" customHeight="1" spans="1:19">
      <c r="A5" s="17"/>
      <c r="B5" s="17"/>
      <c r="C5" s="17"/>
      <c r="D5" s="17" t="s">
        <v>33</v>
      </c>
      <c r="E5" s="17" t="s">
        <v>34</v>
      </c>
      <c r="F5" s="17" t="s">
        <v>35</v>
      </c>
      <c r="G5" s="17" t="s">
        <v>36</v>
      </c>
      <c r="H5" s="12" t="s">
        <v>37</v>
      </c>
      <c r="I5" s="169" t="s">
        <v>38</v>
      </c>
      <c r="J5" s="169"/>
      <c r="K5" s="169"/>
      <c r="L5" s="169"/>
      <c r="M5" s="169"/>
      <c r="N5" s="169"/>
      <c r="O5" s="12" t="s">
        <v>33</v>
      </c>
      <c r="P5" s="12" t="s">
        <v>34</v>
      </c>
      <c r="Q5" s="12" t="s">
        <v>35</v>
      </c>
      <c r="R5" s="12" t="s">
        <v>36</v>
      </c>
      <c r="S5" s="12" t="s">
        <v>39</v>
      </c>
    </row>
    <row r="6" s="1" customFormat="1" ht="63" customHeight="1" spans="1:19">
      <c r="A6" s="75"/>
      <c r="B6" s="75"/>
      <c r="C6" s="75"/>
      <c r="D6" s="76"/>
      <c r="E6" s="76"/>
      <c r="F6" s="76"/>
      <c r="G6" s="75"/>
      <c r="H6" s="75"/>
      <c r="I6" s="37" t="s">
        <v>33</v>
      </c>
      <c r="J6" s="35" t="s">
        <v>40</v>
      </c>
      <c r="K6" s="35" t="s">
        <v>41</v>
      </c>
      <c r="L6" s="11" t="s">
        <v>42</v>
      </c>
      <c r="M6" s="11" t="s">
        <v>43</v>
      </c>
      <c r="N6" s="11" t="s">
        <v>44</v>
      </c>
      <c r="O6" s="76"/>
      <c r="P6" s="76"/>
      <c r="Q6" s="76"/>
      <c r="R6" s="76"/>
      <c r="S6" s="76"/>
    </row>
    <row r="7" s="1" customFormat="1"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1">
        <v>19</v>
      </c>
    </row>
    <row r="8" s="1" customFormat="1" ht="52.5" customHeight="1" spans="1:19">
      <c r="A8" s="167" t="s">
        <v>45</v>
      </c>
      <c r="B8" s="167" t="s">
        <v>46</v>
      </c>
      <c r="C8" s="24">
        <v>359736773.08</v>
      </c>
      <c r="D8" s="24">
        <v>359736773.08</v>
      </c>
      <c r="E8" s="24">
        <v>27252985.59</v>
      </c>
      <c r="F8" s="24"/>
      <c r="G8" s="24"/>
      <c r="H8" s="24"/>
      <c r="I8" s="24">
        <v>332483787.49</v>
      </c>
      <c r="J8" s="24">
        <v>332483787.49</v>
      </c>
      <c r="K8" s="24"/>
      <c r="L8" s="24"/>
      <c r="M8" s="24"/>
      <c r="N8" s="24"/>
      <c r="O8" s="24"/>
      <c r="P8" s="24"/>
      <c r="Q8" s="24"/>
      <c r="R8" s="24"/>
      <c r="S8" s="24"/>
    </row>
    <row r="9" s="1" customFormat="1" ht="30" customHeight="1" spans="1:19">
      <c r="A9" s="13" t="s">
        <v>30</v>
      </c>
      <c r="B9" s="168"/>
      <c r="C9" s="160">
        <v>359736773.08</v>
      </c>
      <c r="D9" s="160">
        <v>359736773.08</v>
      </c>
      <c r="E9" s="160">
        <v>27252985.59</v>
      </c>
      <c r="F9" s="160"/>
      <c r="G9" s="160"/>
      <c r="H9" s="160"/>
      <c r="I9" s="160">
        <v>332483787.49</v>
      </c>
      <c r="J9" s="160">
        <v>332483787.49</v>
      </c>
      <c r="K9" s="160"/>
      <c r="L9" s="160"/>
      <c r="M9" s="160"/>
      <c r="N9" s="160"/>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0" workbookViewId="0">
      <selection activeCell="F25" sqref="F25"/>
    </sheetView>
  </sheetViews>
  <sheetFormatPr defaultColWidth="7.74166666666667" defaultRowHeight="15" customHeight="1"/>
  <cols>
    <col min="1" max="1" width="17.25" style="1" customWidth="1"/>
    <col min="2" max="2" width="16.125" style="1" customWidth="1"/>
    <col min="3" max="3" width="14.125" style="1" customWidth="1"/>
    <col min="4" max="5" width="14" style="1" customWidth="1"/>
    <col min="6" max="6" width="12.6666666666667" style="1" customWidth="1"/>
    <col min="7" max="7" width="11.05" style="1" customWidth="1"/>
    <col min="8" max="8" width="9.75" style="1" customWidth="1"/>
    <col min="9" max="9" width="10.5" style="1" customWidth="1"/>
    <col min="10" max="10" width="13.75" style="1" customWidth="1"/>
    <col min="11" max="11" width="13.5" style="1" customWidth="1"/>
    <col min="12" max="12" width="14.875" style="1" customWidth="1"/>
    <col min="13" max="13" width="12.25" style="1" customWidth="1"/>
    <col min="14" max="14" width="15.25" style="1" customWidth="1"/>
    <col min="15" max="15" width="11.175" style="1" customWidth="1"/>
    <col min="16" max="16384" width="7.74166666666667" style="1"/>
  </cols>
  <sheetData>
    <row r="1" s="1" customFormat="1" ht="18.75" customHeight="1" spans="1:15">
      <c r="A1" s="162"/>
      <c r="B1" s="162"/>
      <c r="C1" s="162"/>
      <c r="D1" s="162"/>
      <c r="E1" s="162"/>
      <c r="F1" s="162"/>
      <c r="G1" s="162"/>
      <c r="H1" s="162"/>
      <c r="I1" s="162"/>
      <c r="J1" s="162"/>
      <c r="K1" s="162"/>
      <c r="L1" s="162"/>
      <c r="M1" s="162"/>
      <c r="N1" s="45" t="s">
        <v>47</v>
      </c>
      <c r="O1" s="45"/>
    </row>
    <row r="2" s="1" customFormat="1" ht="36" customHeight="1" spans="1:15">
      <c r="A2" s="163" t="str">
        <f>"2025"&amp;"年部门支出预算表"</f>
        <v>2025年部门支出预算表</v>
      </c>
      <c r="B2" s="163"/>
      <c r="C2" s="163"/>
      <c r="D2" s="163"/>
      <c r="E2" s="163"/>
      <c r="F2" s="163"/>
      <c r="G2" s="163"/>
      <c r="H2" s="163"/>
      <c r="I2" s="163"/>
      <c r="J2" s="163"/>
      <c r="K2" s="163"/>
      <c r="L2" s="163"/>
      <c r="M2" s="163"/>
      <c r="N2" s="163"/>
      <c r="O2" s="163"/>
    </row>
    <row r="3" s="1" customFormat="1" ht="18.75" customHeight="1" spans="1:15">
      <c r="A3" s="33" t="str">
        <f>"单位名称："&amp;"盈江县人民医院"</f>
        <v>单位名称：盈江县人民医院</v>
      </c>
      <c r="B3" s="33"/>
      <c r="C3" s="33"/>
      <c r="D3" s="33"/>
      <c r="E3" s="33"/>
      <c r="F3" s="33"/>
      <c r="G3" s="162"/>
      <c r="H3" s="162"/>
      <c r="I3" s="162"/>
      <c r="J3" s="162"/>
      <c r="K3" s="162"/>
      <c r="L3" s="162"/>
      <c r="M3" s="162"/>
      <c r="N3" s="45" t="s">
        <v>1</v>
      </c>
      <c r="O3" s="45"/>
    </row>
    <row r="4" s="1" customFormat="1"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s="1" customFormat="1"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s="1" customFormat="1"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s="1" customFormat="1" ht="52.5" customHeight="1" spans="1:15">
      <c r="A7" s="164" t="s">
        <v>74</v>
      </c>
      <c r="B7" s="164" t="s">
        <v>75</v>
      </c>
      <c r="C7" s="136">
        <v>8400</v>
      </c>
      <c r="D7" s="136">
        <v>8400</v>
      </c>
      <c r="E7" s="136">
        <v>8400</v>
      </c>
      <c r="F7" s="136"/>
      <c r="G7" s="136"/>
      <c r="H7" s="136"/>
      <c r="I7" s="136"/>
      <c r="J7" s="136"/>
      <c r="K7" s="136"/>
      <c r="L7" s="136"/>
      <c r="M7" s="136"/>
      <c r="N7" s="136"/>
      <c r="O7" s="136"/>
    </row>
    <row r="8" s="1" customFormat="1" ht="52.5" customHeight="1" spans="1:15">
      <c r="A8" s="164" t="s">
        <v>76</v>
      </c>
      <c r="B8" s="164" t="s">
        <v>77</v>
      </c>
      <c r="C8" s="136">
        <v>8400</v>
      </c>
      <c r="D8" s="136">
        <v>8400</v>
      </c>
      <c r="E8" s="136">
        <v>8400</v>
      </c>
      <c r="F8" s="136"/>
      <c r="G8" s="136"/>
      <c r="H8" s="136"/>
      <c r="I8" s="136"/>
      <c r="J8" s="136"/>
      <c r="K8" s="136"/>
      <c r="L8" s="136"/>
      <c r="M8" s="136"/>
      <c r="N8" s="136"/>
      <c r="O8" s="136"/>
    </row>
    <row r="9" s="1" customFormat="1" ht="52.5" customHeight="1" spans="1:15">
      <c r="A9" s="164" t="s">
        <v>78</v>
      </c>
      <c r="B9" s="164" t="s">
        <v>79</v>
      </c>
      <c r="C9" s="136">
        <v>8400</v>
      </c>
      <c r="D9" s="136">
        <v>8400</v>
      </c>
      <c r="E9" s="136">
        <v>8400</v>
      </c>
      <c r="F9" s="136"/>
      <c r="G9" s="136"/>
      <c r="H9" s="136"/>
      <c r="I9" s="136"/>
      <c r="J9" s="136"/>
      <c r="K9" s="136"/>
      <c r="L9" s="136"/>
      <c r="M9" s="136"/>
      <c r="N9" s="136"/>
      <c r="O9" s="136"/>
    </row>
    <row r="10" s="1" customFormat="1" ht="52.5" customHeight="1" spans="1:15">
      <c r="A10" s="164" t="s">
        <v>80</v>
      </c>
      <c r="B10" s="164" t="s">
        <v>81</v>
      </c>
      <c r="C10" s="136">
        <v>356672</v>
      </c>
      <c r="D10" s="136">
        <v>356672</v>
      </c>
      <c r="E10" s="136">
        <v>356672</v>
      </c>
      <c r="F10" s="136"/>
      <c r="G10" s="136"/>
      <c r="H10" s="136"/>
      <c r="I10" s="136"/>
      <c r="J10" s="136"/>
      <c r="K10" s="136"/>
      <c r="L10" s="136"/>
      <c r="M10" s="136"/>
      <c r="N10" s="136"/>
      <c r="O10" s="136"/>
    </row>
    <row r="11" s="1" customFormat="1" ht="52.5" customHeight="1" spans="1:15">
      <c r="A11" s="164" t="s">
        <v>82</v>
      </c>
      <c r="B11" s="164" t="s">
        <v>83</v>
      </c>
      <c r="C11" s="136">
        <v>356672</v>
      </c>
      <c r="D11" s="136">
        <v>356672</v>
      </c>
      <c r="E11" s="136">
        <v>356672</v>
      </c>
      <c r="F11" s="136"/>
      <c r="G11" s="136"/>
      <c r="H11" s="136"/>
      <c r="I11" s="136"/>
      <c r="J11" s="136"/>
      <c r="K11" s="136"/>
      <c r="L11" s="136"/>
      <c r="M11" s="136"/>
      <c r="N11" s="136"/>
      <c r="O11" s="136"/>
    </row>
    <row r="12" s="1" customFormat="1" ht="52.5" customHeight="1" spans="1:15">
      <c r="A12" s="164" t="s">
        <v>84</v>
      </c>
      <c r="B12" s="164" t="s">
        <v>85</v>
      </c>
      <c r="C12" s="136">
        <v>356672</v>
      </c>
      <c r="D12" s="136">
        <v>356672</v>
      </c>
      <c r="E12" s="136">
        <v>356672</v>
      </c>
      <c r="F12" s="136"/>
      <c r="G12" s="136"/>
      <c r="H12" s="136"/>
      <c r="I12" s="136"/>
      <c r="J12" s="136"/>
      <c r="K12" s="136"/>
      <c r="L12" s="136"/>
      <c r="M12" s="136"/>
      <c r="N12" s="136"/>
      <c r="O12" s="136"/>
    </row>
    <row r="13" s="1" customFormat="1" ht="52.5" customHeight="1" spans="1:15">
      <c r="A13" s="164" t="s">
        <v>86</v>
      </c>
      <c r="B13" s="164" t="s">
        <v>87</v>
      </c>
      <c r="C13" s="136"/>
      <c r="D13" s="136"/>
      <c r="E13" s="136"/>
      <c r="F13" s="136"/>
      <c r="G13" s="136"/>
      <c r="H13" s="136"/>
      <c r="I13" s="136"/>
      <c r="J13" s="136"/>
      <c r="K13" s="136"/>
      <c r="L13" s="136"/>
      <c r="M13" s="136"/>
      <c r="N13" s="136"/>
      <c r="O13" s="136"/>
    </row>
    <row r="14" s="1" customFormat="1" ht="52.5" customHeight="1" spans="1:15">
      <c r="A14" s="164" t="s">
        <v>88</v>
      </c>
      <c r="B14" s="164" t="s">
        <v>89</v>
      </c>
      <c r="C14" s="136"/>
      <c r="D14" s="136"/>
      <c r="E14" s="136"/>
      <c r="F14" s="136"/>
      <c r="G14" s="136"/>
      <c r="H14" s="136"/>
      <c r="I14" s="136"/>
      <c r="J14" s="136"/>
      <c r="K14" s="136"/>
      <c r="L14" s="136"/>
      <c r="M14" s="136"/>
      <c r="N14" s="136"/>
      <c r="O14" s="136"/>
    </row>
    <row r="15" s="1" customFormat="1" ht="52.5" customHeight="1" spans="1:15">
      <c r="A15" s="164" t="s">
        <v>90</v>
      </c>
      <c r="B15" s="164" t="s">
        <v>91</v>
      </c>
      <c r="C15" s="136"/>
      <c r="D15" s="136"/>
      <c r="E15" s="136"/>
      <c r="F15" s="136"/>
      <c r="G15" s="136"/>
      <c r="H15" s="136"/>
      <c r="I15" s="136"/>
      <c r="J15" s="136"/>
      <c r="K15" s="136"/>
      <c r="L15" s="136"/>
      <c r="M15" s="136"/>
      <c r="N15" s="136"/>
      <c r="O15" s="136"/>
    </row>
    <row r="16" s="1" customFormat="1" ht="52.5" customHeight="1" spans="1:15">
      <c r="A16" s="164" t="s">
        <v>92</v>
      </c>
      <c r="B16" s="164" t="s">
        <v>91</v>
      </c>
      <c r="C16" s="136"/>
      <c r="D16" s="136"/>
      <c r="E16" s="136"/>
      <c r="F16" s="136"/>
      <c r="G16" s="136"/>
      <c r="H16" s="136"/>
      <c r="I16" s="136"/>
      <c r="J16" s="136"/>
      <c r="K16" s="136"/>
      <c r="L16" s="136"/>
      <c r="M16" s="136"/>
      <c r="N16" s="136"/>
      <c r="O16" s="136"/>
    </row>
    <row r="17" s="1" customFormat="1" ht="52.5" customHeight="1" spans="1:15">
      <c r="A17" s="164" t="s">
        <v>93</v>
      </c>
      <c r="B17" s="164" t="s">
        <v>94</v>
      </c>
      <c r="C17" s="136">
        <v>359371701.08</v>
      </c>
      <c r="D17" s="136">
        <v>26887913.59</v>
      </c>
      <c r="E17" s="136">
        <v>26298313.59</v>
      </c>
      <c r="F17" s="136">
        <v>589600</v>
      </c>
      <c r="G17" s="136"/>
      <c r="H17" s="136"/>
      <c r="I17" s="136"/>
      <c r="J17" s="136">
        <v>332483787.49</v>
      </c>
      <c r="K17" s="136">
        <v>332483787.49</v>
      </c>
      <c r="L17" s="136"/>
      <c r="M17" s="136"/>
      <c r="N17" s="136"/>
      <c r="O17" s="136"/>
    </row>
    <row r="18" s="1" customFormat="1" ht="52.5" customHeight="1" spans="1:15">
      <c r="A18" s="164" t="s">
        <v>95</v>
      </c>
      <c r="B18" s="164" t="s">
        <v>96</v>
      </c>
      <c r="C18" s="136">
        <v>356140082.69</v>
      </c>
      <c r="D18" s="136">
        <v>23656295.2</v>
      </c>
      <c r="E18" s="136">
        <v>23627695.2</v>
      </c>
      <c r="F18" s="136">
        <v>28600</v>
      </c>
      <c r="G18" s="136"/>
      <c r="H18" s="136"/>
      <c r="I18" s="136"/>
      <c r="J18" s="136">
        <v>332483787.49</v>
      </c>
      <c r="K18" s="136">
        <v>332483787.49</v>
      </c>
      <c r="L18" s="136"/>
      <c r="M18" s="136"/>
      <c r="N18" s="136"/>
      <c r="O18" s="136"/>
    </row>
    <row r="19" s="1" customFormat="1" ht="52.5" customHeight="1" spans="1:15">
      <c r="A19" s="164" t="s">
        <v>97</v>
      </c>
      <c r="B19" s="164" t="s">
        <v>98</v>
      </c>
      <c r="C19" s="136">
        <v>356140082.69</v>
      </c>
      <c r="D19" s="136">
        <v>23656295.2</v>
      </c>
      <c r="E19" s="136">
        <v>23627695.2</v>
      </c>
      <c r="F19" s="136">
        <v>28600</v>
      </c>
      <c r="G19" s="136"/>
      <c r="H19" s="136"/>
      <c r="I19" s="136"/>
      <c r="J19" s="136">
        <v>332483787.49</v>
      </c>
      <c r="K19" s="136">
        <v>332483787.49</v>
      </c>
      <c r="L19" s="136"/>
      <c r="M19" s="136"/>
      <c r="N19" s="136"/>
      <c r="O19" s="136"/>
    </row>
    <row r="20" s="1" customFormat="1" ht="52.5" customHeight="1" spans="1:15">
      <c r="A20" s="164" t="s">
        <v>99</v>
      </c>
      <c r="B20" s="164" t="s">
        <v>100</v>
      </c>
      <c r="C20" s="136">
        <v>561000</v>
      </c>
      <c r="D20" s="136">
        <v>561000</v>
      </c>
      <c r="E20" s="136"/>
      <c r="F20" s="136">
        <v>561000</v>
      </c>
      <c r="G20" s="136"/>
      <c r="H20" s="136"/>
      <c r="I20" s="136"/>
      <c r="J20" s="136"/>
      <c r="K20" s="136"/>
      <c r="L20" s="136"/>
      <c r="M20" s="136"/>
      <c r="N20" s="136"/>
      <c r="O20" s="136"/>
    </row>
    <row r="21" s="1" customFormat="1" ht="52.5" customHeight="1" spans="1:15">
      <c r="A21" s="164" t="s">
        <v>101</v>
      </c>
      <c r="B21" s="164" t="s">
        <v>102</v>
      </c>
      <c r="C21" s="136">
        <v>10000</v>
      </c>
      <c r="D21" s="136">
        <v>10000</v>
      </c>
      <c r="E21" s="136"/>
      <c r="F21" s="136">
        <v>10000</v>
      </c>
      <c r="G21" s="136"/>
      <c r="H21" s="136"/>
      <c r="I21" s="136"/>
      <c r="J21" s="136"/>
      <c r="K21" s="136"/>
      <c r="L21" s="136"/>
      <c r="M21" s="136"/>
      <c r="N21" s="136"/>
      <c r="O21" s="136"/>
    </row>
    <row r="22" s="1" customFormat="1" ht="52.5" customHeight="1" spans="1:15">
      <c r="A22" s="164" t="s">
        <v>103</v>
      </c>
      <c r="B22" s="164" t="s">
        <v>104</v>
      </c>
      <c r="C22" s="136">
        <v>551000</v>
      </c>
      <c r="D22" s="136">
        <v>551000</v>
      </c>
      <c r="E22" s="136"/>
      <c r="F22" s="136">
        <v>551000</v>
      </c>
      <c r="G22" s="136"/>
      <c r="H22" s="136"/>
      <c r="I22" s="136"/>
      <c r="J22" s="136"/>
      <c r="K22" s="136"/>
      <c r="L22" s="136"/>
      <c r="M22" s="136"/>
      <c r="N22" s="136"/>
      <c r="O22" s="136"/>
    </row>
    <row r="23" s="1" customFormat="1" ht="52.5" customHeight="1" spans="1:15">
      <c r="A23" s="164" t="s">
        <v>105</v>
      </c>
      <c r="B23" s="164" t="s">
        <v>106</v>
      </c>
      <c r="C23" s="136">
        <v>2670618.39</v>
      </c>
      <c r="D23" s="136">
        <v>2670618.39</v>
      </c>
      <c r="E23" s="136">
        <v>2670618.39</v>
      </c>
      <c r="F23" s="136"/>
      <c r="G23" s="136"/>
      <c r="H23" s="136"/>
      <c r="I23" s="136"/>
      <c r="J23" s="136"/>
      <c r="K23" s="136"/>
      <c r="L23" s="136"/>
      <c r="M23" s="136"/>
      <c r="N23" s="136"/>
      <c r="O23" s="136"/>
    </row>
    <row r="24" s="1" customFormat="1" ht="52.5" customHeight="1" spans="1:15">
      <c r="A24" s="164" t="s">
        <v>107</v>
      </c>
      <c r="B24" s="164" t="s">
        <v>108</v>
      </c>
      <c r="C24" s="136"/>
      <c r="D24" s="136"/>
      <c r="E24" s="136"/>
      <c r="F24" s="136"/>
      <c r="G24" s="136"/>
      <c r="H24" s="136"/>
      <c r="I24" s="136"/>
      <c r="J24" s="136"/>
      <c r="K24" s="136"/>
      <c r="L24" s="136"/>
      <c r="M24" s="136"/>
      <c r="N24" s="136"/>
      <c r="O24" s="136"/>
    </row>
    <row r="25" s="1" customFormat="1" ht="52.5" customHeight="1" spans="1:15">
      <c r="A25" s="164" t="s">
        <v>109</v>
      </c>
      <c r="B25" s="164" t="s">
        <v>110</v>
      </c>
      <c r="C25" s="136">
        <v>2541618.39</v>
      </c>
      <c r="D25" s="136">
        <v>2541618.39</v>
      </c>
      <c r="E25" s="136">
        <v>2541618.39</v>
      </c>
      <c r="F25" s="136"/>
      <c r="G25" s="136"/>
      <c r="H25" s="136"/>
      <c r="I25" s="136"/>
      <c r="J25" s="136"/>
      <c r="K25" s="136"/>
      <c r="L25" s="136"/>
      <c r="M25" s="136"/>
      <c r="N25" s="136"/>
      <c r="O25" s="136"/>
    </row>
    <row r="26" s="1" customFormat="1" ht="52.5" customHeight="1" spans="1:15">
      <c r="A26" s="164" t="s">
        <v>111</v>
      </c>
      <c r="B26" s="164" t="s">
        <v>112</v>
      </c>
      <c r="C26" s="136">
        <v>129000</v>
      </c>
      <c r="D26" s="136">
        <v>129000</v>
      </c>
      <c r="E26" s="136">
        <v>129000</v>
      </c>
      <c r="F26" s="136"/>
      <c r="G26" s="136"/>
      <c r="H26" s="136"/>
      <c r="I26" s="136"/>
      <c r="J26" s="136"/>
      <c r="K26" s="136"/>
      <c r="L26" s="136"/>
      <c r="M26" s="136"/>
      <c r="N26" s="136"/>
      <c r="O26" s="136"/>
    </row>
    <row r="27" s="1" customFormat="1" ht="30" customHeight="1" spans="1:15">
      <c r="A27" s="165" t="s">
        <v>30</v>
      </c>
      <c r="B27" s="165"/>
      <c r="C27" s="136">
        <v>359736773.08</v>
      </c>
      <c r="D27" s="136">
        <v>27252985.59</v>
      </c>
      <c r="E27" s="136">
        <v>26663385.59</v>
      </c>
      <c r="F27" s="136">
        <v>589600</v>
      </c>
      <c r="G27" s="136"/>
      <c r="H27" s="136"/>
      <c r="I27" s="136"/>
      <c r="J27" s="136">
        <v>332483787.49</v>
      </c>
      <c r="K27" s="136">
        <v>332483787.49</v>
      </c>
      <c r="L27" s="136"/>
      <c r="M27" s="136"/>
      <c r="N27" s="136"/>
      <c r="O27" s="136"/>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selection activeCell="C14" sqref="C14"/>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8"/>
      <c r="B1" s="48"/>
      <c r="C1" s="48"/>
      <c r="D1" s="92" t="s">
        <v>113</v>
      </c>
    </row>
    <row r="2" s="1" customFormat="1" ht="30.75" customHeight="1" spans="1:4">
      <c r="A2" s="155" t="str">
        <f>"2025"&amp;"年部门财政拨款收支预算总表"</f>
        <v>2025年部门财政拨款收支预算总表</v>
      </c>
      <c r="B2" s="155"/>
      <c r="C2" s="155"/>
      <c r="D2" s="155"/>
    </row>
    <row r="3" s="1" customFormat="1" ht="18.75" customHeight="1" spans="1:4">
      <c r="A3" s="33" t="str">
        <f>"单位名称："&amp;"盈江县人民医院"</f>
        <v>单位名称：盈江县人民医院</v>
      </c>
      <c r="B3" s="156"/>
      <c r="C3" s="156"/>
      <c r="D3" s="93" t="s">
        <v>1</v>
      </c>
    </row>
    <row r="4" s="1" customFormat="1" ht="19.5" customHeight="1" spans="1:4">
      <c r="A4" s="13" t="s">
        <v>114</v>
      </c>
      <c r="B4" s="15"/>
      <c r="C4" s="13" t="s">
        <v>115</v>
      </c>
      <c r="D4" s="15"/>
    </row>
    <row r="5" s="1" customFormat="1" ht="21.75" customHeight="1" spans="1:4">
      <c r="A5" s="73" t="s">
        <v>116</v>
      </c>
      <c r="B5" s="12" t="s">
        <v>5</v>
      </c>
      <c r="C5" s="73" t="s">
        <v>117</v>
      </c>
      <c r="D5" s="12" t="s">
        <v>5</v>
      </c>
    </row>
    <row r="6" s="1" customFormat="1" ht="17.25" customHeight="1" spans="1:4">
      <c r="A6" s="75"/>
      <c r="B6" s="19"/>
      <c r="C6" s="75"/>
      <c r="D6" s="19"/>
    </row>
    <row r="7" s="1" customFormat="1" ht="19.5" customHeight="1" spans="1:4">
      <c r="A7" s="89" t="s">
        <v>118</v>
      </c>
      <c r="B7" s="24">
        <v>27252985.59</v>
      </c>
      <c r="C7" s="89" t="s">
        <v>119</v>
      </c>
      <c r="D7" s="24">
        <v>27252985.59</v>
      </c>
    </row>
    <row r="8" s="1" customFormat="1" ht="19.5" customHeight="1" spans="1:4">
      <c r="A8" s="89" t="s">
        <v>120</v>
      </c>
      <c r="B8" s="24">
        <v>27252985.59</v>
      </c>
      <c r="C8" s="157" t="str">
        <f>"（"&amp;"一"&amp;"）"&amp;"一般公共服务支出"</f>
        <v>（一）一般公共服务支出</v>
      </c>
      <c r="D8" s="24">
        <v>8400</v>
      </c>
    </row>
    <row r="9" s="1" customFormat="1" ht="19.5" customHeight="1" spans="1:4">
      <c r="A9" s="158" t="s">
        <v>121</v>
      </c>
      <c r="B9" s="24"/>
      <c r="C9" s="157" t="str">
        <f>"（"&amp;"二"&amp;"）"&amp;"社会保障和就业支出"</f>
        <v>（二）社会保障和就业支出</v>
      </c>
      <c r="D9" s="24">
        <v>356672</v>
      </c>
    </row>
    <row r="10" s="1" customFormat="1" ht="19.5" customHeight="1" spans="1:4">
      <c r="A10" s="158" t="s">
        <v>122</v>
      </c>
      <c r="B10" s="24"/>
      <c r="C10" s="157" t="str">
        <f>"（"&amp;"三"&amp;"）"&amp;"卫生健康支出"</f>
        <v>（三）卫生健康支出</v>
      </c>
      <c r="D10" s="24">
        <v>26887913.59</v>
      </c>
    </row>
    <row r="11" s="1" customFormat="1" ht="19.5" customHeight="1" spans="1:4">
      <c r="A11" s="158" t="s">
        <v>123</v>
      </c>
      <c r="B11" s="24"/>
      <c r="C11" s="157"/>
      <c r="D11" s="24"/>
    </row>
    <row r="12" s="1" customFormat="1" ht="19.5" customHeight="1" spans="1:4">
      <c r="A12" s="158" t="s">
        <v>120</v>
      </c>
      <c r="B12" s="24"/>
      <c r="C12" s="157"/>
      <c r="D12" s="24"/>
    </row>
    <row r="13" s="1" customFormat="1" ht="19.5" customHeight="1" spans="1:4">
      <c r="A13" s="158" t="s">
        <v>121</v>
      </c>
      <c r="B13" s="24"/>
      <c r="C13" s="157"/>
      <c r="D13" s="24"/>
    </row>
    <row r="14" s="1" customFormat="1" ht="19.5" customHeight="1" spans="1:4">
      <c r="A14" s="158" t="s">
        <v>122</v>
      </c>
      <c r="B14" s="24"/>
      <c r="C14" s="157"/>
      <c r="D14" s="24"/>
    </row>
    <row r="15" s="1" customFormat="1" ht="19.5" customHeight="1" spans="1:4">
      <c r="A15" s="159"/>
      <c r="B15" s="24"/>
      <c r="C15" s="157"/>
      <c r="D15" s="24"/>
    </row>
    <row r="16" s="1" customFormat="1" ht="19.5" customHeight="1" spans="1:4">
      <c r="A16" s="159"/>
      <c r="B16" s="24"/>
      <c r="C16" s="157"/>
      <c r="D16" s="24"/>
    </row>
    <row r="17" s="1" customFormat="1" ht="19.5" customHeight="1" spans="1:4">
      <c r="A17" s="159"/>
      <c r="B17" s="24"/>
      <c r="C17" s="157"/>
      <c r="D17" s="24"/>
    </row>
    <row r="18" s="1" customFormat="1" ht="19.5" customHeight="1" spans="1:4">
      <c r="A18" s="159"/>
      <c r="B18" s="24"/>
      <c r="C18" s="157"/>
      <c r="D18" s="24"/>
    </row>
    <row r="19" s="1" customFormat="1" ht="19.5" customHeight="1" spans="1:4">
      <c r="A19" s="159"/>
      <c r="B19" s="24"/>
      <c r="C19" s="157"/>
      <c r="D19" s="24"/>
    </row>
    <row r="20" s="1" customFormat="1" ht="19.5" customHeight="1" spans="1:4">
      <c r="A20" s="89"/>
      <c r="B20" s="24"/>
      <c r="C20" s="157"/>
      <c r="D20" s="24"/>
    </row>
    <row r="21" s="1" customFormat="1" ht="19.5" customHeight="1" spans="1:4">
      <c r="A21" s="89"/>
      <c r="B21" s="24"/>
      <c r="C21" s="89"/>
      <c r="D21" s="24"/>
    </row>
    <row r="22" s="1" customFormat="1" ht="19.5" customHeight="1" spans="1:4">
      <c r="A22" s="89"/>
      <c r="B22" s="24"/>
      <c r="C22" s="89"/>
      <c r="D22" s="24"/>
    </row>
    <row r="23" s="1" customFormat="1" ht="19.5" customHeight="1" spans="1:4">
      <c r="A23" s="89"/>
      <c r="B23" s="24"/>
      <c r="C23" s="89"/>
      <c r="D23" s="24"/>
    </row>
    <row r="24" s="1" customFormat="1" ht="19.5" customHeight="1" spans="1:4">
      <c r="A24" s="89"/>
      <c r="B24" s="24"/>
      <c r="C24" s="89"/>
      <c r="D24" s="24"/>
    </row>
    <row r="25" s="1" customFormat="1" ht="19.5" customHeight="1" spans="1:4">
      <c r="A25" s="89"/>
      <c r="B25" s="24"/>
      <c r="C25" s="89"/>
      <c r="D25" s="24"/>
    </row>
    <row r="26" s="1" customFormat="1" ht="19.5" customHeight="1" spans="1:4">
      <c r="A26" s="157"/>
      <c r="B26" s="24"/>
      <c r="C26" s="89"/>
      <c r="D26" s="24"/>
    </row>
    <row r="27" s="1" customFormat="1" ht="19.5" customHeight="1" spans="1:4">
      <c r="A27" s="89"/>
      <c r="B27" s="24"/>
      <c r="C27" s="89"/>
      <c r="D27" s="24"/>
    </row>
    <row r="28" s="1" customFormat="1" customHeight="1" spans="1:4">
      <c r="A28" s="89"/>
      <c r="B28" s="24"/>
      <c r="C28" s="158"/>
      <c r="D28" s="24"/>
    </row>
    <row r="29" s="1" customFormat="1" ht="19.5" customHeight="1" spans="1:4">
      <c r="A29" s="89"/>
      <c r="B29" s="24"/>
      <c r="C29" s="89"/>
      <c r="D29" s="24"/>
    </row>
    <row r="30" s="1" customFormat="1" ht="19.5" customHeight="1" spans="1:4">
      <c r="A30" s="157"/>
      <c r="B30" s="24"/>
      <c r="C30" s="89"/>
      <c r="D30" s="24"/>
    </row>
    <row r="31" s="1" customFormat="1" ht="18" customHeight="1" spans="1:4">
      <c r="A31" s="157"/>
      <c r="B31" s="24"/>
      <c r="C31" s="89"/>
      <c r="D31" s="24"/>
    </row>
    <row r="32" s="1" customFormat="1" ht="18" customHeight="1" spans="1:4">
      <c r="A32" s="157"/>
      <c r="B32" s="24"/>
      <c r="C32" s="158"/>
      <c r="D32" s="24"/>
    </row>
    <row r="33" s="1" customFormat="1" ht="18" customHeight="1" spans="1:4">
      <c r="A33" s="157"/>
      <c r="B33" s="24"/>
      <c r="C33" s="158"/>
      <c r="D33" s="24"/>
    </row>
    <row r="34" s="1" customFormat="1" ht="19.5" customHeight="1" spans="1:4">
      <c r="A34" s="157"/>
      <c r="B34" s="160"/>
      <c r="C34" s="89"/>
      <c r="D34" s="160"/>
    </row>
    <row r="35" s="1" customFormat="1" ht="19.5" customHeight="1" spans="1:4">
      <c r="A35" s="157"/>
      <c r="B35" s="24"/>
      <c r="C35" s="89" t="s">
        <v>124</v>
      </c>
      <c r="D35" s="24"/>
    </row>
    <row r="36" s="1" customFormat="1" ht="19.5" customHeight="1" spans="1:4">
      <c r="A36" s="161" t="s">
        <v>24</v>
      </c>
      <c r="B36" s="24">
        <v>27252985.59</v>
      </c>
      <c r="C36" s="161" t="s">
        <v>25</v>
      </c>
      <c r="D36" s="24">
        <v>27252985.59</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H18" sqref="H18"/>
    </sheetView>
  </sheetViews>
  <sheetFormatPr defaultColWidth="9" defaultRowHeight="15" customHeight="1" outlineLevelCol="6"/>
  <cols>
    <col min="1" max="1" width="23.05" style="1" customWidth="1"/>
    <col min="2" max="2" width="25.75" style="1" customWidth="1"/>
    <col min="3" max="7" width="16.875" style="1" customWidth="1"/>
    <col min="8" max="16384" width="9" style="1"/>
  </cols>
  <sheetData>
    <row r="1" s="1" customFormat="1" ht="18.75" customHeight="1" spans="1:7">
      <c r="A1" s="125"/>
      <c r="B1" s="125"/>
      <c r="C1" s="125"/>
      <c r="D1" s="125"/>
      <c r="E1" s="125"/>
      <c r="F1" s="125"/>
      <c r="G1" s="129" t="s">
        <v>125</v>
      </c>
    </row>
    <row r="2" s="1" customFormat="1" ht="33" customHeight="1" spans="1:7">
      <c r="A2" s="148" t="str">
        <f>"2025"&amp;"年一般公共预算支出预算表（按功能科目分类）"</f>
        <v>2025年一般公共预算支出预算表（按功能科目分类）</v>
      </c>
      <c r="B2" s="148"/>
      <c r="C2" s="148"/>
      <c r="D2" s="148"/>
      <c r="E2" s="148"/>
      <c r="F2" s="148"/>
      <c r="G2" s="148"/>
    </row>
    <row r="3" s="1" customFormat="1" ht="18.75" customHeight="1" spans="1:7">
      <c r="A3" s="149" t="str">
        <f>"单位名称："&amp;"盈江县人民医院"</f>
        <v>单位名称：盈江县人民医院</v>
      </c>
      <c r="B3" s="149"/>
      <c r="C3" s="125"/>
      <c r="D3" s="125"/>
      <c r="E3" s="125"/>
      <c r="F3" s="125"/>
      <c r="G3" s="129" t="s">
        <v>1</v>
      </c>
    </row>
    <row r="4" s="1" customFormat="1" ht="18.75" customHeight="1" spans="1:7">
      <c r="A4" s="150" t="s">
        <v>126</v>
      </c>
      <c r="B4" s="150"/>
      <c r="C4" s="150" t="s">
        <v>30</v>
      </c>
      <c r="D4" s="150" t="s">
        <v>52</v>
      </c>
      <c r="E4" s="150"/>
      <c r="F4" s="150"/>
      <c r="G4" s="150" t="s">
        <v>53</v>
      </c>
    </row>
    <row r="5" s="1" customFormat="1" ht="18.75" customHeight="1" spans="1:7">
      <c r="A5" s="150" t="s">
        <v>48</v>
      </c>
      <c r="B5" s="150" t="s">
        <v>49</v>
      </c>
      <c r="C5" s="150"/>
      <c r="D5" s="150" t="s">
        <v>33</v>
      </c>
      <c r="E5" s="150" t="s">
        <v>127</v>
      </c>
      <c r="F5" s="150" t="s">
        <v>128</v>
      </c>
      <c r="G5" s="150"/>
    </row>
    <row r="6" s="1" customFormat="1" ht="18.75" customHeight="1" spans="1:7">
      <c r="A6" s="150" t="s">
        <v>59</v>
      </c>
      <c r="B6" s="150" t="s">
        <v>60</v>
      </c>
      <c r="C6" s="150" t="s">
        <v>61</v>
      </c>
      <c r="D6" s="150" t="s">
        <v>62</v>
      </c>
      <c r="E6" s="150" t="s">
        <v>63</v>
      </c>
      <c r="F6" s="150" t="s">
        <v>64</v>
      </c>
      <c r="G6" s="150" t="s">
        <v>65</v>
      </c>
    </row>
    <row r="7" s="1" customFormat="1" ht="18.75" customHeight="1" spans="1:7">
      <c r="A7" s="151" t="s">
        <v>74</v>
      </c>
      <c r="B7" s="151" t="s">
        <v>75</v>
      </c>
      <c r="C7" s="152">
        <v>8400</v>
      </c>
      <c r="D7" s="152">
        <v>8400</v>
      </c>
      <c r="E7" s="152">
        <v>8400</v>
      </c>
      <c r="F7" s="152"/>
      <c r="G7" s="152"/>
    </row>
    <row r="8" s="1" customFormat="1" ht="18.75" customHeight="1" outlineLevel="1" spans="1:7">
      <c r="A8" s="153" t="s">
        <v>76</v>
      </c>
      <c r="B8" s="153" t="s">
        <v>77</v>
      </c>
      <c r="C8" s="152">
        <v>8400</v>
      </c>
      <c r="D8" s="152">
        <v>8400</v>
      </c>
      <c r="E8" s="152">
        <v>8400</v>
      </c>
      <c r="F8" s="152"/>
      <c r="G8" s="152"/>
    </row>
    <row r="9" s="1" customFormat="1" ht="18.75" customHeight="1" outlineLevel="2" spans="1:7">
      <c r="A9" s="154" t="s">
        <v>78</v>
      </c>
      <c r="B9" s="154" t="s">
        <v>79</v>
      </c>
      <c r="C9" s="152">
        <v>8400</v>
      </c>
      <c r="D9" s="152">
        <v>8400</v>
      </c>
      <c r="E9" s="152">
        <v>8400</v>
      </c>
      <c r="F9" s="152"/>
      <c r="G9" s="152"/>
    </row>
    <row r="10" s="1" customFormat="1" ht="18.75" customHeight="1" spans="1:7">
      <c r="A10" s="151" t="s">
        <v>80</v>
      </c>
      <c r="B10" s="151" t="s">
        <v>81</v>
      </c>
      <c r="C10" s="152">
        <v>356672</v>
      </c>
      <c r="D10" s="152">
        <v>356672</v>
      </c>
      <c r="E10" s="152">
        <v>183972</v>
      </c>
      <c r="F10" s="152">
        <v>172700</v>
      </c>
      <c r="G10" s="152"/>
    </row>
    <row r="11" s="1" customFormat="1" ht="18.75" customHeight="1" outlineLevel="1" spans="1:7">
      <c r="A11" s="153" t="s">
        <v>82</v>
      </c>
      <c r="B11" s="153" t="s">
        <v>83</v>
      </c>
      <c r="C11" s="152">
        <v>356672</v>
      </c>
      <c r="D11" s="152">
        <v>356672</v>
      </c>
      <c r="E11" s="152">
        <v>183972</v>
      </c>
      <c r="F11" s="152">
        <v>172700</v>
      </c>
      <c r="G11" s="152"/>
    </row>
    <row r="12" s="1" customFormat="1" ht="18.75" customHeight="1" outlineLevel="2" spans="1:7">
      <c r="A12" s="154" t="s">
        <v>84</v>
      </c>
      <c r="B12" s="154" t="s">
        <v>85</v>
      </c>
      <c r="C12" s="152">
        <v>356672</v>
      </c>
      <c r="D12" s="152">
        <v>356672</v>
      </c>
      <c r="E12" s="152">
        <v>183972</v>
      </c>
      <c r="F12" s="152">
        <v>172700</v>
      </c>
      <c r="G12" s="152"/>
    </row>
    <row r="13" s="1" customFormat="1" ht="18.75" customHeight="1" spans="1:7">
      <c r="A13" s="151" t="s">
        <v>93</v>
      </c>
      <c r="B13" s="151" t="s">
        <v>94</v>
      </c>
      <c r="C13" s="152">
        <v>26887913.59</v>
      </c>
      <c r="D13" s="152">
        <v>26298313.59</v>
      </c>
      <c r="E13" s="152">
        <v>26298313.59</v>
      </c>
      <c r="F13" s="152"/>
      <c r="G13" s="152">
        <v>589600</v>
      </c>
    </row>
    <row r="14" s="1" customFormat="1" ht="18.75" customHeight="1" outlineLevel="1" spans="1:7">
      <c r="A14" s="153" t="s">
        <v>95</v>
      </c>
      <c r="B14" s="153" t="s">
        <v>96</v>
      </c>
      <c r="C14" s="152">
        <v>23656295.2</v>
      </c>
      <c r="D14" s="152">
        <v>23627695.2</v>
      </c>
      <c r="E14" s="152">
        <v>23627695.2</v>
      </c>
      <c r="F14" s="152"/>
      <c r="G14" s="152">
        <v>28600</v>
      </c>
    </row>
    <row r="15" s="1" customFormat="1" ht="18.75" customHeight="1" outlineLevel="2" spans="1:7">
      <c r="A15" s="154" t="s">
        <v>97</v>
      </c>
      <c r="B15" s="154" t="s">
        <v>98</v>
      </c>
      <c r="C15" s="152">
        <v>23656295.2</v>
      </c>
      <c r="D15" s="152">
        <v>23627695.2</v>
      </c>
      <c r="E15" s="152">
        <v>23627695.2</v>
      </c>
      <c r="F15" s="152"/>
      <c r="G15" s="152">
        <v>28600</v>
      </c>
    </row>
    <row r="16" s="1" customFormat="1" ht="18.75" customHeight="1" outlineLevel="1" spans="1:7">
      <c r="A16" s="153" t="s">
        <v>99</v>
      </c>
      <c r="B16" s="153" t="s">
        <v>100</v>
      </c>
      <c r="C16" s="152">
        <v>561000</v>
      </c>
      <c r="D16" s="152"/>
      <c r="E16" s="152"/>
      <c r="F16" s="152"/>
      <c r="G16" s="152">
        <v>561000</v>
      </c>
    </row>
    <row r="17" s="1" customFormat="1" ht="18.75" customHeight="1" outlineLevel="2" spans="1:7">
      <c r="A17" s="154" t="s">
        <v>101</v>
      </c>
      <c r="B17" s="154" t="s">
        <v>102</v>
      </c>
      <c r="C17" s="152">
        <v>10000</v>
      </c>
      <c r="D17" s="152"/>
      <c r="E17" s="152"/>
      <c r="F17" s="152"/>
      <c r="G17" s="152">
        <v>10000</v>
      </c>
    </row>
    <row r="18" s="1" customFormat="1" ht="18.75" customHeight="1" outlineLevel="2" spans="1:7">
      <c r="A18" s="154" t="s">
        <v>103</v>
      </c>
      <c r="B18" s="154" t="s">
        <v>104</v>
      </c>
      <c r="C18" s="152">
        <v>551000</v>
      </c>
      <c r="D18" s="152"/>
      <c r="E18" s="152"/>
      <c r="F18" s="152"/>
      <c r="G18" s="152">
        <v>551000</v>
      </c>
    </row>
    <row r="19" s="1" customFormat="1" ht="18.75" customHeight="1" outlineLevel="1" spans="1:7">
      <c r="A19" s="153" t="s">
        <v>105</v>
      </c>
      <c r="B19" s="153" t="s">
        <v>106</v>
      </c>
      <c r="C19" s="152">
        <v>2670618.39</v>
      </c>
      <c r="D19" s="152">
        <v>2670618.39</v>
      </c>
      <c r="E19" s="152">
        <v>2670618.39</v>
      </c>
      <c r="F19" s="152"/>
      <c r="G19" s="152"/>
    </row>
    <row r="20" s="1" customFormat="1" ht="18.75" customHeight="1" outlineLevel="2" spans="1:7">
      <c r="A20" s="154" t="s">
        <v>109</v>
      </c>
      <c r="B20" s="154" t="s">
        <v>110</v>
      </c>
      <c r="C20" s="152">
        <v>2541618.39</v>
      </c>
      <c r="D20" s="152">
        <v>2541618.39</v>
      </c>
      <c r="E20" s="152">
        <v>2541618.39</v>
      </c>
      <c r="F20" s="152"/>
      <c r="G20" s="152"/>
    </row>
    <row r="21" s="1" customFormat="1" ht="30" customHeight="1" outlineLevel="2" spans="1:7">
      <c r="A21" s="154" t="s">
        <v>111</v>
      </c>
      <c r="B21" s="154" t="s">
        <v>112</v>
      </c>
      <c r="C21" s="152">
        <v>129000</v>
      </c>
      <c r="D21" s="152">
        <v>129000</v>
      </c>
      <c r="E21" s="152">
        <v>129000</v>
      </c>
      <c r="F21" s="152"/>
      <c r="G21" s="152"/>
    </row>
    <row r="22" s="1" customFormat="1" ht="18.75" customHeight="1" spans="1:7">
      <c r="A22" s="150" t="s">
        <v>30</v>
      </c>
      <c r="B22" s="150"/>
      <c r="C22" s="152">
        <v>27252985.59</v>
      </c>
      <c r="D22" s="152">
        <v>26663385.59</v>
      </c>
      <c r="E22" s="152">
        <v>26490685.59</v>
      </c>
      <c r="F22" s="152">
        <v>172700</v>
      </c>
      <c r="G22" s="152">
        <v>589600</v>
      </c>
    </row>
  </sheetData>
  <mergeCells count="7">
    <mergeCell ref="A2:G2"/>
    <mergeCell ref="A3:C3"/>
    <mergeCell ref="A4:B4"/>
    <mergeCell ref="D4:F4"/>
    <mergeCell ref="A22:B22"/>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E17" sqref="E17"/>
    </sheetView>
  </sheetViews>
  <sheetFormatPr defaultColWidth="8" defaultRowHeight="14.25" customHeight="1" outlineLevelRow="7"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39"/>
      <c r="B1" s="139"/>
      <c r="C1" s="140"/>
      <c r="D1" s="2"/>
      <c r="E1" s="2"/>
      <c r="F1" s="141" t="s">
        <v>129</v>
      </c>
    </row>
    <row r="2" s="1" customFormat="1" ht="33.75" customHeight="1" spans="1:6">
      <c r="A2" s="142" t="str">
        <f>"2025"&amp;"年一般公共预算“三公”经费支出预算表"</f>
        <v>2025年一般公共预算“三公”经费支出预算表</v>
      </c>
      <c r="B2" s="142"/>
      <c r="C2" s="142"/>
      <c r="D2" s="142"/>
      <c r="E2" s="142"/>
      <c r="F2" s="142"/>
    </row>
    <row r="3" s="1" customFormat="1" ht="21.75" customHeight="1" spans="1:6">
      <c r="A3" s="143" t="str">
        <f>"单位名称："&amp;"盈江县人民医院"</f>
        <v>单位名称：盈江县人民医院</v>
      </c>
      <c r="B3" s="139"/>
      <c r="C3" s="140"/>
      <c r="D3" s="4"/>
      <c r="E3" s="2"/>
      <c r="F3" s="141" t="s">
        <v>27</v>
      </c>
    </row>
    <row r="4" s="1" customFormat="1" ht="19.5" customHeight="1" spans="1:6">
      <c r="A4" s="12" t="s">
        <v>130</v>
      </c>
      <c r="B4" s="73" t="s">
        <v>131</v>
      </c>
      <c r="C4" s="13" t="s">
        <v>132</v>
      </c>
      <c r="D4" s="14"/>
      <c r="E4" s="15"/>
      <c r="F4" s="73" t="s">
        <v>133</v>
      </c>
    </row>
    <row r="5" s="1" customFormat="1" ht="19.5" customHeight="1" spans="1:6">
      <c r="A5" s="19"/>
      <c r="B5" s="75"/>
      <c r="C5" s="37" t="s">
        <v>33</v>
      </c>
      <c r="D5" s="37" t="s">
        <v>134</v>
      </c>
      <c r="E5" s="37" t="s">
        <v>135</v>
      </c>
      <c r="F5" s="75"/>
    </row>
    <row r="6" s="1" customFormat="1" ht="18.75" customHeight="1" spans="1:6">
      <c r="A6" s="144">
        <v>1</v>
      </c>
      <c r="B6" s="144">
        <v>2</v>
      </c>
      <c r="C6" s="145">
        <v>3</v>
      </c>
      <c r="D6" s="144">
        <v>4</v>
      </c>
      <c r="E6" s="144">
        <v>5</v>
      </c>
      <c r="F6" s="144">
        <v>6</v>
      </c>
    </row>
    <row r="7" s="1" customFormat="1" ht="24.75" customHeight="1" spans="1:6">
      <c r="A7" s="146"/>
      <c r="B7" s="146"/>
      <c r="C7" s="147"/>
      <c r="D7" s="146"/>
      <c r="E7" s="146"/>
      <c r="F7" s="146"/>
    </row>
    <row r="8" s="65" customFormat="1" customHeight="1" spans="1:6">
      <c r="A8" s="84" t="s">
        <v>136</v>
      </c>
      <c r="B8" s="84"/>
      <c r="C8" s="84"/>
      <c r="D8" s="84"/>
      <c r="E8" s="84"/>
      <c r="F8" s="84"/>
    </row>
  </sheetData>
  <mergeCells count="7">
    <mergeCell ref="A2:F2"/>
    <mergeCell ref="A3:D3"/>
    <mergeCell ref="C4:E4"/>
    <mergeCell ref="A8:F8"/>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opLeftCell="A15" workbookViewId="0">
      <selection activeCell="U11" sqref="U11"/>
    </sheetView>
  </sheetViews>
  <sheetFormatPr defaultColWidth="9" defaultRowHeight="15" customHeight="1"/>
  <cols>
    <col min="1" max="1" width="16.75" style="1" customWidth="1"/>
    <col min="2" max="2" width="13.5" style="1" customWidth="1"/>
    <col min="3" max="3" width="12.125" style="1" customWidth="1"/>
    <col min="4" max="4" width="6.5" style="1" customWidth="1"/>
    <col min="5" max="5" width="11.875" style="1" customWidth="1"/>
    <col min="6" max="6" width="8" style="1" customWidth="1"/>
    <col min="7" max="7" width="13.25" style="1" customWidth="1"/>
    <col min="8" max="9" width="12.5" style="1" customWidth="1"/>
    <col min="10" max="10" width="6.25" style="1" customWidth="1"/>
    <col min="11" max="11" width="6.5" style="1" customWidth="1"/>
    <col min="12" max="12" width="12.375" style="1" customWidth="1"/>
    <col min="13" max="13" width="4.625" style="1" customWidth="1"/>
    <col min="14" max="14" width="5.5" style="1" customWidth="1"/>
    <col min="15" max="15" width="6.25" style="1" customWidth="1"/>
    <col min="16" max="17" width="6.375" style="1" customWidth="1"/>
    <col min="18" max="18" width="12.875" style="1" customWidth="1"/>
    <col min="19" max="19" width="13.125" style="1" customWidth="1"/>
    <col min="20" max="20" width="7.875" style="1" customWidth="1"/>
    <col min="21" max="21" width="6" style="1" customWidth="1"/>
    <col min="22" max="22" width="6.375" style="1" customWidth="1"/>
    <col min="23" max="23" width="5.375" style="1" customWidth="1"/>
    <col min="24" max="16384" width="9" style="1"/>
  </cols>
  <sheetData>
    <row r="1" s="1" customFormat="1" ht="18.75" customHeight="1" spans="20:23">
      <c r="T1" s="138" t="s">
        <v>137</v>
      </c>
      <c r="U1" s="138"/>
      <c r="V1" s="138"/>
      <c r="W1" s="138"/>
    </row>
    <row r="2" s="1" customFormat="1" ht="45.75" customHeight="1" spans="1:23">
      <c r="A2" s="137" t="s">
        <v>138</v>
      </c>
      <c r="B2" s="137"/>
      <c r="C2" s="137"/>
      <c r="D2" s="137"/>
      <c r="E2" s="137"/>
      <c r="F2" s="137"/>
      <c r="G2" s="137"/>
      <c r="H2" s="137"/>
      <c r="I2" s="137"/>
      <c r="J2" s="137"/>
      <c r="K2" s="137"/>
      <c r="L2" s="137"/>
      <c r="M2" s="137"/>
      <c r="N2" s="137"/>
      <c r="O2" s="137"/>
      <c r="P2" s="137"/>
      <c r="Q2" s="137"/>
      <c r="R2" s="137"/>
      <c r="S2" s="137"/>
      <c r="T2" s="137"/>
      <c r="U2" s="137"/>
      <c r="V2" s="137"/>
      <c r="W2" s="137"/>
    </row>
    <row r="3" s="1" customFormat="1" ht="18.75" customHeight="1" spans="1:23">
      <c r="A3" s="1" t="str">
        <f>"单位名称："&amp;"盈江县人民医院"</f>
        <v>单位名称：盈江县人民医院</v>
      </c>
      <c r="T3" s="138" t="s">
        <v>27</v>
      </c>
      <c r="U3" s="138"/>
      <c r="V3" s="138"/>
      <c r="W3" s="138"/>
    </row>
    <row r="4" s="1" customFormat="1" ht="18.75" customHeight="1" spans="1:23">
      <c r="A4" s="36" t="s">
        <v>139</v>
      </c>
      <c r="B4" s="36" t="s">
        <v>140</v>
      </c>
      <c r="C4" s="36" t="s">
        <v>141</v>
      </c>
      <c r="D4" s="36" t="s">
        <v>142</v>
      </c>
      <c r="E4" s="36" t="s">
        <v>143</v>
      </c>
      <c r="F4" s="36" t="s">
        <v>144</v>
      </c>
      <c r="G4" s="36" t="s">
        <v>145</v>
      </c>
      <c r="H4" s="36" t="s">
        <v>146</v>
      </c>
      <c r="I4" s="36"/>
      <c r="J4" s="36"/>
      <c r="K4" s="36"/>
      <c r="L4" s="36"/>
      <c r="M4" s="36"/>
      <c r="N4" s="36"/>
      <c r="O4" s="36"/>
      <c r="P4" s="36"/>
      <c r="Q4" s="36"/>
      <c r="R4" s="36"/>
      <c r="S4" s="36"/>
      <c r="T4" s="36"/>
      <c r="U4" s="36"/>
      <c r="V4" s="36"/>
      <c r="W4" s="36"/>
    </row>
    <row r="5" s="1" customFormat="1" ht="28.3" customHeight="1" spans="1:23">
      <c r="A5" s="36"/>
      <c r="B5" s="36"/>
      <c r="C5" s="36"/>
      <c r="D5" s="36"/>
      <c r="E5" s="36"/>
      <c r="F5" s="36"/>
      <c r="G5" s="36"/>
      <c r="H5" s="36" t="s">
        <v>147</v>
      </c>
      <c r="I5" s="36" t="s">
        <v>34</v>
      </c>
      <c r="J5" s="36" t="s">
        <v>148</v>
      </c>
      <c r="K5" s="36" t="s">
        <v>149</v>
      </c>
      <c r="L5" s="36" t="s">
        <v>150</v>
      </c>
      <c r="M5" s="36" t="s">
        <v>151</v>
      </c>
      <c r="N5" s="36" t="s">
        <v>152</v>
      </c>
      <c r="O5" s="36" t="s">
        <v>35</v>
      </c>
      <c r="P5" s="36" t="s">
        <v>36</v>
      </c>
      <c r="Q5" s="36" t="s">
        <v>37</v>
      </c>
      <c r="R5" s="36" t="s">
        <v>51</v>
      </c>
      <c r="S5" s="36"/>
      <c r="T5" s="36"/>
      <c r="U5" s="36"/>
      <c r="V5" s="36"/>
      <c r="W5" s="36"/>
    </row>
    <row r="6" s="1" customFormat="1" ht="24" customHeight="1" spans="1:23">
      <c r="A6" s="36"/>
      <c r="B6" s="36"/>
      <c r="C6" s="36"/>
      <c r="D6" s="36"/>
      <c r="E6" s="36"/>
      <c r="F6" s="36"/>
      <c r="G6" s="36"/>
      <c r="H6" s="36"/>
      <c r="I6" s="36" t="s">
        <v>153</v>
      </c>
      <c r="J6" s="36" t="s">
        <v>148</v>
      </c>
      <c r="K6" s="36" t="s">
        <v>149</v>
      </c>
      <c r="L6" s="36" t="s">
        <v>150</v>
      </c>
      <c r="M6" s="36" t="s">
        <v>151</v>
      </c>
      <c r="N6" s="36" t="s">
        <v>34</v>
      </c>
      <c r="O6" s="36" t="s">
        <v>35</v>
      </c>
      <c r="P6" s="36" t="s">
        <v>36</v>
      </c>
      <c r="Q6" s="36"/>
      <c r="R6" s="36" t="s">
        <v>33</v>
      </c>
      <c r="S6" s="36" t="s">
        <v>40</v>
      </c>
      <c r="T6" s="36" t="s">
        <v>41</v>
      </c>
      <c r="U6" s="36" t="s">
        <v>42</v>
      </c>
      <c r="V6" s="36" t="s">
        <v>43</v>
      </c>
      <c r="W6" s="36" t="s">
        <v>44</v>
      </c>
    </row>
    <row r="7" s="1" customFormat="1" ht="39" customHeight="1" spans="1:23">
      <c r="A7" s="36"/>
      <c r="B7" s="36"/>
      <c r="C7" s="36"/>
      <c r="D7" s="36"/>
      <c r="E7" s="36"/>
      <c r="F7" s="36"/>
      <c r="G7" s="36"/>
      <c r="H7" s="36"/>
      <c r="I7" s="36" t="s">
        <v>33</v>
      </c>
      <c r="J7" s="36"/>
      <c r="K7" s="36"/>
      <c r="L7" s="36"/>
      <c r="M7" s="36"/>
      <c r="N7" s="36"/>
      <c r="O7" s="36"/>
      <c r="P7" s="36"/>
      <c r="Q7" s="36"/>
      <c r="R7" s="36"/>
      <c r="S7" s="36"/>
      <c r="T7" s="36"/>
      <c r="U7" s="36"/>
      <c r="V7" s="36"/>
      <c r="W7" s="36"/>
    </row>
    <row r="8" s="1" customFormat="1" ht="18.75" customHeight="1" spans="1:23">
      <c r="A8" s="36" t="s">
        <v>59</v>
      </c>
      <c r="B8" s="36" t="s">
        <v>60</v>
      </c>
      <c r="C8" s="36" t="s">
        <v>61</v>
      </c>
      <c r="D8" s="36" t="s">
        <v>62</v>
      </c>
      <c r="E8" s="36" t="s">
        <v>63</v>
      </c>
      <c r="F8" s="36" t="s">
        <v>64</v>
      </c>
      <c r="G8" s="36" t="s">
        <v>65</v>
      </c>
      <c r="H8" s="36" t="s">
        <v>66</v>
      </c>
      <c r="I8" s="36" t="s">
        <v>67</v>
      </c>
      <c r="J8" s="36" t="s">
        <v>68</v>
      </c>
      <c r="K8" s="36" t="s">
        <v>69</v>
      </c>
      <c r="L8" s="36" t="s">
        <v>70</v>
      </c>
      <c r="M8" s="36" t="s">
        <v>71</v>
      </c>
      <c r="N8" s="36" t="s">
        <v>72</v>
      </c>
      <c r="O8" s="36" t="s">
        <v>73</v>
      </c>
      <c r="P8" s="36" t="s">
        <v>154</v>
      </c>
      <c r="Q8" s="36" t="s">
        <v>155</v>
      </c>
      <c r="R8" s="36" t="s">
        <v>156</v>
      </c>
      <c r="S8" s="36" t="s">
        <v>157</v>
      </c>
      <c r="T8" s="36" t="s">
        <v>158</v>
      </c>
      <c r="U8" s="36" t="s">
        <v>159</v>
      </c>
      <c r="V8" s="36" t="s">
        <v>160</v>
      </c>
      <c r="W8" s="36" t="s">
        <v>161</v>
      </c>
    </row>
    <row r="9" s="1" customFormat="1" ht="53.25" customHeight="1" spans="1:23">
      <c r="A9" s="134" t="s">
        <v>46</v>
      </c>
      <c r="B9" s="134"/>
      <c r="C9" s="134"/>
      <c r="D9" s="134"/>
      <c r="E9" s="134"/>
      <c r="F9" s="134"/>
      <c r="G9" s="134"/>
      <c r="H9" s="136">
        <v>113481373.08</v>
      </c>
      <c r="I9" s="136">
        <v>26663385.59</v>
      </c>
      <c r="J9" s="136"/>
      <c r="K9" s="136"/>
      <c r="L9" s="136">
        <v>26663385.59</v>
      </c>
      <c r="M9" s="136"/>
      <c r="N9" s="136"/>
      <c r="O9" s="136"/>
      <c r="P9" s="136"/>
      <c r="Q9" s="136"/>
      <c r="R9" s="136">
        <v>86817987.49</v>
      </c>
      <c r="S9" s="136">
        <v>86817987.49</v>
      </c>
      <c r="T9" s="136"/>
      <c r="U9" s="136"/>
      <c r="V9" s="136"/>
      <c r="W9" s="136"/>
    </row>
    <row r="10" s="1" customFormat="1" ht="53.25" customHeight="1" outlineLevel="1" spans="1:23">
      <c r="A10" s="134" t="s">
        <v>46</v>
      </c>
      <c r="B10" s="134" t="s">
        <v>162</v>
      </c>
      <c r="C10" s="134" t="s">
        <v>163</v>
      </c>
      <c r="D10" s="134" t="s">
        <v>97</v>
      </c>
      <c r="E10" s="134" t="s">
        <v>98</v>
      </c>
      <c r="F10" s="134" t="s">
        <v>164</v>
      </c>
      <c r="G10" s="134" t="s">
        <v>165</v>
      </c>
      <c r="H10" s="136">
        <v>9030556.8</v>
      </c>
      <c r="I10" s="136">
        <v>9030556.8</v>
      </c>
      <c r="J10" s="136"/>
      <c r="K10" s="136"/>
      <c r="L10" s="136">
        <v>9030556.8</v>
      </c>
      <c r="M10" s="136"/>
      <c r="N10" s="136"/>
      <c r="O10" s="136"/>
      <c r="P10" s="136"/>
      <c r="Q10" s="136"/>
      <c r="R10" s="136"/>
      <c r="S10" s="136"/>
      <c r="T10" s="136"/>
      <c r="U10" s="136"/>
      <c r="V10" s="136"/>
      <c r="W10" s="136"/>
    </row>
    <row r="11" s="1" customFormat="1" ht="53.25" customHeight="1" outlineLevel="1" spans="1:23">
      <c r="A11" s="134" t="s">
        <v>46</v>
      </c>
      <c r="B11" s="134" t="s">
        <v>162</v>
      </c>
      <c r="C11" s="134" t="s">
        <v>163</v>
      </c>
      <c r="D11" s="134" t="s">
        <v>97</v>
      </c>
      <c r="E11" s="134" t="s">
        <v>98</v>
      </c>
      <c r="F11" s="134" t="s">
        <v>166</v>
      </c>
      <c r="G11" s="134" t="s">
        <v>167</v>
      </c>
      <c r="H11" s="136">
        <v>1154083.2</v>
      </c>
      <c r="I11" s="136">
        <v>1154083.2</v>
      </c>
      <c r="J11" s="136"/>
      <c r="K11" s="136"/>
      <c r="L11" s="136">
        <v>1154083.2</v>
      </c>
      <c r="M11" s="134"/>
      <c r="N11" s="136"/>
      <c r="O11" s="136"/>
      <c r="P11" s="136"/>
      <c r="Q11" s="136"/>
      <c r="R11" s="136"/>
      <c r="S11" s="136"/>
      <c r="T11" s="136"/>
      <c r="U11" s="136"/>
      <c r="V11" s="136"/>
      <c r="W11" s="136"/>
    </row>
    <row r="12" s="1" customFormat="1" ht="53.25" customHeight="1" outlineLevel="1" spans="1:23">
      <c r="A12" s="134" t="s">
        <v>46</v>
      </c>
      <c r="B12" s="134" t="s">
        <v>162</v>
      </c>
      <c r="C12" s="134" t="s">
        <v>163</v>
      </c>
      <c r="D12" s="134" t="s">
        <v>97</v>
      </c>
      <c r="E12" s="134" t="s">
        <v>98</v>
      </c>
      <c r="F12" s="134" t="s">
        <v>168</v>
      </c>
      <c r="G12" s="134" t="s">
        <v>169</v>
      </c>
      <c r="H12" s="136">
        <v>752546.4</v>
      </c>
      <c r="I12" s="136">
        <v>752546.4</v>
      </c>
      <c r="J12" s="136"/>
      <c r="K12" s="136"/>
      <c r="L12" s="136">
        <v>752546.4</v>
      </c>
      <c r="M12" s="134"/>
      <c r="N12" s="136"/>
      <c r="O12" s="136"/>
      <c r="P12" s="136"/>
      <c r="Q12" s="136"/>
      <c r="R12" s="136"/>
      <c r="S12" s="136"/>
      <c r="T12" s="136"/>
      <c r="U12" s="136"/>
      <c r="V12" s="136"/>
      <c r="W12" s="136"/>
    </row>
    <row r="13" s="1" customFormat="1" ht="53.25" customHeight="1" outlineLevel="1" spans="1:23">
      <c r="A13" s="134" t="s">
        <v>46</v>
      </c>
      <c r="B13" s="134" t="s">
        <v>170</v>
      </c>
      <c r="C13" s="134" t="s">
        <v>171</v>
      </c>
      <c r="D13" s="134" t="s">
        <v>97</v>
      </c>
      <c r="E13" s="134" t="s">
        <v>98</v>
      </c>
      <c r="F13" s="134" t="s">
        <v>172</v>
      </c>
      <c r="G13" s="134" t="s">
        <v>173</v>
      </c>
      <c r="H13" s="136">
        <v>2476800</v>
      </c>
      <c r="I13" s="136">
        <v>2476800</v>
      </c>
      <c r="J13" s="136"/>
      <c r="K13" s="136"/>
      <c r="L13" s="136">
        <v>2476800</v>
      </c>
      <c r="M13" s="134"/>
      <c r="N13" s="136"/>
      <c r="O13" s="136"/>
      <c r="P13" s="136"/>
      <c r="Q13" s="136"/>
      <c r="R13" s="136"/>
      <c r="S13" s="136"/>
      <c r="T13" s="136"/>
      <c r="U13" s="136"/>
      <c r="V13" s="136"/>
      <c r="W13" s="136"/>
    </row>
    <row r="14" s="1" customFormat="1" ht="53.25" customHeight="1" outlineLevel="1" spans="1:23">
      <c r="A14" s="134" t="s">
        <v>46</v>
      </c>
      <c r="B14" s="134" t="s">
        <v>162</v>
      </c>
      <c r="C14" s="134" t="s">
        <v>163</v>
      </c>
      <c r="D14" s="134" t="s">
        <v>97</v>
      </c>
      <c r="E14" s="134" t="s">
        <v>98</v>
      </c>
      <c r="F14" s="134" t="s">
        <v>172</v>
      </c>
      <c r="G14" s="134" t="s">
        <v>173</v>
      </c>
      <c r="H14" s="136">
        <v>4644768</v>
      </c>
      <c r="I14" s="136">
        <v>4644768</v>
      </c>
      <c r="J14" s="136"/>
      <c r="K14" s="136"/>
      <c r="L14" s="136">
        <v>4644768</v>
      </c>
      <c r="M14" s="134"/>
      <c r="N14" s="136"/>
      <c r="O14" s="136"/>
      <c r="P14" s="136"/>
      <c r="Q14" s="136"/>
      <c r="R14" s="136"/>
      <c r="S14" s="136"/>
      <c r="T14" s="136"/>
      <c r="U14" s="136"/>
      <c r="V14" s="136"/>
      <c r="W14" s="136"/>
    </row>
    <row r="15" s="1" customFormat="1" ht="53.25" customHeight="1" outlineLevel="1" spans="1:23">
      <c r="A15" s="134" t="s">
        <v>46</v>
      </c>
      <c r="B15" s="134" t="s">
        <v>162</v>
      </c>
      <c r="C15" s="134" t="s">
        <v>163</v>
      </c>
      <c r="D15" s="134" t="s">
        <v>97</v>
      </c>
      <c r="E15" s="134" t="s">
        <v>98</v>
      </c>
      <c r="F15" s="134" t="s">
        <v>172</v>
      </c>
      <c r="G15" s="134" t="s">
        <v>173</v>
      </c>
      <c r="H15" s="136">
        <v>2739744</v>
      </c>
      <c r="I15" s="136">
        <v>2739744</v>
      </c>
      <c r="J15" s="136"/>
      <c r="K15" s="136"/>
      <c r="L15" s="136">
        <v>2739744</v>
      </c>
      <c r="M15" s="134"/>
      <c r="N15" s="136"/>
      <c r="O15" s="136"/>
      <c r="P15" s="136"/>
      <c r="Q15" s="136"/>
      <c r="R15" s="136"/>
      <c r="S15" s="136"/>
      <c r="T15" s="136"/>
      <c r="U15" s="136"/>
      <c r="V15" s="136"/>
      <c r="W15" s="136"/>
    </row>
    <row r="16" s="1" customFormat="1" ht="53.25" customHeight="1" outlineLevel="1" spans="1:23">
      <c r="A16" s="134" t="s">
        <v>46</v>
      </c>
      <c r="B16" s="134" t="s">
        <v>174</v>
      </c>
      <c r="C16" s="134" t="s">
        <v>175</v>
      </c>
      <c r="D16" s="134" t="s">
        <v>97</v>
      </c>
      <c r="E16" s="134" t="s">
        <v>98</v>
      </c>
      <c r="F16" s="134" t="s">
        <v>172</v>
      </c>
      <c r="G16" s="134" t="s">
        <v>173</v>
      </c>
      <c r="H16" s="136">
        <v>2829196.8</v>
      </c>
      <c r="I16" s="136">
        <v>2829196.8</v>
      </c>
      <c r="J16" s="136"/>
      <c r="K16" s="136"/>
      <c r="L16" s="136">
        <v>2829196.8</v>
      </c>
      <c r="M16" s="134"/>
      <c r="N16" s="136"/>
      <c r="O16" s="136"/>
      <c r="P16" s="136"/>
      <c r="Q16" s="136"/>
      <c r="R16" s="136"/>
      <c r="S16" s="136"/>
      <c r="T16" s="136"/>
      <c r="U16" s="136"/>
      <c r="V16" s="136"/>
      <c r="W16" s="136"/>
    </row>
    <row r="17" s="1" customFormat="1" ht="53.25" customHeight="1" outlineLevel="1" spans="1:23">
      <c r="A17" s="134" t="s">
        <v>46</v>
      </c>
      <c r="B17" s="134" t="s">
        <v>176</v>
      </c>
      <c r="C17" s="134" t="s">
        <v>177</v>
      </c>
      <c r="D17" s="134" t="s">
        <v>86</v>
      </c>
      <c r="E17" s="134" t="s">
        <v>87</v>
      </c>
      <c r="F17" s="134" t="s">
        <v>178</v>
      </c>
      <c r="G17" s="134" t="s">
        <v>179</v>
      </c>
      <c r="H17" s="136"/>
      <c r="I17" s="136"/>
      <c r="J17" s="136"/>
      <c r="K17" s="136"/>
      <c r="L17" s="136"/>
      <c r="M17" s="134"/>
      <c r="N17" s="136"/>
      <c r="O17" s="136"/>
      <c r="P17" s="136"/>
      <c r="Q17" s="136"/>
      <c r="R17" s="136"/>
      <c r="S17" s="136"/>
      <c r="T17" s="136"/>
      <c r="U17" s="136"/>
      <c r="V17" s="136"/>
      <c r="W17" s="136"/>
    </row>
    <row r="18" s="1" customFormat="1" ht="53.25" customHeight="1" outlineLevel="1" spans="1:23">
      <c r="A18" s="134" t="s">
        <v>46</v>
      </c>
      <c r="B18" s="134" t="s">
        <v>176</v>
      </c>
      <c r="C18" s="134" t="s">
        <v>177</v>
      </c>
      <c r="D18" s="134" t="s">
        <v>86</v>
      </c>
      <c r="E18" s="134" t="s">
        <v>87</v>
      </c>
      <c r="F18" s="134" t="s">
        <v>178</v>
      </c>
      <c r="G18" s="134" t="s">
        <v>179</v>
      </c>
      <c r="H18" s="136"/>
      <c r="I18" s="136"/>
      <c r="J18" s="136"/>
      <c r="K18" s="136"/>
      <c r="L18" s="136"/>
      <c r="M18" s="134"/>
      <c r="N18" s="136"/>
      <c r="O18" s="136"/>
      <c r="P18" s="136"/>
      <c r="Q18" s="136"/>
      <c r="R18" s="136"/>
      <c r="S18" s="136"/>
      <c r="T18" s="136"/>
      <c r="U18" s="136"/>
      <c r="V18" s="136"/>
      <c r="W18" s="136"/>
    </row>
    <row r="19" s="1" customFormat="1" ht="53.25" customHeight="1" outlineLevel="1" spans="1:23">
      <c r="A19" s="134" t="s">
        <v>46</v>
      </c>
      <c r="B19" s="134" t="s">
        <v>176</v>
      </c>
      <c r="C19" s="134" t="s">
        <v>177</v>
      </c>
      <c r="D19" s="134" t="s">
        <v>88</v>
      </c>
      <c r="E19" s="134" t="s">
        <v>89</v>
      </c>
      <c r="F19" s="134" t="s">
        <v>180</v>
      </c>
      <c r="G19" s="134" t="s">
        <v>181</v>
      </c>
      <c r="H19" s="136"/>
      <c r="I19" s="136"/>
      <c r="J19" s="136"/>
      <c r="K19" s="136"/>
      <c r="L19" s="136"/>
      <c r="M19" s="134"/>
      <c r="N19" s="136"/>
      <c r="O19" s="136"/>
      <c r="P19" s="136"/>
      <c r="Q19" s="136"/>
      <c r="R19" s="136"/>
      <c r="S19" s="136"/>
      <c r="T19" s="136"/>
      <c r="U19" s="136"/>
      <c r="V19" s="136"/>
      <c r="W19" s="136"/>
    </row>
    <row r="20" s="1" customFormat="1" ht="53.25" customHeight="1" outlineLevel="1" spans="1:23">
      <c r="A20" s="134" t="s">
        <v>46</v>
      </c>
      <c r="B20" s="134" t="s">
        <v>182</v>
      </c>
      <c r="C20" s="134" t="s">
        <v>183</v>
      </c>
      <c r="D20" s="134" t="s">
        <v>109</v>
      </c>
      <c r="E20" s="134" t="s">
        <v>110</v>
      </c>
      <c r="F20" s="134" t="s">
        <v>184</v>
      </c>
      <c r="G20" s="134" t="s">
        <v>185</v>
      </c>
      <c r="H20" s="136">
        <v>2412928.85</v>
      </c>
      <c r="I20" s="136">
        <v>2412928.85</v>
      </c>
      <c r="J20" s="136"/>
      <c r="K20" s="136"/>
      <c r="L20" s="136">
        <v>2412928.85</v>
      </c>
      <c r="M20" s="134"/>
      <c r="N20" s="136"/>
      <c r="O20" s="136"/>
      <c r="P20" s="136"/>
      <c r="Q20" s="136"/>
      <c r="R20" s="136"/>
      <c r="S20" s="136"/>
      <c r="T20" s="136"/>
      <c r="U20" s="136"/>
      <c r="V20" s="136"/>
      <c r="W20" s="136"/>
    </row>
    <row r="21" s="1" customFormat="1" ht="53.25" customHeight="1" outlineLevel="1" spans="1:23">
      <c r="A21" s="134" t="s">
        <v>46</v>
      </c>
      <c r="B21" s="134" t="s">
        <v>176</v>
      </c>
      <c r="C21" s="134" t="s">
        <v>177</v>
      </c>
      <c r="D21" s="134" t="s">
        <v>107</v>
      </c>
      <c r="E21" s="134" t="s">
        <v>108</v>
      </c>
      <c r="F21" s="134" t="s">
        <v>184</v>
      </c>
      <c r="G21" s="134" t="s">
        <v>185</v>
      </c>
      <c r="H21" s="136"/>
      <c r="I21" s="136"/>
      <c r="J21" s="136"/>
      <c r="K21" s="136"/>
      <c r="L21" s="136"/>
      <c r="M21" s="134"/>
      <c r="N21" s="136"/>
      <c r="O21" s="136"/>
      <c r="P21" s="136"/>
      <c r="Q21" s="136"/>
      <c r="R21" s="136"/>
      <c r="S21" s="136"/>
      <c r="T21" s="136"/>
      <c r="U21" s="136"/>
      <c r="V21" s="136"/>
      <c r="W21" s="136"/>
    </row>
    <row r="22" s="1" customFormat="1" ht="53.25" customHeight="1" outlineLevel="1" spans="1:23">
      <c r="A22" s="134" t="s">
        <v>46</v>
      </c>
      <c r="B22" s="134" t="s">
        <v>176</v>
      </c>
      <c r="C22" s="134" t="s">
        <v>177</v>
      </c>
      <c r="D22" s="134" t="s">
        <v>111</v>
      </c>
      <c r="E22" s="134" t="s">
        <v>112</v>
      </c>
      <c r="F22" s="134" t="s">
        <v>186</v>
      </c>
      <c r="G22" s="134" t="s">
        <v>187</v>
      </c>
      <c r="H22" s="136"/>
      <c r="I22" s="136"/>
      <c r="J22" s="136"/>
      <c r="K22" s="136"/>
      <c r="L22" s="136"/>
      <c r="M22" s="134"/>
      <c r="N22" s="136"/>
      <c r="O22" s="136"/>
      <c r="P22" s="136"/>
      <c r="Q22" s="136"/>
      <c r="R22" s="136"/>
      <c r="S22" s="136"/>
      <c r="T22" s="136"/>
      <c r="U22" s="136"/>
      <c r="V22" s="136"/>
      <c r="W22" s="136"/>
    </row>
    <row r="23" s="1" customFormat="1" ht="53.25" customHeight="1" outlineLevel="1" spans="1:23">
      <c r="A23" s="134" t="s">
        <v>46</v>
      </c>
      <c r="B23" s="134" t="s">
        <v>176</v>
      </c>
      <c r="C23" s="134" t="s">
        <v>177</v>
      </c>
      <c r="D23" s="134" t="s">
        <v>111</v>
      </c>
      <c r="E23" s="134" t="s">
        <v>112</v>
      </c>
      <c r="F23" s="134" t="s">
        <v>186</v>
      </c>
      <c r="G23" s="134" t="s">
        <v>187</v>
      </c>
      <c r="H23" s="136"/>
      <c r="I23" s="136"/>
      <c r="J23" s="136"/>
      <c r="K23" s="136"/>
      <c r="L23" s="136"/>
      <c r="M23" s="134"/>
      <c r="N23" s="136"/>
      <c r="O23" s="136"/>
      <c r="P23" s="136"/>
      <c r="Q23" s="136"/>
      <c r="R23" s="136"/>
      <c r="S23" s="136"/>
      <c r="T23" s="136"/>
      <c r="U23" s="136"/>
      <c r="V23" s="136"/>
      <c r="W23" s="136"/>
    </row>
    <row r="24" s="1" customFormat="1" ht="53.25" customHeight="1" outlineLevel="1" spans="1:23">
      <c r="A24" s="134" t="s">
        <v>46</v>
      </c>
      <c r="B24" s="134" t="s">
        <v>176</v>
      </c>
      <c r="C24" s="134" t="s">
        <v>177</v>
      </c>
      <c r="D24" s="134" t="s">
        <v>109</v>
      </c>
      <c r="E24" s="134" t="s">
        <v>110</v>
      </c>
      <c r="F24" s="134" t="s">
        <v>184</v>
      </c>
      <c r="G24" s="134" t="s">
        <v>185</v>
      </c>
      <c r="H24" s="136">
        <v>128689.54</v>
      </c>
      <c r="I24" s="136">
        <v>128689.54</v>
      </c>
      <c r="J24" s="136"/>
      <c r="K24" s="136"/>
      <c r="L24" s="136">
        <v>128689.54</v>
      </c>
      <c r="M24" s="134"/>
      <c r="N24" s="136"/>
      <c r="O24" s="136"/>
      <c r="P24" s="136"/>
      <c r="Q24" s="136"/>
      <c r="R24" s="136"/>
      <c r="S24" s="136"/>
      <c r="T24" s="136"/>
      <c r="U24" s="136"/>
      <c r="V24" s="136"/>
      <c r="W24" s="136"/>
    </row>
    <row r="25" s="1" customFormat="1" ht="53.25" customHeight="1" outlineLevel="1" spans="1:23">
      <c r="A25" s="134" t="s">
        <v>46</v>
      </c>
      <c r="B25" s="134" t="s">
        <v>176</v>
      </c>
      <c r="C25" s="134" t="s">
        <v>177</v>
      </c>
      <c r="D25" s="134" t="s">
        <v>107</v>
      </c>
      <c r="E25" s="134" t="s">
        <v>108</v>
      </c>
      <c r="F25" s="134" t="s">
        <v>184</v>
      </c>
      <c r="G25" s="134" t="s">
        <v>185</v>
      </c>
      <c r="H25" s="136"/>
      <c r="I25" s="136"/>
      <c r="J25" s="136"/>
      <c r="K25" s="136"/>
      <c r="L25" s="136"/>
      <c r="M25" s="134"/>
      <c r="N25" s="136"/>
      <c r="O25" s="136"/>
      <c r="P25" s="136"/>
      <c r="Q25" s="136"/>
      <c r="R25" s="136"/>
      <c r="S25" s="136"/>
      <c r="T25" s="136"/>
      <c r="U25" s="136"/>
      <c r="V25" s="136"/>
      <c r="W25" s="136"/>
    </row>
    <row r="26" s="1" customFormat="1" ht="53.25" customHeight="1" outlineLevel="1" spans="1:23">
      <c r="A26" s="134" t="s">
        <v>46</v>
      </c>
      <c r="B26" s="134" t="s">
        <v>176</v>
      </c>
      <c r="C26" s="134" t="s">
        <v>177</v>
      </c>
      <c r="D26" s="134" t="s">
        <v>111</v>
      </c>
      <c r="E26" s="134" t="s">
        <v>112</v>
      </c>
      <c r="F26" s="134" t="s">
        <v>186</v>
      </c>
      <c r="G26" s="134" t="s">
        <v>187</v>
      </c>
      <c r="H26" s="136">
        <v>129000</v>
      </c>
      <c r="I26" s="136">
        <v>129000</v>
      </c>
      <c r="J26" s="136"/>
      <c r="K26" s="136"/>
      <c r="L26" s="136">
        <v>129000</v>
      </c>
      <c r="M26" s="134"/>
      <c r="N26" s="136"/>
      <c r="O26" s="136"/>
      <c r="P26" s="136"/>
      <c r="Q26" s="136"/>
      <c r="R26" s="136"/>
      <c r="S26" s="136"/>
      <c r="T26" s="136"/>
      <c r="U26" s="136"/>
      <c r="V26" s="136"/>
      <c r="W26" s="136"/>
    </row>
    <row r="27" s="1" customFormat="1" ht="53.25" customHeight="1" outlineLevel="1" spans="1:23">
      <c r="A27" s="134" t="s">
        <v>46</v>
      </c>
      <c r="B27" s="134" t="s">
        <v>176</v>
      </c>
      <c r="C27" s="134" t="s">
        <v>177</v>
      </c>
      <c r="D27" s="134" t="s">
        <v>111</v>
      </c>
      <c r="E27" s="134" t="s">
        <v>112</v>
      </c>
      <c r="F27" s="134" t="s">
        <v>186</v>
      </c>
      <c r="G27" s="134" t="s">
        <v>187</v>
      </c>
      <c r="H27" s="136"/>
      <c r="I27" s="136"/>
      <c r="J27" s="136"/>
      <c r="K27" s="136"/>
      <c r="L27" s="136"/>
      <c r="M27" s="134"/>
      <c r="N27" s="136"/>
      <c r="O27" s="136"/>
      <c r="P27" s="136"/>
      <c r="Q27" s="136"/>
      <c r="R27" s="136"/>
      <c r="S27" s="136"/>
      <c r="T27" s="136"/>
      <c r="U27" s="136"/>
      <c r="V27" s="136"/>
      <c r="W27" s="136"/>
    </row>
    <row r="28" s="1" customFormat="1" ht="53.25" customHeight="1" outlineLevel="1" spans="1:23">
      <c r="A28" s="134" t="s">
        <v>46</v>
      </c>
      <c r="B28" s="134" t="s">
        <v>176</v>
      </c>
      <c r="C28" s="134" t="s">
        <v>177</v>
      </c>
      <c r="D28" s="134" t="s">
        <v>92</v>
      </c>
      <c r="E28" s="134" t="s">
        <v>91</v>
      </c>
      <c r="F28" s="134" t="s">
        <v>186</v>
      </c>
      <c r="G28" s="134" t="s">
        <v>187</v>
      </c>
      <c r="H28" s="136"/>
      <c r="I28" s="136"/>
      <c r="J28" s="136"/>
      <c r="K28" s="136"/>
      <c r="L28" s="136"/>
      <c r="M28" s="134"/>
      <c r="N28" s="136"/>
      <c r="O28" s="136"/>
      <c r="P28" s="136"/>
      <c r="Q28" s="136"/>
      <c r="R28" s="136"/>
      <c r="S28" s="136"/>
      <c r="T28" s="136"/>
      <c r="U28" s="136"/>
      <c r="V28" s="136"/>
      <c r="W28" s="136"/>
    </row>
    <row r="29" s="1" customFormat="1" ht="53.25" customHeight="1" outlineLevel="1" spans="1:23">
      <c r="A29" s="134" t="s">
        <v>46</v>
      </c>
      <c r="B29" s="134" t="s">
        <v>176</v>
      </c>
      <c r="C29" s="134" t="s">
        <v>177</v>
      </c>
      <c r="D29" s="134" t="s">
        <v>92</v>
      </c>
      <c r="E29" s="134" t="s">
        <v>91</v>
      </c>
      <c r="F29" s="134" t="s">
        <v>186</v>
      </c>
      <c r="G29" s="134" t="s">
        <v>187</v>
      </c>
      <c r="H29" s="136"/>
      <c r="I29" s="136"/>
      <c r="J29" s="136"/>
      <c r="K29" s="136"/>
      <c r="L29" s="136"/>
      <c r="M29" s="134"/>
      <c r="N29" s="136"/>
      <c r="O29" s="136"/>
      <c r="P29" s="136"/>
      <c r="Q29" s="136"/>
      <c r="R29" s="136"/>
      <c r="S29" s="136"/>
      <c r="T29" s="136"/>
      <c r="U29" s="136"/>
      <c r="V29" s="136"/>
      <c r="W29" s="136"/>
    </row>
    <row r="30" s="1" customFormat="1" ht="53.25" customHeight="1" outlineLevel="1" spans="1:23">
      <c r="A30" s="134" t="s">
        <v>46</v>
      </c>
      <c r="B30" s="134" t="s">
        <v>188</v>
      </c>
      <c r="C30" s="134" t="s">
        <v>189</v>
      </c>
      <c r="D30" s="134" t="s">
        <v>84</v>
      </c>
      <c r="E30" s="134" t="s">
        <v>85</v>
      </c>
      <c r="F30" s="134" t="s">
        <v>190</v>
      </c>
      <c r="G30" s="134" t="s">
        <v>191</v>
      </c>
      <c r="H30" s="136">
        <v>171000</v>
      </c>
      <c r="I30" s="136">
        <v>171000</v>
      </c>
      <c r="J30" s="136"/>
      <c r="K30" s="136"/>
      <c r="L30" s="136">
        <v>171000</v>
      </c>
      <c r="M30" s="134"/>
      <c r="N30" s="136"/>
      <c r="O30" s="136"/>
      <c r="P30" s="136"/>
      <c r="Q30" s="136"/>
      <c r="R30" s="136"/>
      <c r="S30" s="136"/>
      <c r="T30" s="136"/>
      <c r="U30" s="136"/>
      <c r="V30" s="136"/>
      <c r="W30" s="136"/>
    </row>
    <row r="31" s="1" customFormat="1" ht="53.25" customHeight="1" outlineLevel="1" spans="1:23">
      <c r="A31" s="134" t="s">
        <v>46</v>
      </c>
      <c r="B31" s="134" t="s">
        <v>192</v>
      </c>
      <c r="C31" s="134" t="s">
        <v>193</v>
      </c>
      <c r="D31" s="134" t="s">
        <v>84</v>
      </c>
      <c r="E31" s="134" t="s">
        <v>85</v>
      </c>
      <c r="F31" s="134" t="s">
        <v>190</v>
      </c>
      <c r="G31" s="134" t="s">
        <v>191</v>
      </c>
      <c r="H31" s="136">
        <v>1700</v>
      </c>
      <c r="I31" s="136">
        <v>1700</v>
      </c>
      <c r="J31" s="136"/>
      <c r="K31" s="136"/>
      <c r="L31" s="136">
        <v>1700</v>
      </c>
      <c r="M31" s="134"/>
      <c r="N31" s="136"/>
      <c r="O31" s="136"/>
      <c r="P31" s="136"/>
      <c r="Q31" s="136"/>
      <c r="R31" s="136"/>
      <c r="S31" s="136"/>
      <c r="T31" s="136"/>
      <c r="U31" s="136"/>
      <c r="V31" s="136"/>
      <c r="W31" s="136"/>
    </row>
    <row r="32" s="1" customFormat="1" ht="53.25" customHeight="1" outlineLevel="1" spans="1:23">
      <c r="A32" s="134" t="s">
        <v>46</v>
      </c>
      <c r="B32" s="134" t="s">
        <v>194</v>
      </c>
      <c r="C32" s="134" t="s">
        <v>195</v>
      </c>
      <c r="D32" s="134" t="s">
        <v>84</v>
      </c>
      <c r="E32" s="134" t="s">
        <v>85</v>
      </c>
      <c r="F32" s="134" t="s">
        <v>196</v>
      </c>
      <c r="G32" s="134" t="s">
        <v>197</v>
      </c>
      <c r="H32" s="136">
        <v>183972</v>
      </c>
      <c r="I32" s="136">
        <v>183972</v>
      </c>
      <c r="J32" s="136"/>
      <c r="K32" s="136"/>
      <c r="L32" s="136">
        <v>183972</v>
      </c>
      <c r="M32" s="134"/>
      <c r="N32" s="136"/>
      <c r="O32" s="136"/>
      <c r="P32" s="136"/>
      <c r="Q32" s="136"/>
      <c r="R32" s="136"/>
      <c r="S32" s="136"/>
      <c r="T32" s="136"/>
      <c r="U32" s="136"/>
      <c r="V32" s="136"/>
      <c r="W32" s="136"/>
    </row>
    <row r="33" s="1" customFormat="1" ht="53.25" customHeight="1" outlineLevel="1" spans="1:23">
      <c r="A33" s="134" t="s">
        <v>46</v>
      </c>
      <c r="B33" s="134" t="s">
        <v>198</v>
      </c>
      <c r="C33" s="134" t="s">
        <v>199</v>
      </c>
      <c r="D33" s="134" t="s">
        <v>78</v>
      </c>
      <c r="E33" s="134" t="s">
        <v>79</v>
      </c>
      <c r="F33" s="134" t="s">
        <v>200</v>
      </c>
      <c r="G33" s="134" t="s">
        <v>201</v>
      </c>
      <c r="H33" s="136">
        <v>3600</v>
      </c>
      <c r="I33" s="136">
        <v>3600</v>
      </c>
      <c r="J33" s="136"/>
      <c r="K33" s="136"/>
      <c r="L33" s="136">
        <v>3600</v>
      </c>
      <c r="M33" s="134"/>
      <c r="N33" s="136"/>
      <c r="O33" s="136"/>
      <c r="P33" s="136"/>
      <c r="Q33" s="136"/>
      <c r="R33" s="136"/>
      <c r="S33" s="136"/>
      <c r="T33" s="136"/>
      <c r="U33" s="136"/>
      <c r="V33" s="136"/>
      <c r="W33" s="136"/>
    </row>
    <row r="34" s="1" customFormat="1" ht="53.25" customHeight="1" outlineLevel="1" spans="1:23">
      <c r="A34" s="134" t="s">
        <v>46</v>
      </c>
      <c r="B34" s="134" t="s">
        <v>202</v>
      </c>
      <c r="C34" s="134" t="s">
        <v>203</v>
      </c>
      <c r="D34" s="134" t="s">
        <v>78</v>
      </c>
      <c r="E34" s="134" t="s">
        <v>79</v>
      </c>
      <c r="F34" s="134" t="s">
        <v>200</v>
      </c>
      <c r="G34" s="134" t="s">
        <v>201</v>
      </c>
      <c r="H34" s="136">
        <v>4800</v>
      </c>
      <c r="I34" s="136">
        <v>4800</v>
      </c>
      <c r="J34" s="136"/>
      <c r="K34" s="136"/>
      <c r="L34" s="136">
        <v>4800</v>
      </c>
      <c r="M34" s="134"/>
      <c r="N34" s="136"/>
      <c r="O34" s="136"/>
      <c r="P34" s="136"/>
      <c r="Q34" s="136"/>
      <c r="R34" s="136"/>
      <c r="S34" s="136"/>
      <c r="T34" s="136"/>
      <c r="U34" s="136"/>
      <c r="V34" s="136"/>
      <c r="W34" s="136"/>
    </row>
    <row r="35" s="1" customFormat="1" ht="53.25" customHeight="1" outlineLevel="1" spans="1:23">
      <c r="A35" s="134" t="s">
        <v>46</v>
      </c>
      <c r="B35" s="134" t="s">
        <v>204</v>
      </c>
      <c r="C35" s="134" t="s">
        <v>205</v>
      </c>
      <c r="D35" s="134" t="s">
        <v>97</v>
      </c>
      <c r="E35" s="134" t="s">
        <v>98</v>
      </c>
      <c r="F35" s="134" t="s">
        <v>206</v>
      </c>
      <c r="G35" s="134" t="s">
        <v>207</v>
      </c>
      <c r="H35" s="136">
        <v>86817987.49</v>
      </c>
      <c r="I35" s="136"/>
      <c r="J35" s="136"/>
      <c r="K35" s="136"/>
      <c r="L35" s="136"/>
      <c r="M35" s="134"/>
      <c r="N35" s="136"/>
      <c r="O35" s="136"/>
      <c r="P35" s="136"/>
      <c r="Q35" s="136"/>
      <c r="R35" s="136">
        <v>86817987.49</v>
      </c>
      <c r="S35" s="136">
        <v>86817987.49</v>
      </c>
      <c r="T35" s="136"/>
      <c r="U35" s="136"/>
      <c r="V35" s="136"/>
      <c r="W35" s="136"/>
    </row>
    <row r="36" s="1" customFormat="1" ht="30.75" customHeight="1" spans="1:23">
      <c r="A36" s="37" t="s">
        <v>30</v>
      </c>
      <c r="B36" s="37"/>
      <c r="C36" s="37"/>
      <c r="D36" s="37"/>
      <c r="E36" s="37"/>
      <c r="F36" s="37"/>
      <c r="G36" s="37"/>
      <c r="H36" s="136">
        <v>113481373.08</v>
      </c>
      <c r="I36" s="136">
        <v>26663385.59</v>
      </c>
      <c r="J36" s="136"/>
      <c r="K36" s="136"/>
      <c r="L36" s="136">
        <v>26663385.59</v>
      </c>
      <c r="M36" s="136"/>
      <c r="N36" s="136"/>
      <c r="O36" s="136"/>
      <c r="P36" s="136"/>
      <c r="Q36" s="136"/>
      <c r="R36" s="136">
        <v>86817987.49</v>
      </c>
      <c r="S36" s="136">
        <v>86817987.49</v>
      </c>
      <c r="T36" s="136"/>
      <c r="U36" s="136"/>
      <c r="V36" s="136"/>
      <c r="W36" s="136"/>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A33" workbookViewId="0">
      <selection activeCell="O10" sqref="O10"/>
    </sheetView>
  </sheetViews>
  <sheetFormatPr defaultColWidth="9" defaultRowHeight="15" customHeight="1"/>
  <cols>
    <col min="1" max="1" width="6.5" style="1" customWidth="1"/>
    <col min="2" max="2" width="9" style="1" customWidth="1"/>
    <col min="3" max="3" width="15.375" style="1" customWidth="1"/>
    <col min="4" max="4" width="12.125" style="1" customWidth="1"/>
    <col min="5" max="5" width="6.25" style="1" customWidth="1"/>
    <col min="6" max="6" width="7.125" style="1" customWidth="1"/>
    <col min="7" max="7" width="6.375" style="1" customWidth="1"/>
    <col min="8" max="8" width="8.5" style="1" customWidth="1"/>
    <col min="9" max="9" width="12.375" style="1" customWidth="1"/>
    <col min="10" max="10" width="11.2416666666667" style="1" customWidth="1"/>
    <col min="11" max="11" width="12.125" style="1" customWidth="1"/>
    <col min="12" max="12" width="6.375" style="1" customWidth="1"/>
    <col min="13" max="13" width="5.11666666666667" style="1" customWidth="1"/>
    <col min="14" max="14" width="4.125" style="1" customWidth="1"/>
    <col min="15" max="15" width="5.125" style="1" customWidth="1"/>
    <col min="16" max="16" width="5.625" style="1" customWidth="1"/>
    <col min="17" max="17" width="8" style="1" customWidth="1"/>
    <col min="18" max="19" width="13.25" style="1" customWidth="1"/>
    <col min="20" max="20" width="8.61666666666667" style="1" customWidth="1"/>
    <col min="21" max="21" width="6.625" style="1" customWidth="1"/>
    <col min="22" max="22" width="5.5" style="1" customWidth="1"/>
    <col min="23" max="23" width="9.625" style="1" customWidth="1"/>
    <col min="24" max="16384" width="9" style="1"/>
  </cols>
  <sheetData>
    <row r="1" s="1" customFormat="1" ht="18.75" customHeight="1" spans="1:23">
      <c r="A1" s="130" t="s">
        <v>208</v>
      </c>
      <c r="B1" s="130"/>
      <c r="C1" s="130"/>
      <c r="D1" s="130"/>
      <c r="E1" s="130"/>
      <c r="F1" s="130"/>
      <c r="G1" s="130"/>
      <c r="H1" s="130"/>
      <c r="I1" s="130"/>
      <c r="J1" s="130"/>
      <c r="K1" s="130"/>
      <c r="L1" s="130"/>
      <c r="M1" s="130"/>
      <c r="N1" s="130"/>
      <c r="O1" s="130"/>
      <c r="P1" s="130"/>
      <c r="Q1" s="130"/>
      <c r="R1" s="130"/>
      <c r="S1" s="130"/>
      <c r="T1" s="130"/>
      <c r="U1" s="130"/>
      <c r="V1" s="130"/>
      <c r="W1" s="130"/>
    </row>
    <row r="2" s="1" customFormat="1" ht="26.25" customHeight="1" spans="1:23">
      <c r="A2" s="126" t="s">
        <v>209</v>
      </c>
      <c r="B2" s="126"/>
      <c r="C2" s="126" t="s">
        <v>59</v>
      </c>
      <c r="D2" s="126"/>
      <c r="E2" s="126"/>
      <c r="F2" s="126"/>
      <c r="G2" s="126"/>
      <c r="H2" s="126"/>
      <c r="I2" s="126"/>
      <c r="J2" s="126"/>
      <c r="K2" s="126"/>
      <c r="L2" s="126"/>
      <c r="M2" s="126"/>
      <c r="N2" s="126"/>
      <c r="O2" s="126"/>
      <c r="P2" s="126"/>
      <c r="Q2" s="126"/>
      <c r="R2" s="126"/>
      <c r="S2" s="126"/>
      <c r="T2" s="126"/>
      <c r="U2" s="126"/>
      <c r="V2" s="126"/>
      <c r="W2" s="126"/>
    </row>
    <row r="3" s="1" customFormat="1" ht="18.75" customHeight="1" spans="1:23">
      <c r="A3" s="131" t="str">
        <f>"单位名称："&amp;"盈江县人民医院"</f>
        <v>单位名称：盈江县人民医院</v>
      </c>
      <c r="B3" s="131"/>
      <c r="C3" s="131"/>
      <c r="D3" s="131"/>
      <c r="E3" s="131"/>
      <c r="F3" s="131"/>
      <c r="G3" s="131"/>
      <c r="H3" s="132"/>
      <c r="I3" s="132"/>
      <c r="J3" s="132"/>
      <c r="K3" s="132"/>
      <c r="L3" s="132"/>
      <c r="M3" s="132"/>
      <c r="N3" s="132"/>
      <c r="O3" s="132"/>
      <c r="P3" s="132"/>
      <c r="Q3" s="132"/>
      <c r="R3" s="132"/>
      <c r="S3" s="132"/>
      <c r="T3" s="132"/>
      <c r="U3" s="132"/>
      <c r="V3" s="130" t="s">
        <v>27</v>
      </c>
      <c r="W3" s="130"/>
    </row>
    <row r="4" s="1" customFormat="1" ht="26.25" customHeight="1" spans="1:23">
      <c r="A4" s="133" t="s">
        <v>210</v>
      </c>
      <c r="B4" s="133" t="s">
        <v>140</v>
      </c>
      <c r="C4" s="133" t="s">
        <v>141</v>
      </c>
      <c r="D4" s="133" t="s">
        <v>211</v>
      </c>
      <c r="E4" s="133" t="s">
        <v>142</v>
      </c>
      <c r="F4" s="133" t="s">
        <v>143</v>
      </c>
      <c r="G4" s="133" t="s">
        <v>212</v>
      </c>
      <c r="H4" s="133" t="s">
        <v>213</v>
      </c>
      <c r="I4" s="133" t="s">
        <v>30</v>
      </c>
      <c r="J4" s="133" t="s">
        <v>214</v>
      </c>
      <c r="K4" s="133"/>
      <c r="L4" s="133"/>
      <c r="M4" s="133"/>
      <c r="N4" s="133" t="s">
        <v>152</v>
      </c>
      <c r="O4" s="133"/>
      <c r="P4" s="133"/>
      <c r="Q4" s="133" t="s">
        <v>37</v>
      </c>
      <c r="R4" s="133" t="s">
        <v>51</v>
      </c>
      <c r="S4" s="133"/>
      <c r="T4" s="133"/>
      <c r="U4" s="133"/>
      <c r="V4" s="133"/>
      <c r="W4" s="133"/>
    </row>
    <row r="5" s="1" customFormat="1"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s="1" customFormat="1" ht="26.25" customHeight="1" spans="1:23">
      <c r="A6" s="133"/>
      <c r="B6" s="133"/>
      <c r="C6" s="133"/>
      <c r="D6" s="133"/>
      <c r="E6" s="133"/>
      <c r="F6" s="133"/>
      <c r="G6" s="133"/>
      <c r="H6" s="133"/>
      <c r="I6" s="133"/>
      <c r="J6" s="133" t="s">
        <v>33</v>
      </c>
      <c r="K6" s="133" t="s">
        <v>215</v>
      </c>
      <c r="L6" s="133"/>
      <c r="M6" s="133"/>
      <c r="N6" s="133"/>
      <c r="O6" s="133"/>
      <c r="P6" s="133"/>
      <c r="Q6" s="133"/>
      <c r="R6" s="133"/>
      <c r="S6" s="133"/>
      <c r="T6" s="133"/>
      <c r="U6" s="133"/>
      <c r="V6" s="133"/>
      <c r="W6" s="133"/>
    </row>
    <row r="7" s="1" customFormat="1"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154</v>
      </c>
      <c r="Q7" s="133" t="s">
        <v>155</v>
      </c>
      <c r="R7" s="133" t="s">
        <v>156</v>
      </c>
      <c r="S7" s="133" t="s">
        <v>157</v>
      </c>
      <c r="T7" s="133" t="s">
        <v>158</v>
      </c>
      <c r="U7" s="133" t="s">
        <v>159</v>
      </c>
      <c r="V7" s="133" t="s">
        <v>160</v>
      </c>
      <c r="W7" s="133" t="s">
        <v>161</v>
      </c>
    </row>
    <row r="8" s="1" customFormat="1" ht="52.5" customHeight="1" spans="1:23">
      <c r="A8" s="134"/>
      <c r="B8" s="134"/>
      <c r="C8" s="134" t="s">
        <v>216</v>
      </c>
      <c r="D8" s="134"/>
      <c r="E8" s="134"/>
      <c r="F8" s="134"/>
      <c r="G8" s="134"/>
      <c r="H8" s="134"/>
      <c r="I8" s="136">
        <v>230500</v>
      </c>
      <c r="J8" s="136">
        <v>230500</v>
      </c>
      <c r="K8" s="136">
        <v>230500</v>
      </c>
      <c r="L8" s="136"/>
      <c r="M8" s="136"/>
      <c r="N8" s="136"/>
      <c r="O8" s="136"/>
      <c r="P8" s="136"/>
      <c r="Q8" s="136"/>
      <c r="R8" s="136"/>
      <c r="S8" s="136"/>
      <c r="T8" s="136"/>
      <c r="U8" s="136"/>
      <c r="V8" s="136"/>
      <c r="W8" s="136"/>
    </row>
    <row r="9" s="1" customFormat="1" ht="52.5" customHeight="1" outlineLevel="1" spans="1:23">
      <c r="A9" s="134" t="s">
        <v>217</v>
      </c>
      <c r="B9" s="134" t="s">
        <v>218</v>
      </c>
      <c r="C9" s="134" t="s">
        <v>216</v>
      </c>
      <c r="D9" s="134" t="s">
        <v>46</v>
      </c>
      <c r="E9" s="134" t="s">
        <v>103</v>
      </c>
      <c r="F9" s="134" t="s">
        <v>104</v>
      </c>
      <c r="G9" s="134" t="s">
        <v>200</v>
      </c>
      <c r="H9" s="134" t="s">
        <v>201</v>
      </c>
      <c r="I9" s="136">
        <v>230500</v>
      </c>
      <c r="J9" s="136">
        <v>230500</v>
      </c>
      <c r="K9" s="136">
        <v>230500</v>
      </c>
      <c r="L9" s="136"/>
      <c r="M9" s="136"/>
      <c r="N9" s="136"/>
      <c r="O9" s="136"/>
      <c r="P9" s="136"/>
      <c r="Q9" s="136"/>
      <c r="R9" s="136"/>
      <c r="S9" s="136"/>
      <c r="T9" s="136"/>
      <c r="U9" s="136"/>
      <c r="V9" s="136"/>
      <c r="W9" s="136"/>
    </row>
    <row r="10" s="1" customFormat="1" ht="52.5" customHeight="1" spans="1:23">
      <c r="A10" s="134"/>
      <c r="B10" s="134"/>
      <c r="C10" s="134" t="s">
        <v>219</v>
      </c>
      <c r="D10" s="134"/>
      <c r="E10" s="134"/>
      <c r="F10" s="134"/>
      <c r="G10" s="134"/>
      <c r="H10" s="134"/>
      <c r="I10" s="136">
        <v>203528800</v>
      </c>
      <c r="J10" s="136"/>
      <c r="K10" s="136"/>
      <c r="L10" s="136"/>
      <c r="M10" s="136"/>
      <c r="N10" s="134"/>
      <c r="O10" s="134"/>
      <c r="P10" s="134"/>
      <c r="Q10" s="136"/>
      <c r="R10" s="136">
        <v>203528800</v>
      </c>
      <c r="S10" s="136">
        <v>203528800</v>
      </c>
      <c r="T10" s="136"/>
      <c r="U10" s="136"/>
      <c r="V10" s="136"/>
      <c r="W10" s="136"/>
    </row>
    <row r="11" s="1" customFormat="1" ht="52.5" customHeight="1" outlineLevel="1" spans="1:23">
      <c r="A11" s="134" t="s">
        <v>220</v>
      </c>
      <c r="B11" s="134" t="s">
        <v>221</v>
      </c>
      <c r="C11" s="134" t="s">
        <v>219</v>
      </c>
      <c r="D11" s="134" t="s">
        <v>46</v>
      </c>
      <c r="E11" s="134" t="s">
        <v>97</v>
      </c>
      <c r="F11" s="134" t="s">
        <v>98</v>
      </c>
      <c r="G11" s="134" t="s">
        <v>190</v>
      </c>
      <c r="H11" s="134" t="s">
        <v>191</v>
      </c>
      <c r="I11" s="136">
        <v>1290000</v>
      </c>
      <c r="J11" s="136"/>
      <c r="K11" s="136"/>
      <c r="L11" s="136"/>
      <c r="M11" s="136"/>
      <c r="N11" s="134"/>
      <c r="O11" s="134"/>
      <c r="P11" s="134"/>
      <c r="Q11" s="136"/>
      <c r="R11" s="136">
        <v>1290000</v>
      </c>
      <c r="S11" s="136">
        <v>1290000</v>
      </c>
      <c r="T11" s="136"/>
      <c r="U11" s="136"/>
      <c r="V11" s="136"/>
      <c r="W11" s="136"/>
    </row>
    <row r="12" s="1" customFormat="1" ht="52.5" customHeight="1" outlineLevel="1" spans="1:23">
      <c r="A12" s="134" t="s">
        <v>220</v>
      </c>
      <c r="B12" s="134" t="s">
        <v>221</v>
      </c>
      <c r="C12" s="134" t="s">
        <v>219</v>
      </c>
      <c r="D12" s="134" t="s">
        <v>46</v>
      </c>
      <c r="E12" s="134" t="s">
        <v>97</v>
      </c>
      <c r="F12" s="134" t="s">
        <v>98</v>
      </c>
      <c r="G12" s="134" t="s">
        <v>222</v>
      </c>
      <c r="H12" s="134" t="s">
        <v>223</v>
      </c>
      <c r="I12" s="136">
        <v>650000</v>
      </c>
      <c r="J12" s="136"/>
      <c r="K12" s="136"/>
      <c r="L12" s="136"/>
      <c r="M12" s="136"/>
      <c r="N12" s="134"/>
      <c r="O12" s="134"/>
      <c r="P12" s="134"/>
      <c r="Q12" s="136"/>
      <c r="R12" s="136">
        <v>650000</v>
      </c>
      <c r="S12" s="136">
        <v>650000</v>
      </c>
      <c r="T12" s="136"/>
      <c r="U12" s="136"/>
      <c r="V12" s="136"/>
      <c r="W12" s="136"/>
    </row>
    <row r="13" s="1" customFormat="1" ht="52.5" customHeight="1" outlineLevel="1" spans="1:23">
      <c r="A13" s="134" t="s">
        <v>220</v>
      </c>
      <c r="B13" s="134" t="s">
        <v>221</v>
      </c>
      <c r="C13" s="134" t="s">
        <v>219</v>
      </c>
      <c r="D13" s="134" t="s">
        <v>46</v>
      </c>
      <c r="E13" s="134" t="s">
        <v>97</v>
      </c>
      <c r="F13" s="134" t="s">
        <v>98</v>
      </c>
      <c r="G13" s="134" t="s">
        <v>224</v>
      </c>
      <c r="H13" s="134" t="s">
        <v>225</v>
      </c>
      <c r="I13" s="136">
        <v>2000000</v>
      </c>
      <c r="J13" s="136"/>
      <c r="K13" s="136"/>
      <c r="L13" s="136"/>
      <c r="M13" s="136"/>
      <c r="N13" s="134"/>
      <c r="O13" s="134"/>
      <c r="P13" s="134"/>
      <c r="Q13" s="136"/>
      <c r="R13" s="136">
        <v>2000000</v>
      </c>
      <c r="S13" s="136">
        <v>2000000</v>
      </c>
      <c r="T13" s="136"/>
      <c r="U13" s="136"/>
      <c r="V13" s="136"/>
      <c r="W13" s="136"/>
    </row>
    <row r="14" s="1" customFormat="1" ht="52.5" customHeight="1" outlineLevel="1" spans="1:23">
      <c r="A14" s="134" t="s">
        <v>220</v>
      </c>
      <c r="B14" s="134" t="s">
        <v>221</v>
      </c>
      <c r="C14" s="134" t="s">
        <v>219</v>
      </c>
      <c r="D14" s="134" t="s">
        <v>46</v>
      </c>
      <c r="E14" s="134" t="s">
        <v>97</v>
      </c>
      <c r="F14" s="134" t="s">
        <v>98</v>
      </c>
      <c r="G14" s="134" t="s">
        <v>226</v>
      </c>
      <c r="H14" s="134" t="s">
        <v>227</v>
      </c>
      <c r="I14" s="136">
        <v>230000</v>
      </c>
      <c r="J14" s="136"/>
      <c r="K14" s="136"/>
      <c r="L14" s="136"/>
      <c r="M14" s="136"/>
      <c r="N14" s="134"/>
      <c r="O14" s="134"/>
      <c r="P14" s="134"/>
      <c r="Q14" s="136"/>
      <c r="R14" s="136">
        <v>230000</v>
      </c>
      <c r="S14" s="136">
        <v>230000</v>
      </c>
      <c r="T14" s="136"/>
      <c r="U14" s="136"/>
      <c r="V14" s="136"/>
      <c r="W14" s="136"/>
    </row>
    <row r="15" s="1" customFormat="1" ht="52.5" customHeight="1" outlineLevel="1" spans="1:23">
      <c r="A15" s="134" t="s">
        <v>220</v>
      </c>
      <c r="B15" s="134" t="s">
        <v>221</v>
      </c>
      <c r="C15" s="134" t="s">
        <v>219</v>
      </c>
      <c r="D15" s="134" t="s">
        <v>46</v>
      </c>
      <c r="E15" s="134" t="s">
        <v>97</v>
      </c>
      <c r="F15" s="134" t="s">
        <v>98</v>
      </c>
      <c r="G15" s="134" t="s">
        <v>228</v>
      </c>
      <c r="H15" s="134" t="s">
        <v>229</v>
      </c>
      <c r="I15" s="136">
        <v>1040000</v>
      </c>
      <c r="J15" s="136"/>
      <c r="K15" s="136"/>
      <c r="L15" s="136"/>
      <c r="M15" s="136"/>
      <c r="N15" s="134"/>
      <c r="O15" s="134"/>
      <c r="P15" s="134"/>
      <c r="Q15" s="136"/>
      <c r="R15" s="136">
        <v>1040000</v>
      </c>
      <c r="S15" s="136">
        <v>1040000</v>
      </c>
      <c r="T15" s="136"/>
      <c r="U15" s="136"/>
      <c r="V15" s="136"/>
      <c r="W15" s="136"/>
    </row>
    <row r="16" s="1" customFormat="1" ht="52.5" customHeight="1" outlineLevel="1" spans="1:23">
      <c r="A16" s="134" t="s">
        <v>220</v>
      </c>
      <c r="B16" s="134" t="s">
        <v>221</v>
      </c>
      <c r="C16" s="134" t="s">
        <v>219</v>
      </c>
      <c r="D16" s="134" t="s">
        <v>46</v>
      </c>
      <c r="E16" s="134" t="s">
        <v>97</v>
      </c>
      <c r="F16" s="134" t="s">
        <v>98</v>
      </c>
      <c r="G16" s="134" t="s">
        <v>230</v>
      </c>
      <c r="H16" s="134" t="s">
        <v>231</v>
      </c>
      <c r="I16" s="136">
        <v>3880000</v>
      </c>
      <c r="J16" s="136"/>
      <c r="K16" s="136"/>
      <c r="L16" s="136"/>
      <c r="M16" s="136"/>
      <c r="N16" s="134"/>
      <c r="O16" s="134"/>
      <c r="P16" s="134"/>
      <c r="Q16" s="136"/>
      <c r="R16" s="136">
        <v>3880000</v>
      </c>
      <c r="S16" s="136">
        <v>3880000</v>
      </c>
      <c r="T16" s="136"/>
      <c r="U16" s="136"/>
      <c r="V16" s="136"/>
      <c r="W16" s="136"/>
    </row>
    <row r="17" s="1" customFormat="1" ht="52.5" customHeight="1" outlineLevel="1" spans="1:23">
      <c r="A17" s="134" t="s">
        <v>220</v>
      </c>
      <c r="B17" s="134" t="s">
        <v>221</v>
      </c>
      <c r="C17" s="134" t="s">
        <v>219</v>
      </c>
      <c r="D17" s="134" t="s">
        <v>46</v>
      </c>
      <c r="E17" s="134" t="s">
        <v>97</v>
      </c>
      <c r="F17" s="134" t="s">
        <v>98</v>
      </c>
      <c r="G17" s="134" t="s">
        <v>232</v>
      </c>
      <c r="H17" s="134" t="s">
        <v>233</v>
      </c>
      <c r="I17" s="136">
        <v>1730000</v>
      </c>
      <c r="J17" s="136"/>
      <c r="K17" s="136"/>
      <c r="L17" s="136"/>
      <c r="M17" s="136"/>
      <c r="N17" s="134"/>
      <c r="O17" s="134"/>
      <c r="P17" s="134"/>
      <c r="Q17" s="136"/>
      <c r="R17" s="136">
        <v>1730000</v>
      </c>
      <c r="S17" s="136">
        <v>1730000</v>
      </c>
      <c r="T17" s="136"/>
      <c r="U17" s="136"/>
      <c r="V17" s="136"/>
      <c r="W17" s="136"/>
    </row>
    <row r="18" s="1" customFormat="1" ht="52.5" customHeight="1" outlineLevel="1" spans="1:23">
      <c r="A18" s="134" t="s">
        <v>220</v>
      </c>
      <c r="B18" s="134" t="s">
        <v>221</v>
      </c>
      <c r="C18" s="134" t="s">
        <v>219</v>
      </c>
      <c r="D18" s="134" t="s">
        <v>46</v>
      </c>
      <c r="E18" s="134" t="s">
        <v>97</v>
      </c>
      <c r="F18" s="134" t="s">
        <v>98</v>
      </c>
      <c r="G18" s="134" t="s">
        <v>234</v>
      </c>
      <c r="H18" s="134" t="s">
        <v>235</v>
      </c>
      <c r="I18" s="136">
        <v>240000</v>
      </c>
      <c r="J18" s="136"/>
      <c r="K18" s="136"/>
      <c r="L18" s="136"/>
      <c r="M18" s="136"/>
      <c r="N18" s="134"/>
      <c r="O18" s="134"/>
      <c r="P18" s="134"/>
      <c r="Q18" s="136"/>
      <c r="R18" s="136">
        <v>240000</v>
      </c>
      <c r="S18" s="136">
        <v>240000</v>
      </c>
      <c r="T18" s="136"/>
      <c r="U18" s="136"/>
      <c r="V18" s="136"/>
      <c r="W18" s="136"/>
    </row>
    <row r="19" s="1" customFormat="1" ht="52.5" customHeight="1" outlineLevel="1" spans="1:23">
      <c r="A19" s="134" t="s">
        <v>220</v>
      </c>
      <c r="B19" s="134" t="s">
        <v>221</v>
      </c>
      <c r="C19" s="134" t="s">
        <v>219</v>
      </c>
      <c r="D19" s="134" t="s">
        <v>46</v>
      </c>
      <c r="E19" s="134" t="s">
        <v>97</v>
      </c>
      <c r="F19" s="134" t="s">
        <v>98</v>
      </c>
      <c r="G19" s="134" t="s">
        <v>236</v>
      </c>
      <c r="H19" s="134" t="s">
        <v>237</v>
      </c>
      <c r="I19" s="136">
        <v>600000</v>
      </c>
      <c r="J19" s="136"/>
      <c r="K19" s="136"/>
      <c r="L19" s="136"/>
      <c r="M19" s="136"/>
      <c r="N19" s="134"/>
      <c r="O19" s="134"/>
      <c r="P19" s="134"/>
      <c r="Q19" s="136"/>
      <c r="R19" s="136">
        <v>600000</v>
      </c>
      <c r="S19" s="136">
        <v>600000</v>
      </c>
      <c r="T19" s="136"/>
      <c r="U19" s="136"/>
      <c r="V19" s="136"/>
      <c r="W19" s="136"/>
    </row>
    <row r="20" s="1" customFormat="1" ht="52.5" customHeight="1" outlineLevel="1" spans="1:23">
      <c r="A20" s="134" t="s">
        <v>220</v>
      </c>
      <c r="B20" s="134" t="s">
        <v>221</v>
      </c>
      <c r="C20" s="134" t="s">
        <v>219</v>
      </c>
      <c r="D20" s="134" t="s">
        <v>46</v>
      </c>
      <c r="E20" s="134" t="s">
        <v>97</v>
      </c>
      <c r="F20" s="134" t="s">
        <v>98</v>
      </c>
      <c r="G20" s="134" t="s">
        <v>238</v>
      </c>
      <c r="H20" s="134" t="s">
        <v>133</v>
      </c>
      <c r="I20" s="136">
        <v>100000</v>
      </c>
      <c r="J20" s="136"/>
      <c r="K20" s="136"/>
      <c r="L20" s="136"/>
      <c r="M20" s="136"/>
      <c r="N20" s="134"/>
      <c r="O20" s="134"/>
      <c r="P20" s="134"/>
      <c r="Q20" s="136"/>
      <c r="R20" s="136">
        <v>100000</v>
      </c>
      <c r="S20" s="136">
        <v>100000</v>
      </c>
      <c r="T20" s="136"/>
      <c r="U20" s="136"/>
      <c r="V20" s="136"/>
      <c r="W20" s="136"/>
    </row>
    <row r="21" s="1" customFormat="1" ht="52.5" customHeight="1" outlineLevel="1" spans="1:23">
      <c r="A21" s="134" t="s">
        <v>220</v>
      </c>
      <c r="B21" s="134" t="s">
        <v>221</v>
      </c>
      <c r="C21" s="134" t="s">
        <v>219</v>
      </c>
      <c r="D21" s="134" t="s">
        <v>46</v>
      </c>
      <c r="E21" s="134" t="s">
        <v>97</v>
      </c>
      <c r="F21" s="134" t="s">
        <v>98</v>
      </c>
      <c r="G21" s="134" t="s">
        <v>239</v>
      </c>
      <c r="H21" s="134" t="s">
        <v>240</v>
      </c>
      <c r="I21" s="136">
        <v>98600000</v>
      </c>
      <c r="J21" s="136"/>
      <c r="K21" s="136"/>
      <c r="L21" s="136"/>
      <c r="M21" s="136"/>
      <c r="N21" s="134"/>
      <c r="O21" s="134"/>
      <c r="P21" s="134"/>
      <c r="Q21" s="136"/>
      <c r="R21" s="136">
        <v>98600000</v>
      </c>
      <c r="S21" s="136">
        <v>98600000</v>
      </c>
      <c r="T21" s="136"/>
      <c r="U21" s="136"/>
      <c r="V21" s="136"/>
      <c r="W21" s="136"/>
    </row>
    <row r="22" s="1" customFormat="1" ht="52.5" customHeight="1" outlineLevel="1" spans="1:23">
      <c r="A22" s="134" t="s">
        <v>220</v>
      </c>
      <c r="B22" s="134" t="s">
        <v>221</v>
      </c>
      <c r="C22" s="134" t="s">
        <v>219</v>
      </c>
      <c r="D22" s="134" t="s">
        <v>46</v>
      </c>
      <c r="E22" s="134" t="s">
        <v>97</v>
      </c>
      <c r="F22" s="134" t="s">
        <v>98</v>
      </c>
      <c r="G22" s="134" t="s">
        <v>241</v>
      </c>
      <c r="H22" s="134" t="s">
        <v>242</v>
      </c>
      <c r="I22" s="136">
        <v>700000</v>
      </c>
      <c r="J22" s="136"/>
      <c r="K22" s="136"/>
      <c r="L22" s="136"/>
      <c r="M22" s="136"/>
      <c r="N22" s="134"/>
      <c r="O22" s="134"/>
      <c r="P22" s="134"/>
      <c r="Q22" s="136"/>
      <c r="R22" s="136">
        <v>700000</v>
      </c>
      <c r="S22" s="136">
        <v>700000</v>
      </c>
      <c r="T22" s="136"/>
      <c r="U22" s="136"/>
      <c r="V22" s="136"/>
      <c r="W22" s="136"/>
    </row>
    <row r="23" s="1" customFormat="1" ht="52.5" customHeight="1" outlineLevel="1" spans="1:23">
      <c r="A23" s="134" t="s">
        <v>220</v>
      </c>
      <c r="B23" s="134" t="s">
        <v>221</v>
      </c>
      <c r="C23" s="134" t="s">
        <v>219</v>
      </c>
      <c r="D23" s="134" t="s">
        <v>46</v>
      </c>
      <c r="E23" s="134" t="s">
        <v>97</v>
      </c>
      <c r="F23" s="134" t="s">
        <v>98</v>
      </c>
      <c r="G23" s="134" t="s">
        <v>243</v>
      </c>
      <c r="H23" s="134" t="s">
        <v>244</v>
      </c>
      <c r="I23" s="136">
        <v>290000</v>
      </c>
      <c r="J23" s="136"/>
      <c r="K23" s="136"/>
      <c r="L23" s="136"/>
      <c r="M23" s="136"/>
      <c r="N23" s="134"/>
      <c r="O23" s="134"/>
      <c r="P23" s="134"/>
      <c r="Q23" s="136"/>
      <c r="R23" s="136">
        <v>290000</v>
      </c>
      <c r="S23" s="136">
        <v>290000</v>
      </c>
      <c r="T23" s="136"/>
      <c r="U23" s="136"/>
      <c r="V23" s="136"/>
      <c r="W23" s="136"/>
    </row>
    <row r="24" s="1" customFormat="1" ht="52.5" customHeight="1" outlineLevel="1" spans="1:23">
      <c r="A24" s="134" t="s">
        <v>220</v>
      </c>
      <c r="B24" s="134" t="s">
        <v>221</v>
      </c>
      <c r="C24" s="134" t="s">
        <v>219</v>
      </c>
      <c r="D24" s="134" t="s">
        <v>46</v>
      </c>
      <c r="E24" s="134" t="s">
        <v>97</v>
      </c>
      <c r="F24" s="134" t="s">
        <v>98</v>
      </c>
      <c r="G24" s="134" t="s">
        <v>245</v>
      </c>
      <c r="H24" s="134" t="s">
        <v>246</v>
      </c>
      <c r="I24" s="136">
        <v>1500000</v>
      </c>
      <c r="J24" s="136"/>
      <c r="K24" s="136"/>
      <c r="L24" s="136"/>
      <c r="M24" s="136"/>
      <c r="N24" s="134"/>
      <c r="O24" s="134"/>
      <c r="P24" s="134"/>
      <c r="Q24" s="136"/>
      <c r="R24" s="136">
        <v>1500000</v>
      </c>
      <c r="S24" s="136">
        <v>1500000</v>
      </c>
      <c r="T24" s="136"/>
      <c r="U24" s="136"/>
      <c r="V24" s="136"/>
      <c r="W24" s="136"/>
    </row>
    <row r="25" s="1" customFormat="1" ht="52.5" customHeight="1" outlineLevel="1" spans="1:23">
      <c r="A25" s="134" t="s">
        <v>220</v>
      </c>
      <c r="B25" s="134" t="s">
        <v>221</v>
      </c>
      <c r="C25" s="134" t="s">
        <v>219</v>
      </c>
      <c r="D25" s="134" t="s">
        <v>46</v>
      </c>
      <c r="E25" s="134" t="s">
        <v>97</v>
      </c>
      <c r="F25" s="134" t="s">
        <v>98</v>
      </c>
      <c r="G25" s="134" t="s">
        <v>247</v>
      </c>
      <c r="H25" s="134" t="s">
        <v>248</v>
      </c>
      <c r="I25" s="136">
        <v>1705200</v>
      </c>
      <c r="J25" s="136"/>
      <c r="K25" s="136"/>
      <c r="L25" s="136"/>
      <c r="M25" s="136"/>
      <c r="N25" s="134"/>
      <c r="O25" s="134"/>
      <c r="P25" s="134"/>
      <c r="Q25" s="136"/>
      <c r="R25" s="136">
        <v>1705200</v>
      </c>
      <c r="S25" s="136">
        <v>1705200</v>
      </c>
      <c r="T25" s="136"/>
      <c r="U25" s="136"/>
      <c r="V25" s="136"/>
      <c r="W25" s="136"/>
    </row>
    <row r="26" s="1" customFormat="1" ht="52.5" customHeight="1" outlineLevel="1" spans="1:23">
      <c r="A26" s="134" t="s">
        <v>220</v>
      </c>
      <c r="B26" s="134" t="s">
        <v>221</v>
      </c>
      <c r="C26" s="134" t="s">
        <v>219</v>
      </c>
      <c r="D26" s="134" t="s">
        <v>46</v>
      </c>
      <c r="E26" s="134" t="s">
        <v>97</v>
      </c>
      <c r="F26" s="134" t="s">
        <v>98</v>
      </c>
      <c r="G26" s="134" t="s">
        <v>249</v>
      </c>
      <c r="H26" s="134" t="s">
        <v>250</v>
      </c>
      <c r="I26" s="136">
        <v>60000</v>
      </c>
      <c r="J26" s="136"/>
      <c r="K26" s="136"/>
      <c r="L26" s="136"/>
      <c r="M26" s="136"/>
      <c r="N26" s="134"/>
      <c r="O26" s="134"/>
      <c r="P26" s="134"/>
      <c r="Q26" s="136"/>
      <c r="R26" s="136">
        <v>60000</v>
      </c>
      <c r="S26" s="136">
        <v>60000</v>
      </c>
      <c r="T26" s="136"/>
      <c r="U26" s="136"/>
      <c r="V26" s="136"/>
      <c r="W26" s="136"/>
    </row>
    <row r="27" s="1" customFormat="1" ht="52.5" customHeight="1" outlineLevel="1" spans="1:23">
      <c r="A27" s="134" t="s">
        <v>220</v>
      </c>
      <c r="B27" s="134" t="s">
        <v>221</v>
      </c>
      <c r="C27" s="134" t="s">
        <v>219</v>
      </c>
      <c r="D27" s="134" t="s">
        <v>46</v>
      </c>
      <c r="E27" s="134" t="s">
        <v>97</v>
      </c>
      <c r="F27" s="134" t="s">
        <v>98</v>
      </c>
      <c r="G27" s="134" t="s">
        <v>251</v>
      </c>
      <c r="H27" s="134" t="s">
        <v>252</v>
      </c>
      <c r="I27" s="136">
        <v>20000</v>
      </c>
      <c r="J27" s="136"/>
      <c r="K27" s="136"/>
      <c r="L27" s="136"/>
      <c r="M27" s="136"/>
      <c r="N27" s="134"/>
      <c r="O27" s="134"/>
      <c r="P27" s="134"/>
      <c r="Q27" s="136"/>
      <c r="R27" s="136">
        <v>20000</v>
      </c>
      <c r="S27" s="136">
        <v>20000</v>
      </c>
      <c r="T27" s="136"/>
      <c r="U27" s="136"/>
      <c r="V27" s="136"/>
      <c r="W27" s="136"/>
    </row>
    <row r="28" s="1" customFormat="1" ht="52.5" customHeight="1" outlineLevel="1" spans="1:23">
      <c r="A28" s="134" t="s">
        <v>220</v>
      </c>
      <c r="B28" s="134" t="s">
        <v>221</v>
      </c>
      <c r="C28" s="134" t="s">
        <v>219</v>
      </c>
      <c r="D28" s="134" t="s">
        <v>46</v>
      </c>
      <c r="E28" s="134" t="s">
        <v>97</v>
      </c>
      <c r="F28" s="134" t="s">
        <v>98</v>
      </c>
      <c r="G28" s="134" t="s">
        <v>253</v>
      </c>
      <c r="H28" s="134" t="s">
        <v>254</v>
      </c>
      <c r="I28" s="136">
        <v>4657000</v>
      </c>
      <c r="J28" s="136"/>
      <c r="K28" s="136"/>
      <c r="L28" s="136"/>
      <c r="M28" s="136"/>
      <c r="N28" s="134"/>
      <c r="O28" s="134"/>
      <c r="P28" s="134"/>
      <c r="Q28" s="136"/>
      <c r="R28" s="136">
        <v>4657000</v>
      </c>
      <c r="S28" s="136">
        <v>4657000</v>
      </c>
      <c r="T28" s="136"/>
      <c r="U28" s="136"/>
      <c r="V28" s="136"/>
      <c r="W28" s="136"/>
    </row>
    <row r="29" s="1" customFormat="1" ht="52.5" customHeight="1" outlineLevel="1" spans="1:23">
      <c r="A29" s="134" t="s">
        <v>220</v>
      </c>
      <c r="B29" s="134" t="s">
        <v>221</v>
      </c>
      <c r="C29" s="134" t="s">
        <v>219</v>
      </c>
      <c r="D29" s="134" t="s">
        <v>46</v>
      </c>
      <c r="E29" s="134" t="s">
        <v>97</v>
      </c>
      <c r="F29" s="134" t="s">
        <v>98</v>
      </c>
      <c r="G29" s="134" t="s">
        <v>255</v>
      </c>
      <c r="H29" s="134" t="s">
        <v>256</v>
      </c>
      <c r="I29" s="136">
        <v>66360000</v>
      </c>
      <c r="J29" s="136"/>
      <c r="K29" s="136"/>
      <c r="L29" s="136"/>
      <c r="M29" s="136"/>
      <c r="N29" s="134"/>
      <c r="O29" s="134"/>
      <c r="P29" s="134"/>
      <c r="Q29" s="136"/>
      <c r="R29" s="136">
        <v>66360000</v>
      </c>
      <c r="S29" s="136">
        <v>66360000</v>
      </c>
      <c r="T29" s="136"/>
      <c r="U29" s="136"/>
      <c r="V29" s="136"/>
      <c r="W29" s="136"/>
    </row>
    <row r="30" s="1" customFormat="1" ht="52.5" customHeight="1" outlineLevel="1" spans="1:23">
      <c r="A30" s="134" t="s">
        <v>220</v>
      </c>
      <c r="B30" s="134" t="s">
        <v>221</v>
      </c>
      <c r="C30" s="134" t="s">
        <v>219</v>
      </c>
      <c r="D30" s="134" t="s">
        <v>46</v>
      </c>
      <c r="E30" s="134" t="s">
        <v>97</v>
      </c>
      <c r="F30" s="134" t="s">
        <v>98</v>
      </c>
      <c r="G30" s="134" t="s">
        <v>257</v>
      </c>
      <c r="H30" s="134" t="s">
        <v>258</v>
      </c>
      <c r="I30" s="136">
        <v>811600</v>
      </c>
      <c r="J30" s="136"/>
      <c r="K30" s="136"/>
      <c r="L30" s="136"/>
      <c r="M30" s="136"/>
      <c r="N30" s="134"/>
      <c r="O30" s="134"/>
      <c r="P30" s="134"/>
      <c r="Q30" s="136"/>
      <c r="R30" s="136">
        <v>811600</v>
      </c>
      <c r="S30" s="136">
        <v>811600</v>
      </c>
      <c r="T30" s="136"/>
      <c r="U30" s="136"/>
      <c r="V30" s="136"/>
      <c r="W30" s="136"/>
    </row>
    <row r="31" s="1" customFormat="1" ht="52.5" customHeight="1" outlineLevel="1" spans="1:23">
      <c r="A31" s="134" t="s">
        <v>220</v>
      </c>
      <c r="B31" s="134" t="s">
        <v>221</v>
      </c>
      <c r="C31" s="134" t="s">
        <v>219</v>
      </c>
      <c r="D31" s="134" t="s">
        <v>46</v>
      </c>
      <c r="E31" s="134" t="s">
        <v>97</v>
      </c>
      <c r="F31" s="134" t="s">
        <v>98</v>
      </c>
      <c r="G31" s="134" t="s">
        <v>259</v>
      </c>
      <c r="H31" s="134" t="s">
        <v>260</v>
      </c>
      <c r="I31" s="136">
        <v>4100000</v>
      </c>
      <c r="J31" s="136"/>
      <c r="K31" s="136"/>
      <c r="L31" s="136"/>
      <c r="M31" s="136"/>
      <c r="N31" s="134"/>
      <c r="O31" s="134"/>
      <c r="P31" s="134"/>
      <c r="Q31" s="136"/>
      <c r="R31" s="136">
        <v>4100000</v>
      </c>
      <c r="S31" s="136">
        <v>4100000</v>
      </c>
      <c r="T31" s="136"/>
      <c r="U31" s="136"/>
      <c r="V31" s="136"/>
      <c r="W31" s="136"/>
    </row>
    <row r="32" s="1" customFormat="1" ht="52.5" customHeight="1" outlineLevel="1" spans="1:23">
      <c r="A32" s="134" t="s">
        <v>220</v>
      </c>
      <c r="B32" s="134" t="s">
        <v>221</v>
      </c>
      <c r="C32" s="134" t="s">
        <v>219</v>
      </c>
      <c r="D32" s="134" t="s">
        <v>46</v>
      </c>
      <c r="E32" s="134" t="s">
        <v>97</v>
      </c>
      <c r="F32" s="134" t="s">
        <v>98</v>
      </c>
      <c r="G32" s="134" t="s">
        <v>261</v>
      </c>
      <c r="H32" s="134" t="s">
        <v>262</v>
      </c>
      <c r="I32" s="136">
        <v>7290000</v>
      </c>
      <c r="J32" s="136"/>
      <c r="K32" s="136"/>
      <c r="L32" s="136"/>
      <c r="M32" s="136"/>
      <c r="N32" s="134"/>
      <c r="O32" s="134"/>
      <c r="P32" s="134"/>
      <c r="Q32" s="136"/>
      <c r="R32" s="136">
        <v>7290000</v>
      </c>
      <c r="S32" s="136">
        <v>7290000</v>
      </c>
      <c r="T32" s="136"/>
      <c r="U32" s="136"/>
      <c r="V32" s="136"/>
      <c r="W32" s="136"/>
    </row>
    <row r="33" s="1" customFormat="1" ht="52.5" customHeight="1" outlineLevel="1" spans="1:23">
      <c r="A33" s="134" t="s">
        <v>220</v>
      </c>
      <c r="B33" s="134" t="s">
        <v>221</v>
      </c>
      <c r="C33" s="134" t="s">
        <v>219</v>
      </c>
      <c r="D33" s="134" t="s">
        <v>46</v>
      </c>
      <c r="E33" s="134" t="s">
        <v>97</v>
      </c>
      <c r="F33" s="134" t="s">
        <v>98</v>
      </c>
      <c r="G33" s="134" t="s">
        <v>263</v>
      </c>
      <c r="H33" s="134" t="s">
        <v>264</v>
      </c>
      <c r="I33" s="136">
        <v>5675000</v>
      </c>
      <c r="J33" s="136"/>
      <c r="K33" s="136"/>
      <c r="L33" s="136"/>
      <c r="M33" s="136"/>
      <c r="N33" s="134"/>
      <c r="O33" s="134"/>
      <c r="P33" s="134"/>
      <c r="Q33" s="136"/>
      <c r="R33" s="136">
        <v>5675000</v>
      </c>
      <c r="S33" s="136">
        <v>5675000</v>
      </c>
      <c r="T33" s="136"/>
      <c r="U33" s="136"/>
      <c r="V33" s="136"/>
      <c r="W33" s="136"/>
    </row>
    <row r="34" s="1" customFormat="1" ht="52.5" customHeight="1" spans="1:23">
      <c r="A34" s="134"/>
      <c r="B34" s="134"/>
      <c r="C34" s="134" t="s">
        <v>265</v>
      </c>
      <c r="D34" s="134"/>
      <c r="E34" s="134"/>
      <c r="F34" s="134"/>
      <c r="G34" s="134"/>
      <c r="H34" s="134"/>
      <c r="I34" s="136">
        <v>42137000</v>
      </c>
      <c r="J34" s="136"/>
      <c r="K34" s="136"/>
      <c r="L34" s="136"/>
      <c r="M34" s="136"/>
      <c r="N34" s="134"/>
      <c r="O34" s="134"/>
      <c r="P34" s="134"/>
      <c r="Q34" s="136"/>
      <c r="R34" s="136">
        <v>42137000</v>
      </c>
      <c r="S34" s="136">
        <v>42137000</v>
      </c>
      <c r="T34" s="136"/>
      <c r="U34" s="136"/>
      <c r="V34" s="136"/>
      <c r="W34" s="136"/>
    </row>
    <row r="35" s="1" customFormat="1" ht="52.5" customHeight="1" outlineLevel="1" spans="1:23">
      <c r="A35" s="134" t="s">
        <v>220</v>
      </c>
      <c r="B35" s="134" t="s">
        <v>266</v>
      </c>
      <c r="C35" s="134" t="s">
        <v>265</v>
      </c>
      <c r="D35" s="134" t="s">
        <v>46</v>
      </c>
      <c r="E35" s="134" t="s">
        <v>97</v>
      </c>
      <c r="F35" s="134" t="s">
        <v>98</v>
      </c>
      <c r="G35" s="134" t="s">
        <v>190</v>
      </c>
      <c r="H35" s="134" t="s">
        <v>191</v>
      </c>
      <c r="I35" s="136">
        <v>200000</v>
      </c>
      <c r="J35" s="136"/>
      <c r="K35" s="136"/>
      <c r="L35" s="136"/>
      <c r="M35" s="136"/>
      <c r="N35" s="134"/>
      <c r="O35" s="134"/>
      <c r="P35" s="134"/>
      <c r="Q35" s="136"/>
      <c r="R35" s="136">
        <v>200000</v>
      </c>
      <c r="S35" s="136">
        <v>200000</v>
      </c>
      <c r="T35" s="136"/>
      <c r="U35" s="136"/>
      <c r="V35" s="136"/>
      <c r="W35" s="136"/>
    </row>
    <row r="36" s="1" customFormat="1" ht="52.5" customHeight="1" outlineLevel="1" spans="1:23">
      <c r="A36" s="134" t="s">
        <v>220</v>
      </c>
      <c r="B36" s="134" t="s">
        <v>266</v>
      </c>
      <c r="C36" s="134" t="s">
        <v>265</v>
      </c>
      <c r="D36" s="134" t="s">
        <v>46</v>
      </c>
      <c r="E36" s="134" t="s">
        <v>97</v>
      </c>
      <c r="F36" s="134" t="s">
        <v>98</v>
      </c>
      <c r="G36" s="134" t="s">
        <v>267</v>
      </c>
      <c r="H36" s="134" t="s">
        <v>268</v>
      </c>
      <c r="I36" s="136">
        <v>650000</v>
      </c>
      <c r="J36" s="136"/>
      <c r="K36" s="136"/>
      <c r="L36" s="136"/>
      <c r="M36" s="136"/>
      <c r="N36" s="134"/>
      <c r="O36" s="134"/>
      <c r="P36" s="134"/>
      <c r="Q36" s="136"/>
      <c r="R36" s="136">
        <v>650000</v>
      </c>
      <c r="S36" s="136">
        <v>650000</v>
      </c>
      <c r="T36" s="136"/>
      <c r="U36" s="136"/>
      <c r="V36" s="136"/>
      <c r="W36" s="136"/>
    </row>
    <row r="37" s="1" customFormat="1" ht="52.5" customHeight="1" outlineLevel="1" spans="1:23">
      <c r="A37" s="134" t="s">
        <v>220</v>
      </c>
      <c r="B37" s="134" t="s">
        <v>266</v>
      </c>
      <c r="C37" s="134" t="s">
        <v>265</v>
      </c>
      <c r="D37" s="134" t="s">
        <v>46</v>
      </c>
      <c r="E37" s="134" t="s">
        <v>97</v>
      </c>
      <c r="F37" s="134" t="s">
        <v>98</v>
      </c>
      <c r="G37" s="134" t="s">
        <v>228</v>
      </c>
      <c r="H37" s="134" t="s">
        <v>229</v>
      </c>
      <c r="I37" s="136">
        <v>13500000</v>
      </c>
      <c r="J37" s="136"/>
      <c r="K37" s="136"/>
      <c r="L37" s="136"/>
      <c r="M37" s="136"/>
      <c r="N37" s="134"/>
      <c r="O37" s="134"/>
      <c r="P37" s="134"/>
      <c r="Q37" s="136"/>
      <c r="R37" s="136">
        <v>13500000</v>
      </c>
      <c r="S37" s="136">
        <v>13500000</v>
      </c>
      <c r="T37" s="136"/>
      <c r="U37" s="136"/>
      <c r="V37" s="136"/>
      <c r="W37" s="136"/>
    </row>
    <row r="38" s="1" customFormat="1" ht="52.5" customHeight="1" outlineLevel="1" spans="1:23">
      <c r="A38" s="134" t="s">
        <v>220</v>
      </c>
      <c r="B38" s="134" t="s">
        <v>266</v>
      </c>
      <c r="C38" s="134" t="s">
        <v>265</v>
      </c>
      <c r="D38" s="134" t="s">
        <v>46</v>
      </c>
      <c r="E38" s="134" t="s">
        <v>97</v>
      </c>
      <c r="F38" s="134" t="s">
        <v>98</v>
      </c>
      <c r="G38" s="134" t="s">
        <v>232</v>
      </c>
      <c r="H38" s="134" t="s">
        <v>233</v>
      </c>
      <c r="I38" s="136">
        <v>1000000</v>
      </c>
      <c r="J38" s="136"/>
      <c r="K38" s="136"/>
      <c r="L38" s="136"/>
      <c r="M38" s="136"/>
      <c r="N38" s="134"/>
      <c r="O38" s="134"/>
      <c r="P38" s="134"/>
      <c r="Q38" s="136"/>
      <c r="R38" s="136">
        <v>1000000</v>
      </c>
      <c r="S38" s="136">
        <v>1000000</v>
      </c>
      <c r="T38" s="136"/>
      <c r="U38" s="136"/>
      <c r="V38" s="136"/>
      <c r="W38" s="136"/>
    </row>
    <row r="39" s="1" customFormat="1" ht="52.5" customHeight="1" outlineLevel="1" spans="1:23">
      <c r="A39" s="134" t="s">
        <v>220</v>
      </c>
      <c r="B39" s="134" t="s">
        <v>266</v>
      </c>
      <c r="C39" s="134" t="s">
        <v>265</v>
      </c>
      <c r="D39" s="134" t="s">
        <v>46</v>
      </c>
      <c r="E39" s="134" t="s">
        <v>97</v>
      </c>
      <c r="F39" s="134" t="s">
        <v>98</v>
      </c>
      <c r="G39" s="134" t="s">
        <v>249</v>
      </c>
      <c r="H39" s="134" t="s">
        <v>250</v>
      </c>
      <c r="I39" s="136">
        <v>400000</v>
      </c>
      <c r="J39" s="136"/>
      <c r="K39" s="136"/>
      <c r="L39" s="136"/>
      <c r="M39" s="136"/>
      <c r="N39" s="134"/>
      <c r="O39" s="134"/>
      <c r="P39" s="134"/>
      <c r="Q39" s="136"/>
      <c r="R39" s="136">
        <v>400000</v>
      </c>
      <c r="S39" s="136">
        <v>400000</v>
      </c>
      <c r="T39" s="136"/>
      <c r="U39" s="136"/>
      <c r="V39" s="136"/>
      <c r="W39" s="136"/>
    </row>
    <row r="40" s="1" customFormat="1" ht="52.5" customHeight="1" outlineLevel="1" spans="1:23">
      <c r="A40" s="134" t="s">
        <v>220</v>
      </c>
      <c r="B40" s="134" t="s">
        <v>266</v>
      </c>
      <c r="C40" s="134" t="s">
        <v>265</v>
      </c>
      <c r="D40" s="134" t="s">
        <v>46</v>
      </c>
      <c r="E40" s="134" t="s">
        <v>97</v>
      </c>
      <c r="F40" s="134" t="s">
        <v>98</v>
      </c>
      <c r="G40" s="134" t="s">
        <v>257</v>
      </c>
      <c r="H40" s="134" t="s">
        <v>258</v>
      </c>
      <c r="I40" s="136">
        <v>162000</v>
      </c>
      <c r="J40" s="136"/>
      <c r="K40" s="136"/>
      <c r="L40" s="136"/>
      <c r="M40" s="136"/>
      <c r="N40" s="134"/>
      <c r="O40" s="134"/>
      <c r="P40" s="134"/>
      <c r="Q40" s="136"/>
      <c r="R40" s="136">
        <v>162000</v>
      </c>
      <c r="S40" s="136">
        <v>162000</v>
      </c>
      <c r="T40" s="136"/>
      <c r="U40" s="136"/>
      <c r="V40" s="136"/>
      <c r="W40" s="136"/>
    </row>
    <row r="41" s="1" customFormat="1" ht="52.5" customHeight="1" outlineLevel="1" spans="1:23">
      <c r="A41" s="134" t="s">
        <v>220</v>
      </c>
      <c r="B41" s="134" t="s">
        <v>266</v>
      </c>
      <c r="C41" s="134" t="s">
        <v>265</v>
      </c>
      <c r="D41" s="134" t="s">
        <v>46</v>
      </c>
      <c r="E41" s="134" t="s">
        <v>97</v>
      </c>
      <c r="F41" s="134" t="s">
        <v>98</v>
      </c>
      <c r="G41" s="134" t="s">
        <v>259</v>
      </c>
      <c r="H41" s="134" t="s">
        <v>260</v>
      </c>
      <c r="I41" s="136">
        <v>10000000</v>
      </c>
      <c r="J41" s="136"/>
      <c r="K41" s="136"/>
      <c r="L41" s="136"/>
      <c r="M41" s="136"/>
      <c r="N41" s="134"/>
      <c r="O41" s="134"/>
      <c r="P41" s="134"/>
      <c r="Q41" s="136"/>
      <c r="R41" s="136">
        <v>10000000</v>
      </c>
      <c r="S41" s="136">
        <v>10000000</v>
      </c>
      <c r="T41" s="136"/>
      <c r="U41" s="136"/>
      <c r="V41" s="136"/>
      <c r="W41" s="136"/>
    </row>
    <row r="42" s="1" customFormat="1" ht="52.5" customHeight="1" outlineLevel="1" spans="1:23">
      <c r="A42" s="134" t="s">
        <v>220</v>
      </c>
      <c r="B42" s="134" t="s">
        <v>266</v>
      </c>
      <c r="C42" s="134" t="s">
        <v>265</v>
      </c>
      <c r="D42" s="134" t="s">
        <v>46</v>
      </c>
      <c r="E42" s="134" t="s">
        <v>97</v>
      </c>
      <c r="F42" s="134" t="s">
        <v>98</v>
      </c>
      <c r="G42" s="134" t="s">
        <v>261</v>
      </c>
      <c r="H42" s="134" t="s">
        <v>262</v>
      </c>
      <c r="I42" s="136">
        <v>15725000</v>
      </c>
      <c r="J42" s="136"/>
      <c r="K42" s="136"/>
      <c r="L42" s="136"/>
      <c r="M42" s="136"/>
      <c r="N42" s="134"/>
      <c r="O42" s="134"/>
      <c r="P42" s="134"/>
      <c r="Q42" s="136"/>
      <c r="R42" s="136">
        <v>15725000</v>
      </c>
      <c r="S42" s="136">
        <v>15725000</v>
      </c>
      <c r="T42" s="136"/>
      <c r="U42" s="136"/>
      <c r="V42" s="136"/>
      <c r="W42" s="136"/>
    </row>
    <row r="43" s="1" customFormat="1" ht="52.5" customHeight="1" outlineLevel="1" spans="1:23">
      <c r="A43" s="134" t="s">
        <v>220</v>
      </c>
      <c r="B43" s="134" t="s">
        <v>266</v>
      </c>
      <c r="C43" s="134" t="s">
        <v>265</v>
      </c>
      <c r="D43" s="134" t="s">
        <v>46</v>
      </c>
      <c r="E43" s="134" t="s">
        <v>97</v>
      </c>
      <c r="F43" s="134" t="s">
        <v>98</v>
      </c>
      <c r="G43" s="134" t="s">
        <v>263</v>
      </c>
      <c r="H43" s="134" t="s">
        <v>264</v>
      </c>
      <c r="I43" s="136">
        <v>500000</v>
      </c>
      <c r="J43" s="136"/>
      <c r="K43" s="136"/>
      <c r="L43" s="136"/>
      <c r="M43" s="136"/>
      <c r="N43" s="134"/>
      <c r="O43" s="134"/>
      <c r="P43" s="134"/>
      <c r="Q43" s="136"/>
      <c r="R43" s="136">
        <v>500000</v>
      </c>
      <c r="S43" s="136">
        <v>500000</v>
      </c>
      <c r="T43" s="136"/>
      <c r="U43" s="136"/>
      <c r="V43" s="136"/>
      <c r="W43" s="136"/>
    </row>
    <row r="44" s="1" customFormat="1" ht="52.5" customHeight="1" spans="1:23">
      <c r="A44" s="134"/>
      <c r="B44" s="134"/>
      <c r="C44" s="134" t="s">
        <v>269</v>
      </c>
      <c r="D44" s="134"/>
      <c r="E44" s="134"/>
      <c r="F44" s="134"/>
      <c r="G44" s="134"/>
      <c r="H44" s="134"/>
      <c r="I44" s="136">
        <v>10000</v>
      </c>
      <c r="J44" s="136">
        <v>10000</v>
      </c>
      <c r="K44" s="136">
        <v>10000</v>
      </c>
      <c r="L44" s="136"/>
      <c r="M44" s="136"/>
      <c r="N44" s="134"/>
      <c r="O44" s="134"/>
      <c r="P44" s="134"/>
      <c r="Q44" s="136"/>
      <c r="R44" s="136"/>
      <c r="S44" s="136"/>
      <c r="T44" s="136"/>
      <c r="U44" s="136"/>
      <c r="V44" s="136"/>
      <c r="W44" s="136"/>
    </row>
    <row r="45" s="1" customFormat="1" ht="52.5" customHeight="1" outlineLevel="1" spans="1:23">
      <c r="A45" s="134" t="s">
        <v>270</v>
      </c>
      <c r="B45" s="134" t="s">
        <v>271</v>
      </c>
      <c r="C45" s="134" t="s">
        <v>269</v>
      </c>
      <c r="D45" s="134" t="s">
        <v>46</v>
      </c>
      <c r="E45" s="134" t="s">
        <v>101</v>
      </c>
      <c r="F45" s="134" t="s">
        <v>102</v>
      </c>
      <c r="G45" s="134" t="s">
        <v>243</v>
      </c>
      <c r="H45" s="134" t="s">
        <v>244</v>
      </c>
      <c r="I45" s="136">
        <v>10000</v>
      </c>
      <c r="J45" s="136">
        <v>10000</v>
      </c>
      <c r="K45" s="136">
        <v>10000</v>
      </c>
      <c r="L45" s="136"/>
      <c r="M45" s="136"/>
      <c r="N45" s="134"/>
      <c r="O45" s="134"/>
      <c r="P45" s="134"/>
      <c r="Q45" s="136"/>
      <c r="R45" s="136"/>
      <c r="S45" s="136"/>
      <c r="T45" s="136"/>
      <c r="U45" s="136"/>
      <c r="V45" s="136"/>
      <c r="W45" s="136"/>
    </row>
    <row r="46" s="1" customFormat="1" ht="52.5" customHeight="1" spans="1:23">
      <c r="A46" s="134"/>
      <c r="B46" s="134"/>
      <c r="C46" s="134" t="s">
        <v>272</v>
      </c>
      <c r="D46" s="134"/>
      <c r="E46" s="134"/>
      <c r="F46" s="134"/>
      <c r="G46" s="134"/>
      <c r="H46" s="134"/>
      <c r="I46" s="136">
        <v>25600</v>
      </c>
      <c r="J46" s="136">
        <v>25600</v>
      </c>
      <c r="K46" s="136">
        <v>25600</v>
      </c>
      <c r="L46" s="136"/>
      <c r="M46" s="136"/>
      <c r="N46" s="134"/>
      <c r="O46" s="134"/>
      <c r="P46" s="134"/>
      <c r="Q46" s="136"/>
      <c r="R46" s="136"/>
      <c r="S46" s="136"/>
      <c r="T46" s="136"/>
      <c r="U46" s="136"/>
      <c r="V46" s="136"/>
      <c r="W46" s="136"/>
    </row>
    <row r="47" s="1" customFormat="1" ht="52.5" customHeight="1" outlineLevel="1" spans="1:23">
      <c r="A47" s="134" t="s">
        <v>270</v>
      </c>
      <c r="B47" s="134" t="s">
        <v>273</v>
      </c>
      <c r="C47" s="134" t="s">
        <v>272</v>
      </c>
      <c r="D47" s="134" t="s">
        <v>46</v>
      </c>
      <c r="E47" s="134" t="s">
        <v>97</v>
      </c>
      <c r="F47" s="134" t="s">
        <v>98</v>
      </c>
      <c r="G47" s="134" t="s">
        <v>190</v>
      </c>
      <c r="H47" s="134" t="s">
        <v>191</v>
      </c>
      <c r="I47" s="136">
        <v>25600</v>
      </c>
      <c r="J47" s="136">
        <v>25600</v>
      </c>
      <c r="K47" s="136">
        <v>25600</v>
      </c>
      <c r="L47" s="136"/>
      <c r="M47" s="136"/>
      <c r="N47" s="134"/>
      <c r="O47" s="134"/>
      <c r="P47" s="134"/>
      <c r="Q47" s="136"/>
      <c r="R47" s="136"/>
      <c r="S47" s="136"/>
      <c r="T47" s="136"/>
      <c r="U47" s="136"/>
      <c r="V47" s="136"/>
      <c r="W47" s="136"/>
    </row>
    <row r="48" s="1" customFormat="1" ht="52.5" customHeight="1" spans="1:23">
      <c r="A48" s="134"/>
      <c r="B48" s="134"/>
      <c r="C48" s="134" t="s">
        <v>274</v>
      </c>
      <c r="D48" s="134"/>
      <c r="E48" s="134"/>
      <c r="F48" s="134"/>
      <c r="G48" s="134"/>
      <c r="H48" s="134"/>
      <c r="I48" s="136">
        <v>3000</v>
      </c>
      <c r="J48" s="136">
        <v>3000</v>
      </c>
      <c r="K48" s="136">
        <v>3000</v>
      </c>
      <c r="L48" s="136"/>
      <c r="M48" s="136"/>
      <c r="N48" s="134"/>
      <c r="O48" s="134"/>
      <c r="P48" s="134"/>
      <c r="Q48" s="136"/>
      <c r="R48" s="136"/>
      <c r="S48" s="136"/>
      <c r="T48" s="136"/>
      <c r="U48" s="136"/>
      <c r="V48" s="136"/>
      <c r="W48" s="136"/>
    </row>
    <row r="49" s="1" customFormat="1" ht="52.5" customHeight="1" outlineLevel="1" spans="1:23">
      <c r="A49" s="134" t="s">
        <v>270</v>
      </c>
      <c r="B49" s="134" t="s">
        <v>275</v>
      </c>
      <c r="C49" s="134" t="s">
        <v>274</v>
      </c>
      <c r="D49" s="134" t="s">
        <v>46</v>
      </c>
      <c r="E49" s="134" t="s">
        <v>97</v>
      </c>
      <c r="F49" s="134" t="s">
        <v>98</v>
      </c>
      <c r="G49" s="134" t="s">
        <v>190</v>
      </c>
      <c r="H49" s="134" t="s">
        <v>191</v>
      </c>
      <c r="I49" s="136">
        <v>3000</v>
      </c>
      <c r="J49" s="136">
        <v>3000</v>
      </c>
      <c r="K49" s="136">
        <v>3000</v>
      </c>
      <c r="L49" s="136"/>
      <c r="M49" s="136"/>
      <c r="N49" s="134"/>
      <c r="O49" s="134"/>
      <c r="P49" s="134"/>
      <c r="Q49" s="136"/>
      <c r="R49" s="136"/>
      <c r="S49" s="136"/>
      <c r="T49" s="136"/>
      <c r="U49" s="136"/>
      <c r="V49" s="136"/>
      <c r="W49" s="136"/>
    </row>
    <row r="50" s="1" customFormat="1" ht="52.5" customHeight="1" spans="1:23">
      <c r="A50" s="134"/>
      <c r="B50" s="134"/>
      <c r="C50" s="134" t="s">
        <v>276</v>
      </c>
      <c r="D50" s="134"/>
      <c r="E50" s="134"/>
      <c r="F50" s="134"/>
      <c r="G50" s="134"/>
      <c r="H50" s="134"/>
      <c r="I50" s="136">
        <v>320500</v>
      </c>
      <c r="J50" s="136">
        <v>320500</v>
      </c>
      <c r="K50" s="136">
        <v>320500</v>
      </c>
      <c r="L50" s="136"/>
      <c r="M50" s="136"/>
      <c r="N50" s="134"/>
      <c r="O50" s="134"/>
      <c r="P50" s="134"/>
      <c r="Q50" s="136"/>
      <c r="R50" s="136"/>
      <c r="S50" s="136"/>
      <c r="T50" s="136"/>
      <c r="U50" s="136"/>
      <c r="V50" s="136"/>
      <c r="W50" s="136"/>
    </row>
    <row r="51" s="1" customFormat="1" ht="52.5" customHeight="1" outlineLevel="1" spans="1:23">
      <c r="A51" s="134" t="s">
        <v>217</v>
      </c>
      <c r="B51" s="134" t="s">
        <v>277</v>
      </c>
      <c r="C51" s="134" t="s">
        <v>276</v>
      </c>
      <c r="D51" s="134" t="s">
        <v>46</v>
      </c>
      <c r="E51" s="134" t="s">
        <v>103</v>
      </c>
      <c r="F51" s="134" t="s">
        <v>104</v>
      </c>
      <c r="G51" s="134" t="s">
        <v>200</v>
      </c>
      <c r="H51" s="134" t="s">
        <v>201</v>
      </c>
      <c r="I51" s="136">
        <v>320500</v>
      </c>
      <c r="J51" s="136">
        <v>320500</v>
      </c>
      <c r="K51" s="136">
        <v>320500</v>
      </c>
      <c r="L51" s="136"/>
      <c r="M51" s="136"/>
      <c r="N51" s="134"/>
      <c r="O51" s="134"/>
      <c r="P51" s="134"/>
      <c r="Q51" s="136"/>
      <c r="R51" s="136"/>
      <c r="S51" s="136"/>
      <c r="T51" s="136"/>
      <c r="U51" s="136"/>
      <c r="V51" s="136"/>
      <c r="W51" s="136"/>
    </row>
    <row r="52" s="1" customFormat="1" ht="30" customHeight="1" spans="1:23">
      <c r="A52" s="135" t="s">
        <v>30</v>
      </c>
      <c r="B52" s="135"/>
      <c r="C52" s="135"/>
      <c r="D52" s="135"/>
      <c r="E52" s="135"/>
      <c r="F52" s="135"/>
      <c r="G52" s="135"/>
      <c r="H52" s="135"/>
      <c r="I52" s="136">
        <v>246255400</v>
      </c>
      <c r="J52" s="136">
        <v>589600</v>
      </c>
      <c r="K52" s="136">
        <v>589600</v>
      </c>
      <c r="L52" s="136"/>
      <c r="M52" s="136"/>
      <c r="N52" s="136"/>
      <c r="O52" s="136"/>
      <c r="P52" s="136"/>
      <c r="Q52" s="136"/>
      <c r="R52" s="136">
        <v>245665800</v>
      </c>
      <c r="S52" s="136">
        <v>245665800</v>
      </c>
      <c r="T52" s="136"/>
      <c r="U52" s="136"/>
      <c r="V52" s="136"/>
      <c r="W52" s="136"/>
    </row>
  </sheetData>
  <mergeCells count="30">
    <mergeCell ref="A1:W1"/>
    <mergeCell ref="A2:W2"/>
    <mergeCell ref="A3:G3"/>
    <mergeCell ref="V3:W3"/>
    <mergeCell ref="J4:M4"/>
    <mergeCell ref="N4:P4"/>
    <mergeCell ref="R4:W4"/>
    <mergeCell ref="J5:K5"/>
    <mergeCell ref="A52:H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2"/>
  <sheetViews>
    <sheetView showZeros="0" workbookViewId="0">
      <selection activeCell="H66" sqref="H66"/>
    </sheetView>
  </sheetViews>
  <sheetFormatPr defaultColWidth="9" defaultRowHeight="15" customHeight="1"/>
  <cols>
    <col min="1" max="1" width="12.5" style="1" customWidth="1"/>
    <col min="2" max="2" width="20.125" style="1" customWidth="1"/>
    <col min="3" max="3" width="12.5" style="1" customWidth="1"/>
    <col min="4" max="4" width="14.125" style="1" customWidth="1"/>
    <col min="5" max="5" width="14.25" style="1" customWidth="1"/>
    <col min="6" max="9" width="12.5" style="1" customWidth="1"/>
    <col min="10" max="10" width="46.125" style="1" customWidth="1"/>
    <col min="11" max="16384" width="9" style="1"/>
  </cols>
  <sheetData>
    <row r="1" s="1" customFormat="1" ht="18.75" customHeight="1" spans="1:10">
      <c r="A1" s="125"/>
      <c r="B1" s="125"/>
      <c r="C1" s="125"/>
      <c r="D1" s="125"/>
      <c r="E1" s="125"/>
      <c r="F1" s="125"/>
      <c r="G1" s="125"/>
      <c r="H1" s="125"/>
      <c r="I1" s="125"/>
      <c r="J1" s="129" t="s">
        <v>278</v>
      </c>
    </row>
    <row r="2" s="1" customFormat="1" ht="34.5" customHeight="1" spans="1:10">
      <c r="A2" s="126" t="str">
        <f>"2025"&amp;"年项目支出绩效目标表"</f>
        <v>2025年项目支出绩效目标表</v>
      </c>
      <c r="B2" s="126"/>
      <c r="C2" s="126"/>
      <c r="D2" s="126"/>
      <c r="E2" s="126"/>
      <c r="F2" s="126"/>
      <c r="G2" s="126"/>
      <c r="H2" s="126"/>
      <c r="I2" s="126"/>
      <c r="J2" s="126"/>
    </row>
    <row r="3" s="1" customFormat="1" ht="18.75" customHeight="1" spans="1:10">
      <c r="A3" s="125" t="str">
        <f>"单位名称："&amp;"盈江县人民医院"</f>
        <v>单位名称：盈江县人民医院</v>
      </c>
      <c r="B3" s="125"/>
      <c r="C3" s="125"/>
      <c r="D3" s="125"/>
      <c r="E3" s="125"/>
      <c r="F3" s="125"/>
      <c r="G3" s="125"/>
      <c r="H3" s="125"/>
      <c r="I3" s="125"/>
      <c r="J3" s="125"/>
    </row>
    <row r="4" s="1" customFormat="1" ht="30" customHeight="1" spans="1:10">
      <c r="A4" s="127" t="s">
        <v>279</v>
      </c>
      <c r="B4" s="127" t="s">
        <v>280</v>
      </c>
      <c r="C4" s="127" t="s">
        <v>281</v>
      </c>
      <c r="D4" s="127" t="s">
        <v>282</v>
      </c>
      <c r="E4" s="127" t="s">
        <v>283</v>
      </c>
      <c r="F4" s="127" t="s">
        <v>284</v>
      </c>
      <c r="G4" s="127" t="s">
        <v>285</v>
      </c>
      <c r="H4" s="127" t="s">
        <v>286</v>
      </c>
      <c r="I4" s="127" t="s">
        <v>287</v>
      </c>
      <c r="J4" s="127" t="s">
        <v>288</v>
      </c>
    </row>
    <row r="5" s="1" customFormat="1" ht="22.5" customHeight="1" spans="1:10">
      <c r="A5" s="127" t="s">
        <v>59</v>
      </c>
      <c r="B5" s="127" t="s">
        <v>60</v>
      </c>
      <c r="C5" s="127" t="s">
        <v>61</v>
      </c>
      <c r="D5" s="127" t="s">
        <v>62</v>
      </c>
      <c r="E5" s="127" t="s">
        <v>63</v>
      </c>
      <c r="F5" s="127" t="s">
        <v>64</v>
      </c>
      <c r="G5" s="127" t="s">
        <v>65</v>
      </c>
      <c r="H5" s="127" t="s">
        <v>66</v>
      </c>
      <c r="I5" s="127" t="s">
        <v>67</v>
      </c>
      <c r="J5" s="127" t="s">
        <v>68</v>
      </c>
    </row>
    <row r="6" s="1" customFormat="1" ht="52.5" customHeight="1" spans="1:10">
      <c r="A6" s="127" t="s">
        <v>46</v>
      </c>
      <c r="B6" s="127"/>
      <c r="C6" s="127"/>
      <c r="D6" s="127"/>
      <c r="E6" s="127"/>
      <c r="F6" s="127"/>
      <c r="G6" s="127"/>
      <c r="H6" s="127"/>
      <c r="I6" s="127"/>
      <c r="J6" s="127"/>
    </row>
    <row r="7" s="1" customFormat="1" ht="52.5" customHeight="1" outlineLevel="1" spans="1:10">
      <c r="A7" s="128" t="s">
        <v>274</v>
      </c>
      <c r="B7" s="128" t="s">
        <v>289</v>
      </c>
      <c r="C7" s="128" t="s">
        <v>290</v>
      </c>
      <c r="D7" s="128" t="s">
        <v>291</v>
      </c>
      <c r="E7" s="128" t="s">
        <v>292</v>
      </c>
      <c r="F7" s="128" t="s">
        <v>293</v>
      </c>
      <c r="G7" s="127" t="s">
        <v>294</v>
      </c>
      <c r="H7" s="127" t="s">
        <v>295</v>
      </c>
      <c r="I7" s="128" t="s">
        <v>296</v>
      </c>
      <c r="J7" s="128" t="s">
        <v>297</v>
      </c>
    </row>
    <row r="8" s="1" customFormat="1" ht="52.5" customHeight="1" outlineLevel="1" spans="1:10">
      <c r="A8" s="128" t="s">
        <v>274</v>
      </c>
      <c r="B8" s="128" t="s">
        <v>289</v>
      </c>
      <c r="C8" s="128" t="s">
        <v>290</v>
      </c>
      <c r="D8" s="128" t="s">
        <v>291</v>
      </c>
      <c r="E8" s="128" t="s">
        <v>298</v>
      </c>
      <c r="F8" s="128" t="s">
        <v>293</v>
      </c>
      <c r="G8" s="127" t="s">
        <v>299</v>
      </c>
      <c r="H8" s="127" t="s">
        <v>300</v>
      </c>
      <c r="I8" s="128" t="s">
        <v>301</v>
      </c>
      <c r="J8" s="128" t="s">
        <v>302</v>
      </c>
    </row>
    <row r="9" s="1" customFormat="1" ht="52.5" customHeight="1" outlineLevel="1" spans="1:10">
      <c r="A9" s="128" t="s">
        <v>274</v>
      </c>
      <c r="B9" s="128" t="s">
        <v>289</v>
      </c>
      <c r="C9" s="128" t="s">
        <v>290</v>
      </c>
      <c r="D9" s="128" t="s">
        <v>303</v>
      </c>
      <c r="E9" s="128" t="s">
        <v>304</v>
      </c>
      <c r="F9" s="128" t="s">
        <v>293</v>
      </c>
      <c r="G9" s="127" t="s">
        <v>299</v>
      </c>
      <c r="H9" s="127" t="s">
        <v>300</v>
      </c>
      <c r="I9" s="128" t="s">
        <v>301</v>
      </c>
      <c r="J9" s="128" t="s">
        <v>305</v>
      </c>
    </row>
    <row r="10" s="1" customFormat="1" ht="52.5" customHeight="1" outlineLevel="1" spans="1:10">
      <c r="A10" s="128" t="s">
        <v>274</v>
      </c>
      <c r="B10" s="128" t="s">
        <v>289</v>
      </c>
      <c r="C10" s="128" t="s">
        <v>290</v>
      </c>
      <c r="D10" s="128" t="s">
        <v>306</v>
      </c>
      <c r="E10" s="128" t="s">
        <v>307</v>
      </c>
      <c r="F10" s="128" t="s">
        <v>293</v>
      </c>
      <c r="G10" s="127" t="s">
        <v>299</v>
      </c>
      <c r="H10" s="127" t="s">
        <v>300</v>
      </c>
      <c r="I10" s="128" t="s">
        <v>301</v>
      </c>
      <c r="J10" s="128" t="s">
        <v>308</v>
      </c>
    </row>
    <row r="11" s="1" customFormat="1" ht="52.5" customHeight="1" outlineLevel="1" spans="1:10">
      <c r="A11" s="128" t="s">
        <v>274</v>
      </c>
      <c r="B11" s="128" t="s">
        <v>289</v>
      </c>
      <c r="C11" s="128" t="s">
        <v>309</v>
      </c>
      <c r="D11" s="128" t="s">
        <v>310</v>
      </c>
      <c r="E11" s="128" t="s">
        <v>311</v>
      </c>
      <c r="F11" s="128" t="s">
        <v>293</v>
      </c>
      <c r="G11" s="127" t="s">
        <v>312</v>
      </c>
      <c r="H11" s="127" t="s">
        <v>313</v>
      </c>
      <c r="I11" s="128" t="s">
        <v>296</v>
      </c>
      <c r="J11" s="128" t="s">
        <v>314</v>
      </c>
    </row>
    <row r="12" s="1" customFormat="1" ht="52.5" customHeight="1" outlineLevel="1" spans="1:10">
      <c r="A12" s="128" t="s">
        <v>274</v>
      </c>
      <c r="B12" s="128" t="s">
        <v>289</v>
      </c>
      <c r="C12" s="128" t="s">
        <v>315</v>
      </c>
      <c r="D12" s="128" t="s">
        <v>316</v>
      </c>
      <c r="E12" s="128" t="s">
        <v>317</v>
      </c>
      <c r="F12" s="128" t="s">
        <v>318</v>
      </c>
      <c r="G12" s="127" t="s">
        <v>319</v>
      </c>
      <c r="H12" s="127" t="s">
        <v>300</v>
      </c>
      <c r="I12" s="128" t="s">
        <v>301</v>
      </c>
      <c r="J12" s="128" t="s">
        <v>320</v>
      </c>
    </row>
    <row r="13" s="1" customFormat="1" ht="52.5" customHeight="1" outlineLevel="1" spans="1:10">
      <c r="A13" s="128" t="s">
        <v>216</v>
      </c>
      <c r="B13" s="128" t="s">
        <v>321</v>
      </c>
      <c r="C13" s="128" t="s">
        <v>290</v>
      </c>
      <c r="D13" s="128" t="s">
        <v>291</v>
      </c>
      <c r="E13" s="128" t="s">
        <v>322</v>
      </c>
      <c r="F13" s="128" t="s">
        <v>318</v>
      </c>
      <c r="G13" s="127" t="s">
        <v>323</v>
      </c>
      <c r="H13" s="127" t="s">
        <v>295</v>
      </c>
      <c r="I13" s="128" t="s">
        <v>301</v>
      </c>
      <c r="J13" s="128" t="s">
        <v>324</v>
      </c>
    </row>
    <row r="14" s="1" customFormat="1" ht="52.5" customHeight="1" outlineLevel="1" spans="1:10">
      <c r="A14" s="128" t="s">
        <v>216</v>
      </c>
      <c r="B14" s="128" t="s">
        <v>321</v>
      </c>
      <c r="C14" s="128" t="s">
        <v>290</v>
      </c>
      <c r="D14" s="128" t="s">
        <v>291</v>
      </c>
      <c r="E14" s="128" t="s">
        <v>325</v>
      </c>
      <c r="F14" s="128" t="s">
        <v>318</v>
      </c>
      <c r="G14" s="127" t="s">
        <v>326</v>
      </c>
      <c r="H14" s="127" t="s">
        <v>295</v>
      </c>
      <c r="I14" s="128" t="s">
        <v>301</v>
      </c>
      <c r="J14" s="128" t="s">
        <v>324</v>
      </c>
    </row>
    <row r="15" s="1" customFormat="1" ht="52.5" customHeight="1" outlineLevel="1" spans="1:10">
      <c r="A15" s="128" t="s">
        <v>216</v>
      </c>
      <c r="B15" s="128" t="s">
        <v>321</v>
      </c>
      <c r="C15" s="128" t="s">
        <v>290</v>
      </c>
      <c r="D15" s="128" t="s">
        <v>303</v>
      </c>
      <c r="E15" s="128" t="s">
        <v>327</v>
      </c>
      <c r="F15" s="128" t="s">
        <v>318</v>
      </c>
      <c r="G15" s="127" t="s">
        <v>328</v>
      </c>
      <c r="H15" s="127" t="s">
        <v>300</v>
      </c>
      <c r="I15" s="128" t="s">
        <v>301</v>
      </c>
      <c r="J15" s="128" t="s">
        <v>329</v>
      </c>
    </row>
    <row r="16" s="1" customFormat="1" ht="52.5" customHeight="1" outlineLevel="1" spans="1:10">
      <c r="A16" s="128" t="s">
        <v>216</v>
      </c>
      <c r="B16" s="128" t="s">
        <v>321</v>
      </c>
      <c r="C16" s="128" t="s">
        <v>290</v>
      </c>
      <c r="D16" s="128" t="s">
        <v>303</v>
      </c>
      <c r="E16" s="128" t="s">
        <v>330</v>
      </c>
      <c r="F16" s="128" t="s">
        <v>318</v>
      </c>
      <c r="G16" s="127" t="s">
        <v>331</v>
      </c>
      <c r="H16" s="127" t="s">
        <v>300</v>
      </c>
      <c r="I16" s="128" t="s">
        <v>301</v>
      </c>
      <c r="J16" s="128" t="s">
        <v>332</v>
      </c>
    </row>
    <row r="17" s="1" customFormat="1" ht="52.5" customHeight="1" outlineLevel="1" spans="1:10">
      <c r="A17" s="128" t="s">
        <v>216</v>
      </c>
      <c r="B17" s="128" t="s">
        <v>321</v>
      </c>
      <c r="C17" s="128" t="s">
        <v>309</v>
      </c>
      <c r="D17" s="128" t="s">
        <v>310</v>
      </c>
      <c r="E17" s="128" t="s">
        <v>333</v>
      </c>
      <c r="F17" s="128" t="s">
        <v>293</v>
      </c>
      <c r="G17" s="127" t="s">
        <v>334</v>
      </c>
      <c r="H17" s="127" t="s">
        <v>335</v>
      </c>
      <c r="I17" s="128" t="s">
        <v>296</v>
      </c>
      <c r="J17" s="128" t="s">
        <v>336</v>
      </c>
    </row>
    <row r="18" s="1" customFormat="1" ht="52.5" customHeight="1" outlineLevel="1" spans="1:10">
      <c r="A18" s="128" t="s">
        <v>216</v>
      </c>
      <c r="B18" s="128" t="s">
        <v>321</v>
      </c>
      <c r="C18" s="128" t="s">
        <v>315</v>
      </c>
      <c r="D18" s="128" t="s">
        <v>316</v>
      </c>
      <c r="E18" s="128" t="s">
        <v>317</v>
      </c>
      <c r="F18" s="128" t="s">
        <v>318</v>
      </c>
      <c r="G18" s="127" t="s">
        <v>319</v>
      </c>
      <c r="H18" s="127" t="s">
        <v>300</v>
      </c>
      <c r="I18" s="128" t="s">
        <v>301</v>
      </c>
      <c r="J18" s="128" t="s">
        <v>320</v>
      </c>
    </row>
    <row r="19" s="1" customFormat="1" ht="52.5" customHeight="1" outlineLevel="1" spans="1:10">
      <c r="A19" s="128" t="s">
        <v>269</v>
      </c>
      <c r="B19" s="128" t="s">
        <v>337</v>
      </c>
      <c r="C19" s="128" t="s">
        <v>290</v>
      </c>
      <c r="D19" s="128" t="s">
        <v>303</v>
      </c>
      <c r="E19" s="128" t="s">
        <v>338</v>
      </c>
      <c r="F19" s="128" t="s">
        <v>318</v>
      </c>
      <c r="G19" s="127" t="s">
        <v>339</v>
      </c>
      <c r="H19" s="127" t="s">
        <v>300</v>
      </c>
      <c r="I19" s="128" t="s">
        <v>301</v>
      </c>
      <c r="J19" s="128" t="s">
        <v>340</v>
      </c>
    </row>
    <row r="20" s="1" customFormat="1" ht="52.5" customHeight="1" outlineLevel="1" spans="1:10">
      <c r="A20" s="128" t="s">
        <v>269</v>
      </c>
      <c r="B20" s="128" t="s">
        <v>337</v>
      </c>
      <c r="C20" s="128" t="s">
        <v>290</v>
      </c>
      <c r="D20" s="128" t="s">
        <v>303</v>
      </c>
      <c r="E20" s="128" t="s">
        <v>341</v>
      </c>
      <c r="F20" s="128" t="s">
        <v>318</v>
      </c>
      <c r="G20" s="127" t="s">
        <v>342</v>
      </c>
      <c r="H20" s="127" t="s">
        <v>300</v>
      </c>
      <c r="I20" s="128" t="s">
        <v>301</v>
      </c>
      <c r="J20" s="128" t="s">
        <v>340</v>
      </c>
    </row>
    <row r="21" s="1" customFormat="1" ht="52.5" customHeight="1" outlineLevel="1" spans="1:10">
      <c r="A21" s="128" t="s">
        <v>269</v>
      </c>
      <c r="B21" s="128" t="s">
        <v>337</v>
      </c>
      <c r="C21" s="128" t="s">
        <v>290</v>
      </c>
      <c r="D21" s="128" t="s">
        <v>303</v>
      </c>
      <c r="E21" s="128" t="s">
        <v>343</v>
      </c>
      <c r="F21" s="128" t="s">
        <v>293</v>
      </c>
      <c r="G21" s="127" t="s">
        <v>299</v>
      </c>
      <c r="H21" s="127" t="s">
        <v>300</v>
      </c>
      <c r="I21" s="128" t="s">
        <v>301</v>
      </c>
      <c r="J21" s="128" t="s">
        <v>340</v>
      </c>
    </row>
    <row r="22" s="1" customFormat="1" ht="52.5" customHeight="1" outlineLevel="1" spans="1:10">
      <c r="A22" s="128" t="s">
        <v>269</v>
      </c>
      <c r="B22" s="128" t="s">
        <v>337</v>
      </c>
      <c r="C22" s="128" t="s">
        <v>290</v>
      </c>
      <c r="D22" s="128" t="s">
        <v>303</v>
      </c>
      <c r="E22" s="128" t="s">
        <v>344</v>
      </c>
      <c r="F22" s="128" t="s">
        <v>293</v>
      </c>
      <c r="G22" s="127" t="s">
        <v>299</v>
      </c>
      <c r="H22" s="127" t="s">
        <v>300</v>
      </c>
      <c r="I22" s="128" t="s">
        <v>301</v>
      </c>
      <c r="J22" s="128" t="s">
        <v>340</v>
      </c>
    </row>
    <row r="23" s="1" customFormat="1" ht="52.5" customHeight="1" outlineLevel="1" spans="1:10">
      <c r="A23" s="128" t="s">
        <v>269</v>
      </c>
      <c r="B23" s="128" t="s">
        <v>337</v>
      </c>
      <c r="C23" s="128" t="s">
        <v>290</v>
      </c>
      <c r="D23" s="128" t="s">
        <v>303</v>
      </c>
      <c r="E23" s="128" t="s">
        <v>345</v>
      </c>
      <c r="F23" s="128" t="s">
        <v>318</v>
      </c>
      <c r="G23" s="127" t="s">
        <v>339</v>
      </c>
      <c r="H23" s="127" t="s">
        <v>300</v>
      </c>
      <c r="I23" s="128" t="s">
        <v>301</v>
      </c>
      <c r="J23" s="128" t="s">
        <v>340</v>
      </c>
    </row>
    <row r="24" s="1" customFormat="1" ht="52.5" customHeight="1" outlineLevel="1" spans="1:10">
      <c r="A24" s="128" t="s">
        <v>269</v>
      </c>
      <c r="B24" s="128" t="s">
        <v>337</v>
      </c>
      <c r="C24" s="128" t="s">
        <v>290</v>
      </c>
      <c r="D24" s="128" t="s">
        <v>303</v>
      </c>
      <c r="E24" s="128" t="s">
        <v>346</v>
      </c>
      <c r="F24" s="128" t="s">
        <v>318</v>
      </c>
      <c r="G24" s="127" t="s">
        <v>339</v>
      </c>
      <c r="H24" s="127" t="s">
        <v>300</v>
      </c>
      <c r="I24" s="128" t="s">
        <v>301</v>
      </c>
      <c r="J24" s="128" t="s">
        <v>340</v>
      </c>
    </row>
    <row r="25" s="1" customFormat="1" ht="52.5" customHeight="1" outlineLevel="1" spans="1:10">
      <c r="A25" s="128" t="s">
        <v>269</v>
      </c>
      <c r="B25" s="128" t="s">
        <v>337</v>
      </c>
      <c r="C25" s="128" t="s">
        <v>290</v>
      </c>
      <c r="D25" s="128" t="s">
        <v>303</v>
      </c>
      <c r="E25" s="128" t="s">
        <v>347</v>
      </c>
      <c r="F25" s="128" t="s">
        <v>318</v>
      </c>
      <c r="G25" s="127" t="s">
        <v>348</v>
      </c>
      <c r="H25" s="127" t="s">
        <v>300</v>
      </c>
      <c r="I25" s="128" t="s">
        <v>301</v>
      </c>
      <c r="J25" s="128" t="s">
        <v>340</v>
      </c>
    </row>
    <row r="26" s="1" customFormat="1" ht="52.5" customHeight="1" outlineLevel="1" spans="1:10">
      <c r="A26" s="128" t="s">
        <v>269</v>
      </c>
      <c r="B26" s="128" t="s">
        <v>337</v>
      </c>
      <c r="C26" s="128" t="s">
        <v>290</v>
      </c>
      <c r="D26" s="128" t="s">
        <v>303</v>
      </c>
      <c r="E26" s="128" t="s">
        <v>349</v>
      </c>
      <c r="F26" s="128" t="s">
        <v>318</v>
      </c>
      <c r="G26" s="127" t="s">
        <v>350</v>
      </c>
      <c r="H26" s="127" t="s">
        <v>300</v>
      </c>
      <c r="I26" s="128" t="s">
        <v>301</v>
      </c>
      <c r="J26" s="128" t="s">
        <v>340</v>
      </c>
    </row>
    <row r="27" s="1" customFormat="1" ht="52.5" customHeight="1" outlineLevel="1" spans="1:10">
      <c r="A27" s="128" t="s">
        <v>269</v>
      </c>
      <c r="B27" s="128" t="s">
        <v>337</v>
      </c>
      <c r="C27" s="128" t="s">
        <v>290</v>
      </c>
      <c r="D27" s="128" t="s">
        <v>303</v>
      </c>
      <c r="E27" s="128" t="s">
        <v>351</v>
      </c>
      <c r="F27" s="128" t="s">
        <v>318</v>
      </c>
      <c r="G27" s="127" t="s">
        <v>352</v>
      </c>
      <c r="H27" s="127" t="s">
        <v>300</v>
      </c>
      <c r="I27" s="128" t="s">
        <v>301</v>
      </c>
      <c r="J27" s="128" t="s">
        <v>340</v>
      </c>
    </row>
    <row r="28" s="1" customFormat="1" ht="52.5" customHeight="1" outlineLevel="1" spans="1:10">
      <c r="A28" s="128" t="s">
        <v>269</v>
      </c>
      <c r="B28" s="128" t="s">
        <v>337</v>
      </c>
      <c r="C28" s="128" t="s">
        <v>290</v>
      </c>
      <c r="D28" s="128" t="s">
        <v>303</v>
      </c>
      <c r="E28" s="128" t="s">
        <v>353</v>
      </c>
      <c r="F28" s="128" t="s">
        <v>318</v>
      </c>
      <c r="G28" s="127" t="s">
        <v>319</v>
      </c>
      <c r="H28" s="127" t="s">
        <v>300</v>
      </c>
      <c r="I28" s="128" t="s">
        <v>301</v>
      </c>
      <c r="J28" s="128" t="s">
        <v>340</v>
      </c>
    </row>
    <row r="29" s="1" customFormat="1" ht="52.5" customHeight="1" outlineLevel="1" spans="1:10">
      <c r="A29" s="128" t="s">
        <v>269</v>
      </c>
      <c r="B29" s="128" t="s">
        <v>337</v>
      </c>
      <c r="C29" s="128" t="s">
        <v>309</v>
      </c>
      <c r="D29" s="128" t="s">
        <v>310</v>
      </c>
      <c r="E29" s="128" t="s">
        <v>354</v>
      </c>
      <c r="F29" s="128" t="s">
        <v>318</v>
      </c>
      <c r="G29" s="127" t="s">
        <v>350</v>
      </c>
      <c r="H29" s="127" t="s">
        <v>300</v>
      </c>
      <c r="I29" s="128" t="s">
        <v>301</v>
      </c>
      <c r="J29" s="128" t="s">
        <v>340</v>
      </c>
    </row>
    <row r="30" s="1" customFormat="1" ht="52.5" customHeight="1" outlineLevel="1" spans="1:10">
      <c r="A30" s="128" t="s">
        <v>269</v>
      </c>
      <c r="B30" s="128" t="s">
        <v>337</v>
      </c>
      <c r="C30" s="128" t="s">
        <v>315</v>
      </c>
      <c r="D30" s="128" t="s">
        <v>316</v>
      </c>
      <c r="E30" s="128" t="s">
        <v>355</v>
      </c>
      <c r="F30" s="128" t="s">
        <v>318</v>
      </c>
      <c r="G30" s="127" t="s">
        <v>342</v>
      </c>
      <c r="H30" s="127" t="s">
        <v>300</v>
      </c>
      <c r="I30" s="128" t="s">
        <v>301</v>
      </c>
      <c r="J30" s="128" t="s">
        <v>340</v>
      </c>
    </row>
    <row r="31" s="1" customFormat="1" ht="52.5" customHeight="1" outlineLevel="1" spans="1:10">
      <c r="A31" s="128" t="s">
        <v>272</v>
      </c>
      <c r="B31" s="128" t="s">
        <v>356</v>
      </c>
      <c r="C31" s="128" t="s">
        <v>290</v>
      </c>
      <c r="D31" s="128" t="s">
        <v>291</v>
      </c>
      <c r="E31" s="128" t="s">
        <v>298</v>
      </c>
      <c r="F31" s="128" t="s">
        <v>293</v>
      </c>
      <c r="G31" s="127" t="s">
        <v>299</v>
      </c>
      <c r="H31" s="127" t="s">
        <v>300</v>
      </c>
      <c r="I31" s="128" t="s">
        <v>301</v>
      </c>
      <c r="J31" s="128" t="s">
        <v>302</v>
      </c>
    </row>
    <row r="32" s="1" customFormat="1" ht="52.5" customHeight="1" outlineLevel="1" spans="1:10">
      <c r="A32" s="128" t="s">
        <v>272</v>
      </c>
      <c r="B32" s="128" t="s">
        <v>356</v>
      </c>
      <c r="C32" s="128" t="s">
        <v>290</v>
      </c>
      <c r="D32" s="128" t="s">
        <v>291</v>
      </c>
      <c r="E32" s="128" t="s">
        <v>357</v>
      </c>
      <c r="F32" s="128" t="s">
        <v>293</v>
      </c>
      <c r="G32" s="127" t="s">
        <v>358</v>
      </c>
      <c r="H32" s="127" t="s">
        <v>335</v>
      </c>
      <c r="I32" s="128" t="s">
        <v>296</v>
      </c>
      <c r="J32" s="128" t="s">
        <v>359</v>
      </c>
    </row>
    <row r="33" s="1" customFormat="1" ht="52.5" customHeight="1" outlineLevel="1" spans="1:10">
      <c r="A33" s="128" t="s">
        <v>272</v>
      </c>
      <c r="B33" s="128" t="s">
        <v>356</v>
      </c>
      <c r="C33" s="128" t="s">
        <v>290</v>
      </c>
      <c r="D33" s="128" t="s">
        <v>303</v>
      </c>
      <c r="E33" s="128" t="s">
        <v>304</v>
      </c>
      <c r="F33" s="128" t="s">
        <v>293</v>
      </c>
      <c r="G33" s="127" t="s">
        <v>299</v>
      </c>
      <c r="H33" s="127" t="s">
        <v>300</v>
      </c>
      <c r="I33" s="128" t="s">
        <v>301</v>
      </c>
      <c r="J33" s="128" t="s">
        <v>305</v>
      </c>
    </row>
    <row r="34" s="1" customFormat="1" ht="52.5" customHeight="1" outlineLevel="1" spans="1:10">
      <c r="A34" s="128" t="s">
        <v>272</v>
      </c>
      <c r="B34" s="128" t="s">
        <v>356</v>
      </c>
      <c r="C34" s="128" t="s">
        <v>290</v>
      </c>
      <c r="D34" s="128" t="s">
        <v>306</v>
      </c>
      <c r="E34" s="128" t="s">
        <v>307</v>
      </c>
      <c r="F34" s="128" t="s">
        <v>293</v>
      </c>
      <c r="G34" s="127" t="s">
        <v>299</v>
      </c>
      <c r="H34" s="127" t="s">
        <v>300</v>
      </c>
      <c r="I34" s="128" t="s">
        <v>301</v>
      </c>
      <c r="J34" s="128" t="s">
        <v>308</v>
      </c>
    </row>
    <row r="35" s="1" customFormat="1" ht="52.5" customHeight="1" outlineLevel="1" spans="1:10">
      <c r="A35" s="128" t="s">
        <v>272</v>
      </c>
      <c r="B35" s="128" t="s">
        <v>356</v>
      </c>
      <c r="C35" s="128" t="s">
        <v>309</v>
      </c>
      <c r="D35" s="128" t="s">
        <v>310</v>
      </c>
      <c r="E35" s="128" t="s">
        <v>360</v>
      </c>
      <c r="F35" s="128" t="s">
        <v>293</v>
      </c>
      <c r="G35" s="127" t="s">
        <v>360</v>
      </c>
      <c r="H35" s="127" t="s">
        <v>335</v>
      </c>
      <c r="I35" s="128" t="s">
        <v>296</v>
      </c>
      <c r="J35" s="128" t="s">
        <v>360</v>
      </c>
    </row>
    <row r="36" s="1" customFormat="1" ht="52.5" customHeight="1" outlineLevel="1" spans="1:10">
      <c r="A36" s="128" t="s">
        <v>272</v>
      </c>
      <c r="B36" s="128" t="s">
        <v>356</v>
      </c>
      <c r="C36" s="128" t="s">
        <v>315</v>
      </c>
      <c r="D36" s="128" t="s">
        <v>316</v>
      </c>
      <c r="E36" s="128" t="s">
        <v>361</v>
      </c>
      <c r="F36" s="128" t="s">
        <v>293</v>
      </c>
      <c r="G36" s="127" t="s">
        <v>299</v>
      </c>
      <c r="H36" s="127" t="s">
        <v>300</v>
      </c>
      <c r="I36" s="128" t="s">
        <v>301</v>
      </c>
      <c r="J36" s="128" t="s">
        <v>362</v>
      </c>
    </row>
    <row r="37" s="1" customFormat="1" ht="52.5" customHeight="1" outlineLevel="1" spans="1:10">
      <c r="A37" s="128" t="s">
        <v>219</v>
      </c>
      <c r="B37" s="128" t="s">
        <v>363</v>
      </c>
      <c r="C37" s="128" t="s">
        <v>290</v>
      </c>
      <c r="D37" s="128" t="s">
        <v>291</v>
      </c>
      <c r="E37" s="128" t="s">
        <v>364</v>
      </c>
      <c r="F37" s="128" t="s">
        <v>293</v>
      </c>
      <c r="G37" s="127" t="s">
        <v>365</v>
      </c>
      <c r="H37" s="127" t="s">
        <v>295</v>
      </c>
      <c r="I37" s="128" t="s">
        <v>301</v>
      </c>
      <c r="J37" s="128" t="s">
        <v>366</v>
      </c>
    </row>
    <row r="38" s="1" customFormat="1" ht="52.5" customHeight="1" outlineLevel="1" spans="1:10">
      <c r="A38" s="128" t="s">
        <v>219</v>
      </c>
      <c r="B38" s="128" t="s">
        <v>363</v>
      </c>
      <c r="C38" s="128" t="s">
        <v>290</v>
      </c>
      <c r="D38" s="128" t="s">
        <v>291</v>
      </c>
      <c r="E38" s="128" t="s">
        <v>367</v>
      </c>
      <c r="F38" s="128" t="s">
        <v>293</v>
      </c>
      <c r="G38" s="127" t="s">
        <v>368</v>
      </c>
      <c r="H38" s="127" t="s">
        <v>295</v>
      </c>
      <c r="I38" s="128" t="s">
        <v>301</v>
      </c>
      <c r="J38" s="128" t="s">
        <v>369</v>
      </c>
    </row>
    <row r="39" s="1" customFormat="1" ht="52.5" customHeight="1" outlineLevel="1" spans="1:10">
      <c r="A39" s="128" t="s">
        <v>219</v>
      </c>
      <c r="B39" s="128" t="s">
        <v>363</v>
      </c>
      <c r="C39" s="128" t="s">
        <v>309</v>
      </c>
      <c r="D39" s="128" t="s">
        <v>310</v>
      </c>
      <c r="E39" s="128" t="s">
        <v>370</v>
      </c>
      <c r="F39" s="128" t="s">
        <v>293</v>
      </c>
      <c r="G39" s="127" t="s">
        <v>371</v>
      </c>
      <c r="H39" s="127" t="s">
        <v>335</v>
      </c>
      <c r="I39" s="128" t="s">
        <v>296</v>
      </c>
      <c r="J39" s="128" t="s">
        <v>372</v>
      </c>
    </row>
    <row r="40" s="1" customFormat="1" ht="52.5" customHeight="1" outlineLevel="1" spans="1:10">
      <c r="A40" s="128" t="s">
        <v>219</v>
      </c>
      <c r="B40" s="128" t="s">
        <v>363</v>
      </c>
      <c r="C40" s="128" t="s">
        <v>315</v>
      </c>
      <c r="D40" s="128" t="s">
        <v>316</v>
      </c>
      <c r="E40" s="128" t="s">
        <v>373</v>
      </c>
      <c r="F40" s="128" t="s">
        <v>318</v>
      </c>
      <c r="G40" s="127" t="s">
        <v>319</v>
      </c>
      <c r="H40" s="127" t="s">
        <v>300</v>
      </c>
      <c r="I40" s="128" t="s">
        <v>301</v>
      </c>
      <c r="J40" s="128" t="s">
        <v>374</v>
      </c>
    </row>
    <row r="41" s="1" customFormat="1" ht="52.5" customHeight="1" outlineLevel="1" spans="1:10">
      <c r="A41" s="128" t="s">
        <v>276</v>
      </c>
      <c r="B41" s="128" t="s">
        <v>375</v>
      </c>
      <c r="C41" s="128" t="s">
        <v>290</v>
      </c>
      <c r="D41" s="128" t="s">
        <v>291</v>
      </c>
      <c r="E41" s="128" t="s">
        <v>322</v>
      </c>
      <c r="F41" s="128" t="s">
        <v>318</v>
      </c>
      <c r="G41" s="127" t="s">
        <v>323</v>
      </c>
      <c r="H41" s="127" t="s">
        <v>295</v>
      </c>
      <c r="I41" s="128" t="s">
        <v>301</v>
      </c>
      <c r="J41" s="128" t="s">
        <v>376</v>
      </c>
    </row>
    <row r="42" s="1" customFormat="1" ht="52.5" customHeight="1" outlineLevel="1" spans="1:10">
      <c r="A42" s="128" t="s">
        <v>276</v>
      </c>
      <c r="B42" s="128" t="s">
        <v>375</v>
      </c>
      <c r="C42" s="128" t="s">
        <v>290</v>
      </c>
      <c r="D42" s="128" t="s">
        <v>291</v>
      </c>
      <c r="E42" s="128" t="s">
        <v>325</v>
      </c>
      <c r="F42" s="128" t="s">
        <v>318</v>
      </c>
      <c r="G42" s="127" t="s">
        <v>326</v>
      </c>
      <c r="H42" s="127" t="s">
        <v>295</v>
      </c>
      <c r="I42" s="128" t="s">
        <v>301</v>
      </c>
      <c r="J42" s="128" t="s">
        <v>376</v>
      </c>
    </row>
    <row r="43" s="1" customFormat="1" ht="52.5" customHeight="1" outlineLevel="1" spans="1:10">
      <c r="A43" s="128" t="s">
        <v>276</v>
      </c>
      <c r="B43" s="128" t="s">
        <v>375</v>
      </c>
      <c r="C43" s="128" t="s">
        <v>290</v>
      </c>
      <c r="D43" s="128" t="s">
        <v>303</v>
      </c>
      <c r="E43" s="128" t="s">
        <v>327</v>
      </c>
      <c r="F43" s="128" t="s">
        <v>318</v>
      </c>
      <c r="G43" s="127" t="s">
        <v>328</v>
      </c>
      <c r="H43" s="127" t="s">
        <v>300</v>
      </c>
      <c r="I43" s="128" t="s">
        <v>301</v>
      </c>
      <c r="J43" s="128" t="s">
        <v>377</v>
      </c>
    </row>
    <row r="44" s="1" customFormat="1" ht="52.5" customHeight="1" outlineLevel="1" spans="1:10">
      <c r="A44" s="128" t="s">
        <v>276</v>
      </c>
      <c r="B44" s="128" t="s">
        <v>375</v>
      </c>
      <c r="C44" s="128" t="s">
        <v>290</v>
      </c>
      <c r="D44" s="128" t="s">
        <v>303</v>
      </c>
      <c r="E44" s="128" t="s">
        <v>330</v>
      </c>
      <c r="F44" s="128" t="s">
        <v>318</v>
      </c>
      <c r="G44" s="127" t="s">
        <v>331</v>
      </c>
      <c r="H44" s="127" t="s">
        <v>300</v>
      </c>
      <c r="I44" s="128" t="s">
        <v>301</v>
      </c>
      <c r="J44" s="128" t="s">
        <v>378</v>
      </c>
    </row>
    <row r="45" s="1" customFormat="1" ht="52.5" customHeight="1" outlineLevel="1" spans="1:10">
      <c r="A45" s="128" t="s">
        <v>276</v>
      </c>
      <c r="B45" s="128" t="s">
        <v>375</v>
      </c>
      <c r="C45" s="128" t="s">
        <v>309</v>
      </c>
      <c r="D45" s="128" t="s">
        <v>310</v>
      </c>
      <c r="E45" s="128" t="s">
        <v>333</v>
      </c>
      <c r="F45" s="128" t="s">
        <v>293</v>
      </c>
      <c r="G45" s="127" t="s">
        <v>334</v>
      </c>
      <c r="H45" s="127" t="s">
        <v>335</v>
      </c>
      <c r="I45" s="128" t="s">
        <v>296</v>
      </c>
      <c r="J45" s="128" t="s">
        <v>379</v>
      </c>
    </row>
    <row r="46" s="1" customFormat="1" ht="52.5" customHeight="1" outlineLevel="1" spans="1:10">
      <c r="A46" s="128" t="s">
        <v>276</v>
      </c>
      <c r="B46" s="128" t="s">
        <v>375</v>
      </c>
      <c r="C46" s="128" t="s">
        <v>309</v>
      </c>
      <c r="D46" s="128" t="s">
        <v>310</v>
      </c>
      <c r="E46" s="128" t="s">
        <v>380</v>
      </c>
      <c r="F46" s="128" t="s">
        <v>293</v>
      </c>
      <c r="G46" s="127" t="s">
        <v>381</v>
      </c>
      <c r="H46" s="127" t="s">
        <v>335</v>
      </c>
      <c r="I46" s="128" t="s">
        <v>296</v>
      </c>
      <c r="J46" s="128" t="s">
        <v>382</v>
      </c>
    </row>
    <row r="47" s="1" customFormat="1" ht="52.5" customHeight="1" outlineLevel="1" spans="1:10">
      <c r="A47" s="128" t="s">
        <v>276</v>
      </c>
      <c r="B47" s="128" t="s">
        <v>375</v>
      </c>
      <c r="C47" s="128" t="s">
        <v>315</v>
      </c>
      <c r="D47" s="128" t="s">
        <v>316</v>
      </c>
      <c r="E47" s="128" t="s">
        <v>317</v>
      </c>
      <c r="F47" s="128" t="s">
        <v>318</v>
      </c>
      <c r="G47" s="127" t="s">
        <v>319</v>
      </c>
      <c r="H47" s="127" t="s">
        <v>300</v>
      </c>
      <c r="I47" s="128" t="s">
        <v>301</v>
      </c>
      <c r="J47" s="128" t="s">
        <v>320</v>
      </c>
    </row>
    <row r="48" s="1" customFormat="1" ht="52.5" customHeight="1" outlineLevel="1" spans="1:10">
      <c r="A48" s="128" t="s">
        <v>265</v>
      </c>
      <c r="B48" s="128" t="s">
        <v>363</v>
      </c>
      <c r="C48" s="128" t="s">
        <v>290</v>
      </c>
      <c r="D48" s="128" t="s">
        <v>291</v>
      </c>
      <c r="E48" s="128" t="s">
        <v>364</v>
      </c>
      <c r="F48" s="128" t="s">
        <v>293</v>
      </c>
      <c r="G48" s="127" t="s">
        <v>365</v>
      </c>
      <c r="H48" s="127" t="s">
        <v>295</v>
      </c>
      <c r="I48" s="128" t="s">
        <v>301</v>
      </c>
      <c r="J48" s="128" t="s">
        <v>366</v>
      </c>
    </row>
    <row r="49" s="1" customFormat="1" ht="52.5" customHeight="1" outlineLevel="1" spans="1:10">
      <c r="A49" s="128" t="s">
        <v>265</v>
      </c>
      <c r="B49" s="128" t="s">
        <v>363</v>
      </c>
      <c r="C49" s="128" t="s">
        <v>290</v>
      </c>
      <c r="D49" s="128" t="s">
        <v>291</v>
      </c>
      <c r="E49" s="128" t="s">
        <v>367</v>
      </c>
      <c r="F49" s="128" t="s">
        <v>293</v>
      </c>
      <c r="G49" s="127" t="s">
        <v>368</v>
      </c>
      <c r="H49" s="127" t="s">
        <v>295</v>
      </c>
      <c r="I49" s="128" t="s">
        <v>301</v>
      </c>
      <c r="J49" s="128" t="s">
        <v>369</v>
      </c>
    </row>
    <row r="50" s="1" customFormat="1" ht="52.5" customHeight="1" outlineLevel="1" spans="1:10">
      <c r="A50" s="128" t="s">
        <v>265</v>
      </c>
      <c r="B50" s="128" t="s">
        <v>363</v>
      </c>
      <c r="C50" s="128" t="s">
        <v>309</v>
      </c>
      <c r="D50" s="128" t="s">
        <v>310</v>
      </c>
      <c r="E50" s="128" t="s">
        <v>370</v>
      </c>
      <c r="F50" s="128" t="s">
        <v>293</v>
      </c>
      <c r="G50" s="127" t="s">
        <v>371</v>
      </c>
      <c r="H50" s="127" t="s">
        <v>300</v>
      </c>
      <c r="I50" s="128" t="s">
        <v>296</v>
      </c>
      <c r="J50" s="128" t="s">
        <v>372</v>
      </c>
    </row>
    <row r="51" s="1" customFormat="1" ht="52.5" customHeight="1" outlineLevel="1" spans="1:10">
      <c r="A51" s="128" t="s">
        <v>265</v>
      </c>
      <c r="B51" s="128" t="s">
        <v>363</v>
      </c>
      <c r="C51" s="128" t="s">
        <v>315</v>
      </c>
      <c r="D51" s="128" t="s">
        <v>316</v>
      </c>
      <c r="E51" s="128" t="s">
        <v>383</v>
      </c>
      <c r="F51" s="128" t="s">
        <v>318</v>
      </c>
      <c r="G51" s="127" t="s">
        <v>319</v>
      </c>
      <c r="H51" s="127" t="s">
        <v>300</v>
      </c>
      <c r="I51" s="128" t="s">
        <v>301</v>
      </c>
      <c r="J51" s="128" t="s">
        <v>384</v>
      </c>
    </row>
    <row r="52" s="1" customFormat="1" ht="52.5" customHeight="1" outlineLevel="1" spans="1:10">
      <c r="A52" s="128" t="s">
        <v>265</v>
      </c>
      <c r="B52" s="128" t="s">
        <v>363</v>
      </c>
      <c r="C52" s="128" t="s">
        <v>315</v>
      </c>
      <c r="D52" s="128" t="s">
        <v>316</v>
      </c>
      <c r="E52" s="128" t="s">
        <v>373</v>
      </c>
      <c r="F52" s="128" t="s">
        <v>318</v>
      </c>
      <c r="G52" s="127" t="s">
        <v>319</v>
      </c>
      <c r="H52" s="127" t="s">
        <v>300</v>
      </c>
      <c r="I52" s="128" t="s">
        <v>301</v>
      </c>
      <c r="J52" s="128" t="s">
        <v>374</v>
      </c>
    </row>
  </sheetData>
  <mergeCells count="16">
    <mergeCell ref="A2:J2"/>
    <mergeCell ref="A3:E3"/>
    <mergeCell ref="A7:A12"/>
    <mergeCell ref="A13:A18"/>
    <mergeCell ref="A19:A30"/>
    <mergeCell ref="A31:A36"/>
    <mergeCell ref="A37:A40"/>
    <mergeCell ref="A41:A47"/>
    <mergeCell ref="A48:A52"/>
    <mergeCell ref="B7:B12"/>
    <mergeCell ref="B13:B18"/>
    <mergeCell ref="B19:B30"/>
    <mergeCell ref="B31:B36"/>
    <mergeCell ref="B37:B40"/>
    <mergeCell ref="B41:B47"/>
    <mergeCell ref="B48:B5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WPS不得行</cp:lastModifiedBy>
  <dcterms:created xsi:type="dcterms:W3CDTF">2025-01-21T02:50:00Z</dcterms:created>
  <dcterms:modified xsi:type="dcterms:W3CDTF">2025-08-29T02:15:13Z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