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部门财务收支预算总表 01-1" sheetId="2" r:id="rId1"/>
    <sheet name="部门收入预算表01-2" sheetId="3" r:id="rId2"/>
    <sheet name="部门支出预算表01-3" sheetId="4" r:id="rId3"/>
    <sheet name="部门财政拨款收支预算总表 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盈江）" sheetId="14" r:id="rId13"/>
    <sheet name="县对下转移支付绩效目标表09-2（盈江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calcPr calcId="144525"/>
</workbook>
</file>

<file path=xl/sharedStrings.xml><?xml version="1.0" encoding="utf-8"?>
<sst xmlns="http://schemas.openxmlformats.org/spreadsheetml/2006/main" count="2247" uniqueCount="626">
  <si>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</si>
  <si>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</si>
  <si>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</si>
  <si>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</si>
  <si>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</si>
  <si>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</si>
  <si>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</si>
  <si>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</si>
  <si>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</si>
  <si>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</si>
  <si>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</si>
  <si>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</si>
  <si>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</si>
  <si>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</si>
  <si>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</si>
  <si>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</si>
  <si>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</si>
  <si>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</si>
  <si>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</si>
  <si>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</si>
  <si>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</si>
  <si>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</si>
  <si>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</si>
  <si>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</si>
  <si>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</si>
  <si>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</si>
  <si>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</si>
  <si>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</si>
  <si>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</si>
  <si>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</si>
  <si>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</si>
  <si>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</si>
  <si>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</si>
  <si>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</si>
  <si>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</si>
  <si>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</si>
  <si>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</si>
  <si>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</si>
  <si>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</si>
  <si>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</si>
  <si>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</si>
  <si>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</si>
  <si>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</si>
  <si>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</si>
  <si>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</si>
  <si>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129001</t>
  </si>
  <si>
    <t>盈江县文化和旅游局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</si>
  <si>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</si>
  <si>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</si>
  <si>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</si>
  <si>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</si>
  <si>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</si>
  <si>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</si>
  <si>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</si>
  <si>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</si>
  <si>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</si>
  <si>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</si>
  <si>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</si>
  <si>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</si>
  <si>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</si>
  <si>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</si>
  <si>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</si>
  <si>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</si>
  <si>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</si>
  <si>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</si>
  <si>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</si>
  <si>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</si>
  <si>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</si>
  <si>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</si>
  <si>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</si>
  <si>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</si>
  <si>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</si>
  <si>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</si>
  <si>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</si>
  <si>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</si>
  <si>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</si>
  <si>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</si>
  <si>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</si>
  <si>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2013201</t>
  </si>
  <si>
    <t>行政运行</t>
  </si>
  <si>
    <t>207</t>
  </si>
  <si>
    <t>文化旅游体育与传媒支出</t>
  </si>
  <si>
    <t>20701</t>
  </si>
  <si>
    <t>文化和旅游</t>
  </si>
  <si>
    <t>2070101</t>
  </si>
  <si>
    <t>2070104</t>
  </si>
  <si>
    <t>图书馆</t>
  </si>
  <si>
    <t>2070107</t>
  </si>
  <si>
    <t>艺术表演团体</t>
  </si>
  <si>
    <t>2070109</t>
  </si>
  <si>
    <t>群众文化</t>
  </si>
  <si>
    <t>2070112</t>
  </si>
  <si>
    <t>文化和旅游市场管理</t>
  </si>
  <si>
    <t>2070199</t>
  </si>
  <si>
    <t>其他文化和旅游支出</t>
  </si>
  <si>
    <t>20702</t>
  </si>
  <si>
    <t>文物</t>
  </si>
  <si>
    <t>2070204</t>
  </si>
  <si>
    <t>文物保护</t>
  </si>
  <si>
    <t>2070299</t>
  </si>
  <si>
    <t>其他文物支出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</si>
  <si>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</si>
  <si>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</si>
  <si>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</si>
  <si>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</si>
  <si>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</si>
  <si>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</si>
  <si>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</si>
  <si>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</si>
  <si>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</si>
  <si>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</si>
  <si>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</si>
  <si>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</si>
  <si>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</si>
  <si>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</si>
  <si>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</si>
  <si>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</si>
  <si>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</si>
  <si>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</si>
  <si>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</si>
  <si>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</si>
  <si>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</si>
  <si>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</si>
  <si>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</si>
  <si>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</si>
  <si>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</si>
  <si>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</si>
  <si>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</si>
  <si>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</si>
  <si>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</si>
  <si>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</si>
  <si>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</si>
  <si>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</si>
  <si>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</si>
  <si>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</si>
  <si>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</si>
  <si>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</si>
  <si>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</si>
  <si>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</si>
  <si>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</si>
  <si>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</si>
  <si>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</si>
  <si>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</si>
  <si>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</si>
  <si>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</si>
  <si>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</si>
  <si>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</si>
  <si>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</si>
  <si>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</si>
  <si>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</si>
  <si>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</si>
  <si>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</si>
  <si>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</si>
  <si>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</si>
  <si>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</si>
  <si>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</si>
  <si>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</si>
  <si>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</si>
  <si>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</si>
  <si>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</si>
  <si>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</si>
  <si>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</si>
  <si>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</si>
  <si>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</si>
  <si>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</si>
  <si>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</si>
  <si>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</si>
  <si>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</si>
  <si>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</si>
  <si>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</si>
  <si>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</si>
  <si>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</si>
  <si>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</si>
  <si>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</si>
  <si>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</si>
  <si>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</si>
  <si>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</si>
  <si>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</si>
  <si>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</si>
  <si>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</si>
  <si>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</si>
  <si>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</si>
  <si>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</si>
  <si>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533123210000000002509</t>
  </si>
  <si>
    <t>行政人员支出工资</t>
  </si>
  <si>
    <t>30101</t>
  </si>
  <si>
    <t>基本工资</t>
  </si>
  <si>
    <t>533123210000000002510</t>
  </si>
  <si>
    <t>事业人员支出工资</t>
  </si>
  <si>
    <t>30102</t>
  </si>
  <si>
    <t>津贴补贴</t>
  </si>
  <si>
    <t>30103</t>
  </si>
  <si>
    <t>奖金</t>
  </si>
  <si>
    <t>533123231100001404381</t>
  </si>
  <si>
    <t>行政绩效奖励</t>
  </si>
  <si>
    <t>30107</t>
  </si>
  <si>
    <t>绩效工资</t>
  </si>
  <si>
    <t>533123231100001404383</t>
  </si>
  <si>
    <t>事业绩效奖励</t>
  </si>
  <si>
    <t>533123231100001404385</t>
  </si>
  <si>
    <t>事业人员奖励性绩效改革性补贴</t>
  </si>
  <si>
    <t>533123210000000002511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</si>
  <si>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</si>
  <si>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</si>
  <si>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</si>
  <si>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</si>
  <si>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</si>
  <si>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</si>
  <si>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</si>
  <si>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</si>
  <si>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</si>
  <si>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533123210000000002512</t>
  </si>
  <si>
    <t>30113</t>
  </si>
  <si>
    <t>533123241100002317947</t>
  </si>
  <si>
    <t>编外人员经费</t>
  </si>
  <si>
    <t>30199</t>
  </si>
  <si>
    <t>其他工资福利支出</t>
  </si>
  <si>
    <t>533123210000000002517</t>
  </si>
  <si>
    <t>一般公用经费</t>
  </si>
  <si>
    <t>30201</t>
  </si>
  <si>
    <t>办公费</t>
  </si>
  <si>
    <t>30226</t>
  </si>
  <si>
    <t>劳务费</t>
  </si>
  <si>
    <t>533123231100001152166</t>
  </si>
  <si>
    <t>公用经费安排的公车购置及运维费</t>
  </si>
  <si>
    <t>30231</t>
  </si>
  <si>
    <t>公务用车运行维护费</t>
  </si>
  <si>
    <t>30227</t>
  </si>
  <si>
    <t>委托业务费</t>
  </si>
  <si>
    <t>533123261100005040058</t>
  </si>
  <si>
    <t>公用经费安排的其他工资福利支出</t>
  </si>
  <si>
    <t>30114</t>
  </si>
  <si>
    <t>医疗费</t>
  </si>
  <si>
    <t>533123221100000293626</t>
  </si>
  <si>
    <t>公用经费安排的公务接待费</t>
  </si>
  <si>
    <t>30217</t>
  </si>
  <si>
    <t>533123241100002360694</t>
  </si>
  <si>
    <t>公用经费安排的生活补助</t>
  </si>
  <si>
    <t>30305</t>
  </si>
  <si>
    <t>生活补助</t>
  </si>
  <si>
    <t>30239</t>
  </si>
  <si>
    <t>其他交通费用</t>
  </si>
  <si>
    <t>30211</t>
  </si>
  <si>
    <t>差旅费</t>
  </si>
  <si>
    <t>533123210000000002516</t>
  </si>
  <si>
    <t>退休公用经费</t>
  </si>
  <si>
    <t>30299</t>
  </si>
  <si>
    <t>其他商品和服务支出</t>
  </si>
  <si>
    <t>533123231100001152177</t>
  </si>
  <si>
    <t>工会经费</t>
  </si>
  <si>
    <t>30228</t>
  </si>
  <si>
    <t>533123210000000002514</t>
  </si>
  <si>
    <t>公务交通补贴</t>
  </si>
  <si>
    <t>533123231100001152165</t>
  </si>
  <si>
    <t>离退休干部党组织书记工作补贴</t>
  </si>
  <si>
    <t>533123231100001530536</t>
  </si>
  <si>
    <t>离退休干部党组织副书记、委员工作补贴</t>
  </si>
  <si>
    <t>533123241100002318403</t>
  </si>
  <si>
    <t>非物质文化传承人</t>
  </si>
  <si>
    <t>533123261100005032885</t>
  </si>
  <si>
    <t>机关事业单位职工遗属生活补助资金</t>
  </si>
  <si>
    <t>30304</t>
  </si>
  <si>
    <t>抚恤金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</si>
  <si>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</si>
  <si>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</si>
  <si>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</si>
  <si>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</si>
  <si>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</si>
  <si>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</si>
  <si>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</si>
  <si>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“一部手机游云南”专项经费</t>
  </si>
  <si>
    <t>事业发展类</t>
  </si>
  <si>
    <t>533123210000000002380</t>
  </si>
  <si>
    <t>30207</t>
  </si>
  <si>
    <t>邮电费</t>
  </si>
  <si>
    <t>30213</t>
  </si>
  <si>
    <t>维修（护）费</t>
  </si>
  <si>
    <t>单位资金安排的各项资金</t>
  </si>
  <si>
    <t>其他运转类</t>
  </si>
  <si>
    <t>533123251100004321334</t>
  </si>
  <si>
    <t>单位资金安排的国有文艺院团经营性收入资金</t>
  </si>
  <si>
    <t>533123251100004660738</t>
  </si>
  <si>
    <t>单位资金安排的增量奖励性绩效项目经费</t>
  </si>
  <si>
    <t>533123241100002320840</t>
  </si>
  <si>
    <t>单位资金安排文化和旅游事业发展项目资金</t>
  </si>
  <si>
    <t>专项业务类</t>
  </si>
  <si>
    <t>533123221100000731011</t>
  </si>
  <si>
    <t>第四次全国文物普查工作经费</t>
  </si>
  <si>
    <t>533123241100002320790</t>
  </si>
  <si>
    <t>非物质文化遗产保护专项经费</t>
  </si>
  <si>
    <t>533123241100002320828</t>
  </si>
  <si>
    <t>30216</t>
  </si>
  <si>
    <t>培训费</t>
  </si>
  <si>
    <t>干崖宣抚司署（刀安仁故居）保护利用专项经费</t>
  </si>
  <si>
    <t>533123261100005032600</t>
  </si>
  <si>
    <t>机关事业单位党组织工作经费</t>
  </si>
  <si>
    <t>533123221100000359208</t>
  </si>
  <si>
    <t>离退休干部党组织工作经费</t>
  </si>
  <si>
    <t>533123231100001121970</t>
  </si>
  <si>
    <t>文化旅游宣传工作经费</t>
  </si>
  <si>
    <t>533123241100002320576</t>
  </si>
  <si>
    <t>文化市场执法专项经费</t>
  </si>
  <si>
    <t>533123241100002320830</t>
  </si>
  <si>
    <t>30218</t>
  </si>
  <si>
    <t>专用材料费</t>
  </si>
  <si>
    <t>文物安全经费</t>
  </si>
  <si>
    <t>533123241100002320791</t>
  </si>
  <si>
    <t>文物保护经费</t>
  </si>
  <si>
    <t>533123241100002320792</t>
  </si>
  <si>
    <t>盈江县美术馆公共图书馆文化馆站免费开放县级配套补助资金</t>
  </si>
  <si>
    <t>533123231100001158959</t>
  </si>
  <si>
    <t>盈江县图书馆购书经费</t>
  </si>
  <si>
    <t>533123231100001153280</t>
  </si>
  <si>
    <t>盈江县文化馆图书馆总分馆制建设缺口资金</t>
  </si>
  <si>
    <t>533123261100005032570</t>
  </si>
  <si>
    <t>允燕山管理所工作经费</t>
  </si>
  <si>
    <t>533123231100001156499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</si>
  <si>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</si>
  <si>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</si>
  <si>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</si>
  <si>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</si>
  <si>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</si>
  <si>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</si>
  <si>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</si>
  <si>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</si>
  <si>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</si>
  <si>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</si>
  <si>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</si>
  <si>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根据允燕山管委会每年景区公共设施维护费，正常开销经费需要进行各种维护和管理，以保证景区的正常运转和游客的安全。</t>
  </si>
  <si>
    <t>产出指标</t>
  </si>
  <si>
    <t>数量指标</t>
  </si>
  <si>
    <t>景区环境卫生整治</t>
  </si>
  <si>
    <t>&gt;=</t>
  </si>
  <si>
    <t>01</t>
  </si>
  <si>
    <t>次</t>
  </si>
  <si>
    <t>定量指标</t>
  </si>
  <si>
    <t>全年对允燕山景区进行环境卫生整治不低于一次得满分，否则不得分</t>
  </si>
  <si>
    <t>效益指标</t>
  </si>
  <si>
    <t>可持续影响</t>
  </si>
  <si>
    <t>允燕山景区全年游客数</t>
  </si>
  <si>
    <t>200000</t>
  </si>
  <si>
    <t>人次</t>
  </si>
  <si>
    <t>允燕山景区全年游客数不低于20000人次得满分，每低于1000人次扣1分，扣完为止。</t>
  </si>
  <si>
    <t>满意度指标</t>
  </si>
  <si>
    <t>服务对象满意度</t>
  </si>
  <si>
    <t>游客满意度</t>
  </si>
  <si>
    <t>85</t>
  </si>
  <si>
    <t>%</t>
  </si>
  <si>
    <t>游客满意度&gt;=85%，满分</t>
  </si>
  <si>
    <t>2026年计划完成文化遗产日、博物馆日活动2次主题保护宣传活动，2次以上常规文物保护知识、文物资源宣传活动；基层乡镇文物管理员培训1 次，文物单位使用管理人员培训1 次。根据文物本体实际情况进行必要修缮。</t>
  </si>
  <si>
    <t>开展宣传活动</t>
  </si>
  <si>
    <t>完成文化遗产日、博物馆日活动2次主题保护宣传活动，2次以上常规文物保护知识、文物资源宣传活动；每次10分。</t>
  </si>
  <si>
    <t>文物修缮</t>
  </si>
  <si>
    <t>处</t>
  </si>
  <si>
    <t>修缮1处以上，不修缮不得分</t>
  </si>
  <si>
    <t>业务培训</t>
  </si>
  <si>
    <t>基层乡镇文物管理员培训1 次，文物单位使用管理人员培训1 次。每次10分。</t>
  </si>
  <si>
    <t>社会效益</t>
  </si>
  <si>
    <t>县内文保覆盖率</t>
  </si>
  <si>
    <t>90</t>
  </si>
  <si>
    <t xml:space="preserve">对全县范围内文物保护单位进行系统保护管理，对全县文物管理工作人员进行培训，覆盖不90%以下不得分。	
</t>
  </si>
  <si>
    <t>文旅活动预估自有经费</t>
  </si>
  <si>
    <t>时效指标</t>
  </si>
  <si>
    <t>资金到位及使用及时率</t>
  </si>
  <si>
    <t>95</t>
  </si>
  <si>
    <t>工作开展情况及资金落实情况是够大于95%</t>
  </si>
  <si>
    <t>提升群众文化生活</t>
  </si>
  <si>
    <t>=</t>
  </si>
  <si>
    <t>提升群众文化生活显著</t>
  </si>
  <si>
    <t>定性指标</t>
  </si>
  <si>
    <t>提升群众文化生活显著情况</t>
  </si>
  <si>
    <t>自有资金投入满意度</t>
  </si>
  <si>
    <t>群众对自有资金投入文旅事业发展的满意度不低于85%得满分，每低于一个百分点扣一分，扣满意度完为止。</t>
  </si>
  <si>
    <t>每年完成各类演出任务不少于100场；单位当年经营性收入较上一年度增长幅度不低于10%；通过演出、宣传等多种方式，民族文化传播覆盖的区域占全县乡镇比例不低于85%；年度队内专业人才留存率维持在90%以上；在经营性创收过程中，相关成本（包括活动策划费、场地租赁费、宣传物料费等）占当年经营性收入的比例不超过30%；观众对演出服务的满意度保持在90%以上。</t>
  </si>
  <si>
    <t>演出场次</t>
  </si>
  <si>
    <t>100</t>
  </si>
  <si>
    <t>场次</t>
  </si>
  <si>
    <t>每年完成各类演出任务不低于100场，得满分，每低于1场扣1分，扣完为止。</t>
  </si>
  <si>
    <t>民族文化传播覆盖率</t>
  </si>
  <si>
    <t>民族文化通过演出、宣传等方式传播覆盖的人数占全县总人数比例不低于 85%，得满分，每低 5% 扣 2 分，扣完为止。</t>
  </si>
  <si>
    <t>专业人才留存率</t>
  </si>
  <si>
    <t>年度内专业人才留存率不低于90%，得满分，每低3% 扣 3 分，扣完为止。</t>
  </si>
  <si>
    <t>我县入库“一部手机游云南”程序的景区有盈江国家湿地公园、盈江县诗蜜娃底（傈僳特色部落下勐劈）、中国犀鸟谷、盈江县凯邦亚湖，为完成云南省“一部手机游云南”工作领导小组每年考核的工作任务，做好 “一部手机游云南”正常运营管理维护、宣传、诚信评价、投诉处理、30天无理由退货等工作。</t>
  </si>
  <si>
    <t>退货完成率</t>
  </si>
  <si>
    <t>全年投诉处置率100%得满分，否则为0分。</t>
  </si>
  <si>
    <t>质量指标</t>
  </si>
  <si>
    <t>退货响应时间</t>
  </si>
  <si>
    <t>&lt;=</t>
  </si>
  <si>
    <t>分钟</t>
  </si>
  <si>
    <t>退货响应时间不超过5分钟得满分，否则不得分。</t>
  </si>
  <si>
    <t>旅游购物企业签订退货承诺书</t>
  </si>
  <si>
    <t>全年购物企业签订退货承诺书，为10分。达不到为0分。</t>
  </si>
  <si>
    <t>退货满意度</t>
  </si>
  <si>
    <t>全年游客数，大于等于2万人次，为10分，达不到为0分</t>
  </si>
  <si>
    <t>开展非遗项目展示展演宣传活动15场次，开展非遗进校园5场次，开展各类非遗项目培训3期，开展县级第四批非物质文化遗产代表性传承人推荐工作（计划推荐20人），开展非遗项目申报工作。</t>
  </si>
  <si>
    <t>展示展演宣传活动</t>
  </si>
  <si>
    <t>利用节日节庆期间开展非遗展示展演宣传活动不低于15场次得满分，每低于1场次扣2分，扣完为止。</t>
  </si>
  <si>
    <t>非遗进校园</t>
  </si>
  <si>
    <t>协同学校开展开展非遗进校园不低于5场次得满分，每低于1场次扣2分，扣完为止。</t>
  </si>
  <si>
    <t>期</t>
  </si>
  <si>
    <t>开展非遗项目培训不低于3期得满分，每低于1期扣3.33分，扣完为止。</t>
  </si>
  <si>
    <t>推荐传承人数</t>
  </si>
  <si>
    <t>人</t>
  </si>
  <si>
    <t>开展非遗项目代表性传承人推荐不低于20人得满分，每低于1人扣1分，扣完为止。</t>
  </si>
  <si>
    <t>开展非遗项目申报数</t>
  </si>
  <si>
    <t>个</t>
  </si>
  <si>
    <t>开展非遗项目申报不低于5个得满分，每低于1个扣2分，扣完为止。</t>
  </si>
  <si>
    <t>保护传承覆盖率</t>
  </si>
  <si>
    <t>对全县范围内非遗项目进行系统保护传承，覆盖率85%以下不得分。</t>
  </si>
  <si>
    <t>非遗保护传承是否得到加强</t>
  </si>
  <si>
    <t>是</t>
  </si>
  <si>
    <t>在全县范围内非遗保护传承意识得到增强，非遗项目申报及传承人逐年增加。没有成效不得分。</t>
  </si>
  <si>
    <t>传承人满意度</t>
  </si>
  <si>
    <t xml:space="preserve">传承人满意度不低于85%，每低于一个百分点扣1分，扣完为止。	
</t>
  </si>
  <si>
    <t>对外宣传500万展示量，发布视频不低于80条。</t>
  </si>
  <si>
    <t>全年制作宣传视频数量</t>
  </si>
  <si>
    <t>80</t>
  </si>
  <si>
    <t>条</t>
  </si>
  <si>
    <t xml:space="preserve">视频小于80条，扣一分，每低于1条扣一分，扣完为止	</t>
  </si>
  <si>
    <t>播放点击量</t>
  </si>
  <si>
    <t>500</t>
  </si>
  <si>
    <t>万人次</t>
  </si>
  <si>
    <t>全年视频宣传播放量比低于500万人次得满分，否则不得分。</t>
  </si>
  <si>
    <t>点赞量</t>
  </si>
  <si>
    <t>万人次/年</t>
  </si>
  <si>
    <t>全年视频点赞量不低于2万人次/年得满分，否则不得分</t>
  </si>
  <si>
    <t>免费开放场馆数量县图书馆、文化馆和实物个乡镇及农场；举办展览、文艺演出、辅导、讲座、阅读推广等各类群众文化活动场次不低于120场次；服务群众总人次不低于25万人次。</t>
  </si>
  <si>
    <t>场馆开放数</t>
  </si>
  <si>
    <t xml:space="preserve">“两馆一站”场馆全面免费开放不扣分；场馆少开放一个扣1分。	
</t>
  </si>
  <si>
    <t>文化系统人员培训覆盖率</t>
  </si>
  <si>
    <t xml:space="preserve">大于等于100%不扣分，低于100%一次性扣10分。	
</t>
  </si>
  <si>
    <t>活动举办次数</t>
  </si>
  <si>
    <t>120</t>
  </si>
  <si>
    <t>活动举办次数大于等于120场次（期）不扣分；每少一场扣0.25分，扣完为止。</t>
  </si>
  <si>
    <t>全年免费开放天数</t>
  </si>
  <si>
    <t>250</t>
  </si>
  <si>
    <t>天（工作日）</t>
  </si>
  <si>
    <t>“两馆一站”开放平均天顺大于等于250天不扣分；每少一天扣0.1分，扣完为止。</t>
  </si>
  <si>
    <t>服务人次</t>
  </si>
  <si>
    <t>25</t>
  </si>
  <si>
    <t xml:space="preserve">服务人次大于等于25万人次不扣分；每低于1万扣0.5分，扣完为止。	
</t>
  </si>
  <si>
    <t>群众参与文化活动积极性</t>
  </si>
  <si>
    <t>显著提升</t>
  </si>
  <si>
    <t xml:space="preserve">高于服务人次25万人不扣分，低于25万人次一次性扣10分。
</t>
  </si>
  <si>
    <t xml:space="preserve">群众满意度大于等于90%不扣分；每低于5%扣0.5分，扣完为止。	
</t>
  </si>
  <si>
    <t>2026年全年开展主题党日活动不低于12次，开展党员志愿服务不低于4次，实地参观警示教育基地不低于1次。</t>
  </si>
  <si>
    <t>每年开展党员志愿服务次数</t>
  </si>
  <si>
    <t>每年开展党员志愿服务次数不低于4次得满分，否则不得分</t>
  </si>
  <si>
    <t>开展主题党日活动</t>
  </si>
  <si>
    <t>开展主题党日活动不低于12次得满分，否则不得分。</t>
  </si>
  <si>
    <t>实地参观警示教育基地</t>
  </si>
  <si>
    <t>实地参观警示教育基地不低于1次得满分，否则不得分。</t>
  </si>
  <si>
    <t>党员活动覆盖率</t>
  </si>
  <si>
    <t>党员参加活动覆盖率不低于85%得满分，否则不得分。</t>
  </si>
  <si>
    <t>群众满意度</t>
  </si>
  <si>
    <t>通过问卷调查，群众对支部建设满意度不低于85%得满分，否则不得分。</t>
  </si>
  <si>
    <t>保障“文化、新闻出版、广播电视、普法、安全生产、扫黄打非、平安建设、扫黑除恶”等正常业务开展，以及进行业务宣传、案件办理、配备执法设备等工作经费。执法工作经费20000元，服装采购经费5人*3400元/套，小计1700元。合计：37000元。</t>
  </si>
  <si>
    <t>执法程序合规率</t>
  </si>
  <si>
    <t xml:space="preserve">每发现1起程序违规案件扣1分，扣完该指标分值
</t>
  </si>
  <si>
    <t>日常巡查经营单位家次</t>
  </si>
  <si>
    <t>840</t>
  </si>
  <si>
    <t>家次</t>
  </si>
  <si>
    <t>未达指标值的，每少1%扣0.2分，扣完该指标分值为止。</t>
  </si>
  <si>
    <t>案件办理时限达标率</t>
  </si>
  <si>
    <t xml:space="preserve">每出现1件超期案件扣1分，扣完该指标分值
</t>
  </si>
  <si>
    <t>执法队伍专业能力提升效果</t>
  </si>
  <si>
    <t>长期有效</t>
  </si>
  <si>
    <t xml:space="preserve">能力无提升的扣1分，执法水平下降的扣完分值
</t>
  </si>
  <si>
    <t>1、完成平台搭建及业务人员培训，培养一批高素质的图书馆管理员，为读者提供更为便捷的高效服务。
2、完成各乡镇及服务点的挂牌
3、开展阅读推广服务</t>
  </si>
  <si>
    <t>信息数据安全</t>
  </si>
  <si>
    <t>反映信息系统相关数据安全的保障情况。</t>
  </si>
  <si>
    <t>系统全年正常运行时长</t>
  </si>
  <si>
    <t>1960</t>
  </si>
  <si>
    <t>小时</t>
  </si>
  <si>
    <t>反映信息系统全年正常运行时间情况。</t>
  </si>
  <si>
    <t>使用人员满意度</t>
  </si>
  <si>
    <t>反映使用对象对信息系统使用的满意度。
使用人员满意度=（对信息系统满意的使用人员/问卷调查人数）*100%</t>
  </si>
  <si>
    <t>2026年计划开展2次消防知识培训、消防演练，对20处建筑类文物更换150支灭火器材，张贴禁止烟火、禁止吸烟等消防安全警示标识标牌150张以上，建设1个微型消防站，全年开展文物安全检、查排、巡查工作，确保不发生文物安全事故。</t>
  </si>
  <si>
    <t>宣传培训</t>
  </si>
  <si>
    <t>完成文物安全宣传活动2次以上，每次5分。</t>
  </si>
  <si>
    <t>消防安全演练</t>
  </si>
  <si>
    <t>文物消防安全演练2次以上。每次5分。</t>
  </si>
  <si>
    <t>警示牌制作张贴</t>
  </si>
  <si>
    <t>150</t>
  </si>
  <si>
    <t>张</t>
  </si>
  <si>
    <t>张贴禁止烟火、禁止吸烟等消防安全警示标识标牌150张以上，每50张5分。</t>
  </si>
  <si>
    <t>更换灭火器材</t>
  </si>
  <si>
    <t>支</t>
  </si>
  <si>
    <t>更换灭火器材150支以上，每50支10分。</t>
  </si>
  <si>
    <t>微型消防站建设</t>
  </si>
  <si>
    <t>完成1个微型消防站建设，不建设不得分</t>
  </si>
  <si>
    <t>项目完成时限</t>
  </si>
  <si>
    <t>12月31日</t>
  </si>
  <si>
    <t>2026年12月前完成年初工作计划：开展2次消防知识培训、消防演练，对20处建筑类文物更换150支灭火器材，张贴禁止烟火、禁止吸烟等消防安全警示标识标牌150张以上，建设1个微型消防站，全年开展文物安全检、查排、巡查工作，确保不发生文物安全事故。</t>
  </si>
  <si>
    <t>对全县范围内文物保护单位进行系统安全管理，对全县文物安全管理工作人员进行培训，覆盖90%以下不得分。</t>
  </si>
  <si>
    <t>每年完成各类演出任务不少于100场；通过演出、宣传等多种方式，民族文化通过演出、宣传等方式传播覆盖人数占全县人数比例不低于 85%；年度队内专业人才留存率维持在90%以上。</t>
  </si>
  <si>
    <t>民族文化通过演出、宣传等方式传播覆盖乡镇占全县乡镇数比例不低于85%，得满分，每低5% 扣2分，扣完为止</t>
  </si>
  <si>
    <t>年度内专业人才留存率</t>
  </si>
  <si>
    <t>盈室字[2023]8号中共盈江县委办公室 盈江县人民政府办公室关于印发《盈江县深化国有文艺院团改革实施方案》的通知</t>
  </si>
  <si>
    <t>2024结余资金10487.1元，民族文化工作队演出收入（2070107）10428.16元，利息收入（2070101）58.94元。..</t>
  </si>
  <si>
    <t>如期完成</t>
  </si>
  <si>
    <t>如期</t>
  </si>
  <si>
    <t>如期完成得满分</t>
  </si>
  <si>
    <t>文旅事业健康发展</t>
  </si>
  <si>
    <t>健康</t>
  </si>
  <si>
    <t>群总满意度不低于90%得满分</t>
  </si>
  <si>
    <t>重点完成刀安仁故居纪念馆整改工作，正大门环境整治、馆内功能牌更换、馆内环境整治、消防安全、完善陈展内容、生物防治工程（蝙蝠防治）等，确保刀安仁故居纪念馆正常对外开放。</t>
  </si>
  <si>
    <t>正大门环境整治</t>
  </si>
  <si>
    <t>项</t>
  </si>
  <si>
    <t xml:space="preserve">1、对大门柱、门板重新喷漆，面积： ；2、更换正门牌匾，？横匾内容：干崖宣抚司署，副竖匾内容：刀安仁故居纪念馆；3、所有其他荣誉牌匾统一挂在正门右侧围墙；4、正门左侧门规范张贴入馆须知公告牌、消防安全宣传牌；5、正门两侧围墙亮化刷白，不完成1处扣2分	
</t>
  </si>
  <si>
    <t>馆内功能牌更换</t>
  </si>
  <si>
    <t xml:space="preserve">项 </t>
  </si>
  <si>
    <t>1、更换所有馆内各室功能门牌，将所有原傣文在上汉文在下的功能门牌更换为汉文在左、傣文在右、英文在下，材质：铝合金，颜色： ，规格：  ；2、制作正门、三堂、二堂、正堂入门对联，每项5分，</t>
  </si>
  <si>
    <t>馆内环境整治</t>
  </si>
  <si>
    <t xml:space="preserve">1.馆内墙面刷白，面积：  ，室内板汅物面用药水处理清扫，面积：  ；2、将馆内所有石狮、石槽、石工、铖等石具统一安放在进正大门左侧空地处，并用文字牌说明介绍；3、馆内3个进院规划有有序摆放盆景盆栽；4、后花园规划休闲功能区，部分作草皮绿化、摆放休闲桌椅、摆放盆景盆栽；5、拾漏所有瓦屋面。不完成1处扣2分	
</t>
  </si>
  <si>
    <t>消防安全</t>
  </si>
  <si>
    <t xml:space="preserve">1、增加灭火器材、更换过期灭火器；2、修缮现有机动抽水泵，增加一个机动抽水泵、排水管到一进院管理房前；3、新规划安装消防栓，总长：  米后花园1个、正堂（三院）北厢房前1个、二堂（二院）北厢房前1个、三堂（一院）北厢房前1个，水源外连新城街道总水网；4、新建设一个微型消防站（8-12人组），并规划安放在正大门左侧空地开放显眼处。不完成1项扣2.5分	
</t>
  </si>
  <si>
    <t>完善陈展内容</t>
  </si>
  <si>
    <t xml:space="preserve">1、充实实物陈展，结合“馆藏文物预防性保护项目”、藏品复制、实施征集等；2、规划好纪念馆接待室、发挥好接待作用。每项目5分	
</t>
  </si>
  <si>
    <t>生物防治</t>
  </si>
  <si>
    <t>50</t>
  </si>
  <si>
    <t xml:space="preserve">重点做好蝙蝠防治工程建设，安装超声波驱离器设备50个，每10个得2分 </t>
  </si>
  <si>
    <t>工程质量合格率</t>
  </si>
  <si>
    <t xml:space="preserve">对正大门环境整治、馆内功能牌更换、馆内环境整治、消防安全、完善陈展内容、生物防治工程（蝙蝠防治）等项目实施要通过行业复验收标准。不通过验收不得分。	
</t>
  </si>
  <si>
    <t>完成时间</t>
  </si>
  <si>
    <t>2026年12月</t>
  </si>
  <si>
    <t xml:space="preserve">按照盈江县委督查室〔2025〕—26号《州委主要领导调研盈江工作指示交办单》整改完成时间要求完成工作任务，不按时完成的，每1项扣3分	
</t>
  </si>
  <si>
    <t>纪念馆接待人次增长率</t>
  </si>
  <si>
    <t>05</t>
  </si>
  <si>
    <t xml:space="preserve">纪念馆对外开放接待人次增长率不低于5%，每低于1个百分点扣2分，扣完为止。	
</t>
  </si>
  <si>
    <t>对外开放工作评价满意度</t>
  </si>
  <si>
    <t>社会对刀安仁故居纪念馆对外开放工作评价满意度90%以上，不满意不得分</t>
  </si>
  <si>
    <t>完成所有复查任务、完成新发现文物信息数据录入、通过国家、省级审核,目前完成复查77处、新发现23处，共100处不可移动文物单位。2026年主要任务是依法认定、登记、公布不可移动文物23处，建立我县不可移动文物资源总目录100处，做好迎接国家、省第四全国文物普查验收工作，公布我县普查成果。</t>
  </si>
  <si>
    <t>完成普查数量</t>
  </si>
  <si>
    <t>依法认定、登记、公布不可移动文物100处文物单位,不完成1处扣0.5分</t>
  </si>
  <si>
    <t>成果是否通过国家、省、州验收</t>
  </si>
  <si>
    <t>反映普查信息真实、有效、数据合理性，普查数据审核通过情况。普查数据完整度不低于90%得满分。</t>
  </si>
  <si>
    <t>是否按照方案完成阶段性普查任务</t>
  </si>
  <si>
    <t>按照普查方案时间节点开展普查工作，2025年10月到2026年6月主要任务是依法认定、登记、公布不可移动文物，建立我县不可移动文物资源总目录，做好迎接国家、省第四全国文物普查验收工作，公布我县普查成果。（依法认定、登记、公布不可移动文物阶段5分，建立我县不可移动文物资源总目录阶段5分，公布我县普查成果阶段5分。</t>
  </si>
  <si>
    <t>普查覆盖率</t>
  </si>
  <si>
    <t>全面掌握全县不可移动文物资源情况，按文物娄别开展普查，覆盖率90%以上，不覆盖不得分。</t>
  </si>
  <si>
    <t>加强离退休干部思想政治引领，巩固党组织凝聚力和战斗力，满足老同志精神文化需求。</t>
  </si>
  <si>
    <t>各类学习活动</t>
  </si>
  <si>
    <t>开展各类学习活动不低于6次得满分，否则不得分。</t>
  </si>
  <si>
    <t>离退休党员干部活动覆盖率</t>
  </si>
  <si>
    <t xml:space="preserve">离退休党员干部参加活动覆盖率不低于90%的满分，否则不得分。	
</t>
  </si>
  <si>
    <t>离退休党员干部满意度</t>
  </si>
  <si>
    <t>离退休党员干部满意度不低于90%得满分，否则不得分。</t>
  </si>
  <si>
    <t>完成2000册图书采购，涵盖文学、社科、少儿等各类图书。</t>
  </si>
  <si>
    <t>图书品相完好率</t>
  </si>
  <si>
    <t>完好率达95%以上得满分，每低1%扣0.5分。</t>
  </si>
  <si>
    <t>完成图书购置数</t>
  </si>
  <si>
    <t>1000</t>
  </si>
  <si>
    <t>册</t>
  </si>
  <si>
    <t>完成图书购置数量不低于1000册得满分，每少100册扣一分。</t>
  </si>
  <si>
    <t>新增图书流通年限</t>
  </si>
  <si>
    <t>年</t>
  </si>
  <si>
    <t>用3年以上得满分，每不到一年扣1分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</si>
  <si>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</si>
  <si>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</si>
  <si>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</si>
  <si>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</si>
  <si>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</si>
  <si>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备注：盈江县文化和旅游局</t>
    </r>
    <r>
      <rPr>
        <sz val="11"/>
        <color rgb="FF000000"/>
        <rFont val="宋体"/>
        <charset val="134"/>
        <scheme val="minor"/>
      </rPr>
      <t>2026</t>
    </r>
    <r>
      <rPr>
        <sz val="11"/>
        <color rgb="FF000000"/>
        <rFont val="宋体"/>
        <charset val="134"/>
      </rPr>
      <t>年无政府性基金预算，故公开空表</t>
    </r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</si>
  <si>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</si>
  <si>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</si>
  <si>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</si>
  <si>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</si>
  <si>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</si>
  <si>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</si>
  <si>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</si>
  <si>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</si>
  <si>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</si>
  <si>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</si>
  <si>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</si>
  <si>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</si>
  <si>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公务用车加油等服务</t>
  </si>
  <si>
    <t>车辆加油、添加燃料服务</t>
  </si>
  <si>
    <t>辆</t>
  </si>
  <si>
    <t>公务用车保险费</t>
  </si>
  <si>
    <t>机动车保险服务</t>
  </si>
  <si>
    <t>预算08表</t>
  </si>
  <si>
    <t>政府购买服务项目</t>
  </si>
  <si>
    <t>政府购买服务目录</t>
  </si>
  <si>
    <r>
      <t>备注：盈江县文化和旅游局</t>
    </r>
    <r>
      <rPr>
        <sz val="11"/>
        <color rgb="FF000000"/>
        <rFont val="宋体"/>
        <charset val="134"/>
        <scheme val="minor"/>
      </rPr>
      <t>2026</t>
    </r>
    <r>
      <rPr>
        <sz val="11"/>
        <color rgb="FF000000"/>
        <rFont val="宋体"/>
        <charset val="134"/>
      </rPr>
      <t>年无政府购买服务预算，故公开空表</t>
    </r>
  </si>
  <si>
    <t>预算09-1表</t>
  </si>
  <si>
    <t>单位名称（项目）</t>
  </si>
  <si>
    <t>地区</t>
  </si>
  <si>
    <t>政府性基金</t>
  </si>
  <si>
    <t>平原镇政府</t>
  </si>
  <si>
    <t>旧城镇政府</t>
  </si>
  <si>
    <t>油松岭乡政府</t>
  </si>
  <si>
    <t>新城乡政府</t>
  </si>
  <si>
    <t>弄璋镇政府</t>
  </si>
  <si>
    <t>太平镇政府</t>
  </si>
  <si>
    <t>盏西镇政府</t>
  </si>
  <si>
    <t>芒章乡政府</t>
  </si>
  <si>
    <t>姐那乡政府</t>
  </si>
  <si>
    <t>卡场镇政府</t>
  </si>
  <si>
    <t>苏典乡政府</t>
  </si>
  <si>
    <t>勐弄乡政府</t>
  </si>
  <si>
    <t>那邦镇政府</t>
  </si>
  <si>
    <t>铜壁关乡政府</t>
  </si>
  <si>
    <t>昔马镇政府</t>
  </si>
  <si>
    <t>农场管理委员会</t>
  </si>
  <si>
    <t/>
  </si>
  <si>
    <r>
      <t>备注：盈江县文化和旅游局</t>
    </r>
    <r>
      <rPr>
        <sz val="11"/>
        <color rgb="FF000000"/>
        <rFont val="宋体"/>
        <charset val="134"/>
        <scheme val="minor"/>
      </rPr>
      <t>2026</t>
    </r>
    <r>
      <rPr>
        <sz val="11"/>
        <color rgb="FF000000"/>
        <rFont val="宋体"/>
        <charset val="134"/>
      </rPr>
      <t>年无县对下转移支付预算，故公开空表</t>
    </r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</si>
  <si>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</si>
  <si>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</si>
  <si>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</si>
  <si>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</si>
  <si>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</si>
  <si>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</si>
  <si>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</si>
  <si>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</si>
  <si>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</si>
  <si>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备注：盈江县文化和旅游局</t>
    </r>
    <r>
      <rPr>
        <sz val="11"/>
        <color rgb="FF000000"/>
        <rFont val="宋体"/>
        <charset val="134"/>
        <scheme val="minor"/>
      </rPr>
      <t>2026</t>
    </r>
    <r>
      <rPr>
        <sz val="11"/>
        <color rgb="FF000000"/>
        <rFont val="宋体"/>
        <charset val="134"/>
      </rPr>
      <t>年无新增资产配置预算，故公开空表</t>
    </r>
  </si>
  <si>
    <t>预算11表</t>
  </si>
  <si>
    <t>上级补助</t>
  </si>
  <si>
    <t>备注：盈江县文化和旅游局2026年无上级转移支付补助项目支出预算，故公开空表</t>
  </si>
  <si>
    <t>预算12表</t>
  </si>
  <si>
    <t>项目级次</t>
  </si>
  <si>
    <t>114 对个人和家庭的补助</t>
  </si>
  <si>
    <t>本级</t>
  </si>
  <si>
    <t>311 专项业务类</t>
  </si>
  <si>
    <t>313 事业发展类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</si>
</sst>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hh:mm:ss"/>
    <numFmt numFmtId="177" formatCode="yyyy\-mm\-dd"/>
    <numFmt numFmtId="178" formatCode="yyyy\-mm\-dd\ hh:mm:ss"/>
    <numFmt numFmtId="179" formatCode="#,##0.00;\-#,##0.00;;@"/>
    <numFmt numFmtId="180" formatCode="#,##0;\-#,##0;;@"/>
  </numFmts>
  <fonts count="43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22"/>
      <color rgb="FF000000"/>
      <name val="宋体"/>
      <charset val="134"/>
    </font>
    <font>
      <sz val="9"/>
      <color rgb="FF000000"/>
      <name val="宋体"/>
      <charset val="1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微软雅黑"/>
      <charset val="1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8">
    <xf numFmtId="0" fontId="0" fillId="0" borderId="0">
      <alignment vertical="top"/>
    </xf>
    <xf numFmtId="42" fontId="28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6" fillId="21" borderId="20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178" fontId="1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177" fontId="1" fillId="0" borderId="7">
      <alignment horizontal="right" vertical="center"/>
    </xf>
    <xf numFmtId="0" fontId="39" fillId="0" borderId="0" applyNumberFormat="0" applyFill="0" applyBorder="0" applyAlignment="0" applyProtection="0">
      <alignment vertical="center"/>
    </xf>
    <xf numFmtId="0" fontId="28" fillId="12" borderId="17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41" fillId="8" borderId="20" applyNumberFormat="0" applyAlignment="0" applyProtection="0">
      <alignment vertical="center"/>
    </xf>
    <xf numFmtId="0" fontId="40" fillId="27" borderId="2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10" fontId="1" fillId="0" borderId="7">
      <alignment horizontal="right" vertical="center"/>
    </xf>
    <xf numFmtId="0" fontId="22" fillId="3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179" fontId="1" fillId="0" borderId="7">
      <alignment horizontal="right" vertical="center"/>
    </xf>
    <xf numFmtId="49" fontId="1" fillId="0" borderId="7">
      <alignment horizontal="left" vertical="center" wrapText="1"/>
    </xf>
    <xf numFmtId="179" fontId="1" fillId="0" borderId="7">
      <alignment horizontal="right" vertical="center"/>
    </xf>
    <xf numFmtId="176" fontId="1" fillId="0" borderId="7">
      <alignment horizontal="right" vertical="center"/>
    </xf>
    <xf numFmtId="180" fontId="1" fillId="0" borderId="7">
      <alignment horizontal="right" vertical="center"/>
    </xf>
    <xf numFmtId="0" fontId="42" fillId="0" borderId="0">
      <alignment vertical="top"/>
      <protection locked="0"/>
    </xf>
  </cellStyleXfs>
  <cellXfs count="178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9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6" fillId="0" borderId="0" xfId="0" applyFont="1" applyBorder="1">
      <alignment vertical="top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5" fillId="0" borderId="0" xfId="0" applyFont="1" applyBorder="1">
      <alignment vertical="top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8" fillId="0" borderId="6" xfId="57" applyFont="1" applyFill="1" applyBorder="1" applyAlignment="1" applyProtection="1">
      <alignment horizontal="left" vertical="center" wrapText="1"/>
    </xf>
    <xf numFmtId="0" fontId="8" fillId="0" borderId="11" xfId="57" applyFont="1" applyFill="1" applyBorder="1" applyAlignment="1" applyProtection="1">
      <alignment horizontal="left" vertical="center" wrapText="1"/>
    </xf>
    <xf numFmtId="3" fontId="8" fillId="0" borderId="11" xfId="57" applyNumberFormat="1" applyFont="1" applyFill="1" applyBorder="1" applyAlignment="1" applyProtection="1">
      <alignment horizontal="right" vertical="center"/>
    </xf>
    <xf numFmtId="4" fontId="8" fillId="0" borderId="11" xfId="57" applyNumberFormat="1" applyFont="1" applyFill="1" applyBorder="1" applyAlignment="1" applyProtection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Alignment="1" applyProtection="1"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left" vertical="center"/>
      <protection locked="0"/>
    </xf>
    <xf numFmtId="0" fontId="12" fillId="0" borderId="0" xfId="0" applyFont="1" applyBorder="1" applyAlignment="1" applyProtection="1">
      <alignment horizontal="right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3" fillId="0" borderId="0" xfId="53" applyFont="1" applyBorder="1">
      <alignment horizontal="left" vertical="center" wrapText="1"/>
    </xf>
    <xf numFmtId="49" fontId="14" fillId="0" borderId="0" xfId="53" applyFont="1" applyBorder="1" applyAlignment="1">
      <alignment horizontal="center" vertical="center" wrapText="1"/>
    </xf>
    <xf numFmtId="49" fontId="13" fillId="0" borderId="7" xfId="53" applyFont="1" applyAlignment="1">
      <alignment horizontal="center" vertical="center" wrapText="1"/>
    </xf>
    <xf numFmtId="49" fontId="13" fillId="0" borderId="7" xfId="53" applyFont="1">
      <alignment horizontal="left" vertical="center" wrapText="1"/>
    </xf>
    <xf numFmtId="49" fontId="13" fillId="0" borderId="0" xfId="53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right" vertical="center" wrapText="1"/>
    </xf>
    <xf numFmtId="49" fontId="13" fillId="0" borderId="0" xfId="0" applyNumberFormat="1" applyFont="1" applyBorder="1" applyAlignment="1">
      <alignment horizontal="left" vertical="center" wrapText="1"/>
    </xf>
    <xf numFmtId="49" fontId="13" fillId="0" borderId="0" xfId="0" applyNumberFormat="1" applyFont="1" applyBorder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9" fontId="4" fillId="0" borderId="7" xfId="54" applyFont="1">
      <alignment horizontal="right" vertical="center"/>
    </xf>
    <xf numFmtId="0" fontId="15" fillId="0" borderId="0" xfId="0" applyBorder="1">
      <alignment vertical="top"/>
    </xf>
    <xf numFmtId="0" fontId="14" fillId="0" borderId="0" xfId="0" applyFont="1" applyBorder="1" applyAlignment="1">
      <alignment horizontal="center" vertical="center"/>
    </xf>
    <xf numFmtId="0" fontId="15" fillId="0" borderId="7" xfId="0" applyBorder="1" applyAlignment="1">
      <alignment horizontal="center" vertical="center" wrapText="1"/>
    </xf>
    <xf numFmtId="0" fontId="15" fillId="0" borderId="0" xfId="0" applyBorder="1" applyAlignment="1">
      <alignment horizontal="right" vertical="center"/>
    </xf>
    <xf numFmtId="0" fontId="15" fillId="0" borderId="7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6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17" fillId="0" borderId="7" xfId="0" applyNumberFormat="1" applyFont="1" applyBorder="1" applyAlignment="1">
      <alignment vertical="center"/>
    </xf>
    <xf numFmtId="4" fontId="17" fillId="0" borderId="2" xfId="0" applyNumberFormat="1" applyFont="1" applyBorder="1" applyAlignment="1">
      <alignment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5" fillId="0" borderId="0" xfId="0" applyNumberFormat="1" applyBorder="1" applyAlignment="1">
      <alignment horizontal="left" vertical="center" wrapText="1"/>
    </xf>
    <xf numFmtId="49" fontId="18" fillId="0" borderId="7" xfId="53" applyFont="1" applyAlignment="1">
      <alignment horizontal="center" vertical="center" wrapText="1"/>
    </xf>
    <xf numFmtId="49" fontId="18" fillId="0" borderId="7" xfId="53" applyFont="1">
      <alignment horizontal="left" vertical="center" wrapText="1"/>
    </xf>
    <xf numFmtId="179" fontId="18" fillId="0" borderId="7" xfId="54" applyFont="1">
      <alignment horizontal="right" vertical="center"/>
    </xf>
    <xf numFmtId="49" fontId="18" fillId="0" borderId="7" xfId="53" applyFont="1" applyAlignment="1">
      <alignment horizontal="left" vertical="center" wrapText="1" indent="1"/>
    </xf>
    <xf numFmtId="49" fontId="18" fillId="0" borderId="7" xfId="53" applyFont="1" applyAlignment="1">
      <alignment horizontal="left" vertical="center" wrapText="1" indent="2"/>
    </xf>
    <xf numFmtId="0" fontId="19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9" fontId="1" fillId="0" borderId="7" xfId="0" applyNumberFormat="1" applyFont="1" applyBorder="1" applyAlignment="1" applyProtection="1">
      <alignment horizontal="right" vertical="center"/>
      <protection locked="0"/>
    </xf>
    <xf numFmtId="0" fontId="21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3" applyFont="1" applyBorder="1">
      <alignment horizontal="left" vertical="center" wrapText="1"/>
    </xf>
    <xf numFmtId="49" fontId="4" fillId="0" borderId="0" xfId="53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3" applyFont="1" applyBorder="1" applyAlignment="1">
      <alignment horizontal="center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22"/>
  <sheetViews>
    <sheetView showZeros="0" tabSelected="1" workbookViewId="0">
      <selection activeCell="K24" sqref="K24"/>
    </sheetView>
  </sheetViews>
  <sheetFormatPr defaultColWidth="10.2857142857143" defaultRowHeight="15" customHeight="1" outlineLevelCol="3"/>
  <cols>
    <col min="1" max="4" width="33.2857142857143" customWidth="1"/>
  </cols>
  <sheetData>
    <row r="1" ht="18.75" customHeight="1" spans="1:4">
      <c r="A1" s="174"/>
      <c r="B1" s="174"/>
      <c r="C1" s="174"/>
      <c r="D1" s="175" t="s">
        <v>0</v>
      </c>
    </row>
    <row r="2" ht="42" customHeight="1" spans="1:4">
      <c r="A2" s="176" t="str">
        <f>"2026"&amp;"年部门财务收支预算总表"</f>
        <v>2026年部门财务收支预算总表</v>
      </c>
      <c r="B2" s="176"/>
      <c r="C2" s="176"/>
      <c r="D2" s="176"/>
    </row>
    <row r="3" ht="18.75" customHeight="1" spans="1:4">
      <c r="A3" s="174" t="str">
        <f>"单位名称："&amp;"盈江县文化和旅游局"</f>
        <v>单位名称：盈江县文化和旅游局</v>
      </c>
      <c r="B3" s="174"/>
      <c r="C3" s="177"/>
      <c r="D3" s="175" t="s">
        <v>1</v>
      </c>
    </row>
    <row r="4" ht="18.75" customHeight="1" spans="1:4">
      <c r="A4" s="133" t="s">
        <v>2</v>
      </c>
      <c r="B4" s="133"/>
      <c r="C4" s="133" t="s">
        <v>3</v>
      </c>
      <c r="D4" s="133"/>
    </row>
    <row r="5" ht="18.75" customHeight="1" spans="1:4">
      <c r="A5" s="133" t="s">
        <v>4</v>
      </c>
      <c r="B5" s="133" t="s">
        <v>5</v>
      </c>
      <c r="C5" s="133" t="s">
        <v>6</v>
      </c>
      <c r="D5" s="133" t="s">
        <v>5</v>
      </c>
    </row>
    <row r="6" ht="18.75" customHeight="1" spans="1:4">
      <c r="A6" s="132" t="s">
        <v>7</v>
      </c>
      <c r="B6" s="134">
        <v>13267001.49</v>
      </c>
      <c r="C6" s="132" t="str">
        <f>"一"&amp;"、"&amp;"一般公共服务支出"</f>
        <v>一、一般公共服务支出</v>
      </c>
      <c r="D6" s="134">
        <v>8400</v>
      </c>
    </row>
    <row r="7" ht="18.75" customHeight="1" spans="1:4">
      <c r="A7" s="132" t="s">
        <v>8</v>
      </c>
      <c r="B7" s="134"/>
      <c r="C7" s="132" t="str">
        <f>"二"&amp;"、"&amp;"文化旅游体育与传媒支出"</f>
        <v>二、文化旅游体育与传媒支出</v>
      </c>
      <c r="D7" s="134">
        <v>11209071.18</v>
      </c>
    </row>
    <row r="8" ht="18.75" customHeight="1" spans="1:4">
      <c r="A8" s="132" t="s">
        <v>9</v>
      </c>
      <c r="B8" s="134"/>
      <c r="C8" s="132" t="str">
        <f>"三"&amp;"、"&amp;"社会保障和就业支出"</f>
        <v>三、社会保障和就业支出</v>
      </c>
      <c r="D8" s="134">
        <v>1321085.89</v>
      </c>
    </row>
    <row r="9" ht="18.75" customHeight="1" spans="1:4">
      <c r="A9" s="132" t="s">
        <v>10</v>
      </c>
      <c r="B9" s="134"/>
      <c r="C9" s="132" t="str">
        <f>"四"&amp;"、"&amp;"卫生健康支出"</f>
        <v>四、卫生健康支出</v>
      </c>
      <c r="D9" s="134">
        <v>475262.52</v>
      </c>
    </row>
    <row r="10" ht="18.75" customHeight="1" spans="1:4">
      <c r="A10" s="132" t="s">
        <v>11</v>
      </c>
      <c r="B10" s="134">
        <v>510487.1</v>
      </c>
      <c r="C10" s="132" t="str">
        <f>"五"&amp;"、"&amp;"住房保障支出"</f>
        <v>五、住房保障支出</v>
      </c>
      <c r="D10" s="134">
        <v>763669</v>
      </c>
    </row>
    <row r="11" ht="18.75" customHeight="1" spans="1:4">
      <c r="A11" s="132" t="s">
        <v>12</v>
      </c>
      <c r="B11" s="134"/>
      <c r="C11" s="132"/>
      <c r="D11" s="134"/>
    </row>
    <row r="12" ht="18.75" customHeight="1" spans="1:4">
      <c r="A12" s="132" t="s">
        <v>13</v>
      </c>
      <c r="B12" s="134"/>
      <c r="C12" s="132"/>
      <c r="D12" s="134"/>
    </row>
    <row r="13" ht="18.75" customHeight="1" spans="1:4">
      <c r="A13" s="132" t="s">
        <v>14</v>
      </c>
      <c r="B13" s="134"/>
      <c r="C13" s="132"/>
      <c r="D13" s="134"/>
    </row>
    <row r="14" ht="18.75" customHeight="1" spans="1:4">
      <c r="A14" s="132" t="s">
        <v>15</v>
      </c>
      <c r="B14" s="134"/>
      <c r="C14" s="132"/>
      <c r="D14" s="134"/>
    </row>
    <row r="15" ht="18.75" customHeight="1" spans="1:4">
      <c r="A15" s="132" t="s">
        <v>16</v>
      </c>
      <c r="B15" s="134">
        <v>510487.1</v>
      </c>
      <c r="C15" s="132"/>
      <c r="D15" s="134"/>
    </row>
    <row r="16" ht="18.75" customHeight="1" spans="1:4">
      <c r="A16" s="132"/>
      <c r="B16" s="134"/>
      <c r="C16" s="132"/>
      <c r="D16" s="134"/>
    </row>
    <row r="17" ht="18.75" customHeight="1" spans="1:4">
      <c r="A17" s="132"/>
      <c r="B17" s="134"/>
      <c r="C17" s="132"/>
      <c r="D17" s="134"/>
    </row>
    <row r="18" ht="18.75" customHeight="1" spans="1:4">
      <c r="A18" s="132" t="s">
        <v>17</v>
      </c>
      <c r="B18" s="134">
        <v>13777488.59</v>
      </c>
      <c r="C18" s="132" t="s">
        <v>18</v>
      </c>
      <c r="D18" s="134">
        <v>13777488.59</v>
      </c>
    </row>
    <row r="19" ht="18.75" customHeight="1" spans="1:4">
      <c r="A19" s="132" t="s">
        <v>19</v>
      </c>
      <c r="B19" s="134"/>
      <c r="C19" s="132" t="s">
        <v>20</v>
      </c>
      <c r="D19" s="134"/>
    </row>
    <row r="20" ht="18.75" customHeight="1" spans="1:4">
      <c r="A20" s="132" t="s">
        <v>21</v>
      </c>
      <c r="B20" s="134"/>
      <c r="C20" s="132" t="s">
        <v>21</v>
      </c>
      <c r="D20" s="134"/>
    </row>
    <row r="21" ht="18.75" customHeight="1" spans="1:4">
      <c r="A21" s="132" t="s">
        <v>22</v>
      </c>
      <c r="B21" s="134"/>
      <c r="C21" s="132" t="s">
        <v>23</v>
      </c>
      <c r="D21" s="134"/>
    </row>
    <row r="22" ht="18.75" customHeight="1" spans="1:4">
      <c r="A22" s="132" t="s">
        <v>24</v>
      </c>
      <c r="B22" s="134">
        <v>13777488.59</v>
      </c>
      <c r="C22" s="132" t="s">
        <v>25</v>
      </c>
      <c r="D22" s="134">
        <v>13777488.59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pageSetup paperSize="9" scale="97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F14" sqref="F14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0"/>
      <c r="E1" s="90"/>
      <c r="F1" s="112" t="s">
        <v>558</v>
      </c>
    </row>
    <row r="2" ht="26.25" customHeight="1" spans="1:6">
      <c r="A2" s="115" t="str">
        <f>"2026"&amp;"年部门政府性基金预算支出预算表"</f>
        <v>2026年部门政府性基金预算支出预算表</v>
      </c>
      <c r="B2" s="115" t="s">
        <v>559</v>
      </c>
      <c r="C2" s="116"/>
      <c r="D2" s="117"/>
      <c r="E2" s="117"/>
      <c r="F2" s="117"/>
    </row>
    <row r="3" ht="13.5" customHeight="1" spans="1:6">
      <c r="A3" s="118" t="str">
        <f>"单位名称："&amp;"盈江县文化和旅游局"</f>
        <v>单位名称：盈江县文化和旅游局</v>
      </c>
      <c r="B3" s="118" t="s">
        <v>560</v>
      </c>
      <c r="C3" s="119"/>
      <c r="D3" s="90"/>
      <c r="E3" s="90"/>
      <c r="F3" s="112" t="s">
        <v>1</v>
      </c>
    </row>
    <row r="4" ht="19.5" customHeight="1" spans="1:6">
      <c r="A4" s="60" t="s">
        <v>160</v>
      </c>
      <c r="B4" s="120" t="s">
        <v>48</v>
      </c>
      <c r="C4" s="60" t="s">
        <v>49</v>
      </c>
      <c r="D4" s="35" t="s">
        <v>561</v>
      </c>
      <c r="E4" s="35"/>
      <c r="F4" s="35"/>
    </row>
    <row r="5" ht="18.55" customHeight="1" spans="1:6">
      <c r="A5" s="60"/>
      <c r="B5" s="120"/>
      <c r="C5" s="60"/>
      <c r="D5" s="35" t="s">
        <v>30</v>
      </c>
      <c r="E5" s="35" t="s">
        <v>52</v>
      </c>
      <c r="F5" s="35" t="s">
        <v>53</v>
      </c>
    </row>
    <row r="6" ht="20.25" customHeight="1" spans="1:6">
      <c r="A6" s="60">
        <v>1</v>
      </c>
      <c r="B6" s="121" t="s">
        <v>60</v>
      </c>
      <c r="C6" s="121" t="s">
        <v>61</v>
      </c>
      <c r="D6" s="121" t="s">
        <v>62</v>
      </c>
      <c r="E6" s="121" t="s">
        <v>63</v>
      </c>
      <c r="F6" s="121" t="s">
        <v>64</v>
      </c>
    </row>
    <row r="7" ht="30" customHeight="1" spans="1:6">
      <c r="A7" s="33"/>
      <c r="B7" s="120"/>
      <c r="C7" s="33"/>
      <c r="D7" s="79"/>
      <c r="E7" s="122"/>
      <c r="F7" s="122"/>
    </row>
    <row r="8" ht="30" customHeight="1" spans="1:6">
      <c r="A8" s="22"/>
      <c r="B8" s="22"/>
      <c r="C8" s="22"/>
      <c r="D8" s="79"/>
      <c r="E8" s="122"/>
      <c r="F8" s="122"/>
    </row>
    <row r="9" ht="30" customHeight="1" spans="1:6">
      <c r="A9" s="20" t="s">
        <v>562</v>
      </c>
      <c r="B9" s="20" t="s">
        <v>562</v>
      </c>
      <c r="C9" s="20" t="s">
        <v>562</v>
      </c>
      <c r="D9" s="79"/>
      <c r="E9" s="122"/>
      <c r="F9" s="122"/>
    </row>
    <row r="10" ht="22" customHeight="1" spans="1:1">
      <c r="A10" s="55" t="s">
        <v>563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J14" sqref="J14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3" t="s">
        <v>564</v>
      </c>
    </row>
    <row r="2" ht="27.75" customHeight="1" spans="1:17">
      <c r="A2" s="44" t="str">
        <f>"2026"&amp;"年部门政府采购预算表"</f>
        <v>2026年部门政府采购预算表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5" t="str">
        <f>"单位名称："&amp;"盈江县文化和旅游局"</f>
        <v>单位名称：盈江县文化和旅游局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27</v>
      </c>
    </row>
    <row r="4" ht="15.75" customHeight="1" spans="1:17">
      <c r="A4" s="11" t="s">
        <v>565</v>
      </c>
      <c r="B4" s="91" t="s">
        <v>566</v>
      </c>
      <c r="C4" s="91" t="s">
        <v>567</v>
      </c>
      <c r="D4" s="91" t="s">
        <v>568</v>
      </c>
      <c r="E4" s="91" t="s">
        <v>569</v>
      </c>
      <c r="F4" s="91" t="s">
        <v>570</v>
      </c>
      <c r="G4" s="48" t="s">
        <v>167</v>
      </c>
      <c r="H4" s="48"/>
      <c r="I4" s="48"/>
      <c r="J4" s="48"/>
      <c r="K4" s="106"/>
      <c r="L4" s="48"/>
      <c r="M4" s="48"/>
      <c r="N4" s="48"/>
      <c r="O4" s="72"/>
      <c r="P4" s="106"/>
      <c r="Q4" s="49"/>
    </row>
    <row r="5" ht="17.25" customHeight="1" spans="1:17">
      <c r="A5" s="16"/>
      <c r="B5" s="92"/>
      <c r="C5" s="92"/>
      <c r="D5" s="92"/>
      <c r="E5" s="92"/>
      <c r="F5" s="92"/>
      <c r="G5" s="92" t="s">
        <v>30</v>
      </c>
      <c r="H5" s="92" t="s">
        <v>34</v>
      </c>
      <c r="I5" s="92" t="s">
        <v>571</v>
      </c>
      <c r="J5" s="92" t="s">
        <v>572</v>
      </c>
      <c r="K5" s="107" t="s">
        <v>573</v>
      </c>
      <c r="L5" s="108" t="s">
        <v>574</v>
      </c>
      <c r="M5" s="108"/>
      <c r="N5" s="108"/>
      <c r="O5" s="109"/>
      <c r="P5" s="110"/>
      <c r="Q5" s="93"/>
    </row>
    <row r="6" ht="54" customHeight="1" spans="1:17">
      <c r="A6" s="18"/>
      <c r="B6" s="93"/>
      <c r="C6" s="93"/>
      <c r="D6" s="93"/>
      <c r="E6" s="93"/>
      <c r="F6" s="93"/>
      <c r="G6" s="93"/>
      <c r="H6" s="93" t="s">
        <v>33</v>
      </c>
      <c r="I6" s="93"/>
      <c r="J6" s="93"/>
      <c r="K6" s="111"/>
      <c r="L6" s="93" t="s">
        <v>33</v>
      </c>
      <c r="M6" s="93" t="s">
        <v>40</v>
      </c>
      <c r="N6" s="93" t="s">
        <v>575</v>
      </c>
      <c r="O6" s="33" t="s">
        <v>42</v>
      </c>
      <c r="P6" s="111" t="s">
        <v>43</v>
      </c>
      <c r="Q6" s="93" t="s">
        <v>44</v>
      </c>
    </row>
    <row r="7" ht="15" customHeight="1" spans="1:17">
      <c r="A7" s="73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5">
        <v>7</v>
      </c>
      <c r="H7" s="95">
        <v>8</v>
      </c>
      <c r="I7" s="95">
        <v>9</v>
      </c>
      <c r="J7" s="95">
        <v>10</v>
      </c>
      <c r="K7" s="95">
        <v>11</v>
      </c>
      <c r="L7" s="95">
        <v>12</v>
      </c>
      <c r="M7" s="95">
        <v>13</v>
      </c>
      <c r="N7" s="95">
        <v>14</v>
      </c>
      <c r="O7" s="95">
        <v>15</v>
      </c>
      <c r="P7" s="95">
        <v>16</v>
      </c>
      <c r="Q7" s="95">
        <v>17</v>
      </c>
    </row>
    <row r="8" ht="52.5" customHeight="1" spans="1:17">
      <c r="A8" s="96" t="s">
        <v>224</v>
      </c>
      <c r="B8" s="97" t="s">
        <v>576</v>
      </c>
      <c r="C8" s="97" t="s">
        <v>577</v>
      </c>
      <c r="D8" s="97" t="s">
        <v>578</v>
      </c>
      <c r="E8" s="98">
        <v>1</v>
      </c>
      <c r="F8" s="99">
        <v>10000</v>
      </c>
      <c r="G8" s="99">
        <v>10000</v>
      </c>
      <c r="H8" s="99">
        <v>10000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96" t="s">
        <v>224</v>
      </c>
      <c r="B9" s="97" t="s">
        <v>579</v>
      </c>
      <c r="C9" s="97" t="s">
        <v>580</v>
      </c>
      <c r="D9" s="97" t="s">
        <v>578</v>
      </c>
      <c r="E9" s="98">
        <v>1</v>
      </c>
      <c r="F9" s="99">
        <v>7000</v>
      </c>
      <c r="G9" s="99">
        <v>7000</v>
      </c>
      <c r="H9" s="99">
        <v>7000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00" t="s">
        <v>562</v>
      </c>
      <c r="B10" s="101"/>
      <c r="C10" s="101"/>
      <c r="D10" s="101"/>
      <c r="E10" s="102"/>
      <c r="F10" s="23">
        <f>SUM(F8:F9)</f>
        <v>17000</v>
      </c>
      <c r="G10" s="23">
        <f>SUM(G8:G9)</f>
        <v>17000</v>
      </c>
      <c r="H10" s="23">
        <f>SUM(H8:H9)</f>
        <v>17000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  <ignoredErrors>
    <ignoredError sqref="F10:H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P15" sqref="P15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5"/>
      <c r="I1" s="1"/>
      <c r="J1" s="1"/>
      <c r="K1" s="85"/>
      <c r="L1" s="1"/>
      <c r="M1" s="89"/>
      <c r="N1" s="89" t="s">
        <v>581</v>
      </c>
    </row>
    <row r="2" ht="36" customHeight="1" spans="1:14">
      <c r="A2" s="29" t="str">
        <f>"2026"&amp;"年部门政府购买服务预算表"</f>
        <v>2026年部门政府购买服务预算表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"单位名称："&amp;"盈江县文化和旅游局"</f>
        <v>单位名称：盈江县文化和旅游局</v>
      </c>
      <c r="B3" s="32"/>
      <c r="C3" s="32"/>
      <c r="D3" s="32"/>
      <c r="E3" s="32"/>
      <c r="F3" s="32"/>
      <c r="G3" s="32"/>
      <c r="H3" s="85"/>
      <c r="I3" s="1"/>
      <c r="J3" s="1"/>
      <c r="K3" s="85"/>
      <c r="L3" s="1"/>
      <c r="M3" s="90"/>
      <c r="N3" s="43" t="s">
        <v>27</v>
      </c>
    </row>
    <row r="4" ht="15.75" customHeight="1" spans="1:14">
      <c r="A4" s="11" t="s">
        <v>565</v>
      </c>
      <c r="B4" s="11" t="s">
        <v>582</v>
      </c>
      <c r="C4" s="11" t="s">
        <v>583</v>
      </c>
      <c r="D4" s="12" t="s">
        <v>167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4" t="s">
        <v>30</v>
      </c>
      <c r="E5" s="11" t="s">
        <v>34</v>
      </c>
      <c r="F5" s="11" t="s">
        <v>571</v>
      </c>
      <c r="G5" s="11" t="s">
        <v>572</v>
      </c>
      <c r="H5" s="11" t="s">
        <v>573</v>
      </c>
      <c r="I5" s="12" t="s">
        <v>574</v>
      </c>
      <c r="J5" s="13"/>
      <c r="K5" s="13"/>
      <c r="L5" s="13"/>
      <c r="M5" s="13"/>
      <c r="N5" s="14"/>
    </row>
    <row r="6" ht="54" customHeight="1" spans="1:14">
      <c r="A6" s="18"/>
      <c r="B6" s="18"/>
      <c r="C6" s="18"/>
      <c r="D6" s="73"/>
      <c r="E6" s="16" t="s">
        <v>33</v>
      </c>
      <c r="F6" s="18"/>
      <c r="G6" s="18"/>
      <c r="H6" s="73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6"/>
      <c r="B8" s="86"/>
      <c r="C8" s="86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7"/>
      <c r="B9" s="87"/>
      <c r="C9" s="87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88"/>
      <c r="C10" s="88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ht="39" customHeight="1" spans="1:1">
      <c r="A11" s="55" t="s">
        <v>584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T11"/>
  <sheetViews>
    <sheetView showZeros="0" workbookViewId="0">
      <selection activeCell="R26" sqref="R26"/>
    </sheetView>
  </sheetViews>
  <sheetFormatPr defaultColWidth="9.14285714285714" defaultRowHeight="14.25" customHeight="1"/>
  <cols>
    <col min="1" max="1" width="24.4761904761905" customWidth="1"/>
    <col min="2" max="20" width="5.77142857142857" customWidth="1"/>
  </cols>
  <sheetData>
    <row r="1" ht="13.5" customHeight="1" spans="1:20">
      <c r="A1" s="64"/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82" t="s">
        <v>585</v>
      </c>
    </row>
    <row r="2" ht="27.75" customHeight="1" spans="1:20">
      <c r="A2" s="66" t="str">
        <f>"2026"&amp;"年县对下转移支付预算表"</f>
        <v>2026年县对下转移支付预算表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"/>
    </row>
    <row r="3" customHeight="1" spans="1:20">
      <c r="A3" s="67" t="s">
        <v>1</v>
      </c>
      <c r="B3" s="68"/>
      <c r="C3" s="68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83"/>
    </row>
    <row r="4" ht="18" customHeight="1" spans="1:20">
      <c r="A4" s="69" t="str">
        <f>"单位名称："&amp;"盈江县文化和旅游局"</f>
        <v>单位名称：盈江县文化和旅游局</v>
      </c>
      <c r="B4" s="70"/>
      <c r="C4" s="70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84"/>
    </row>
    <row r="5" ht="19.5" customHeight="1" spans="1:20">
      <c r="A5" s="71" t="s">
        <v>586</v>
      </c>
      <c r="B5" s="12" t="s">
        <v>167</v>
      </c>
      <c r="C5" s="13"/>
      <c r="D5" s="72"/>
      <c r="E5" s="60" t="s">
        <v>587</v>
      </c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35"/>
    </row>
    <row r="6" ht="61.3" customHeight="1" spans="1:20">
      <c r="A6" s="73"/>
      <c r="B6" s="74" t="s">
        <v>30</v>
      </c>
      <c r="C6" s="11" t="s">
        <v>34</v>
      </c>
      <c r="D6" s="75" t="s">
        <v>588</v>
      </c>
      <c r="E6" s="33" t="s">
        <v>589</v>
      </c>
      <c r="F6" s="33" t="s">
        <v>590</v>
      </c>
      <c r="G6" s="33" t="s">
        <v>591</v>
      </c>
      <c r="H6" s="33" t="s">
        <v>592</v>
      </c>
      <c r="I6" s="33" t="s">
        <v>593</v>
      </c>
      <c r="J6" s="33" t="s">
        <v>594</v>
      </c>
      <c r="K6" s="33" t="s">
        <v>595</v>
      </c>
      <c r="L6" s="33" t="s">
        <v>596</v>
      </c>
      <c r="M6" s="33" t="s">
        <v>597</v>
      </c>
      <c r="N6" s="33" t="s">
        <v>598</v>
      </c>
      <c r="O6" s="33" t="s">
        <v>599</v>
      </c>
      <c r="P6" s="33" t="s">
        <v>600</v>
      </c>
      <c r="Q6" s="33" t="s">
        <v>601</v>
      </c>
      <c r="R6" s="33" t="s">
        <v>602</v>
      </c>
      <c r="S6" s="33" t="s">
        <v>603</v>
      </c>
      <c r="T6" s="34" t="s">
        <v>604</v>
      </c>
    </row>
    <row r="7" ht="19.5" customHeight="1" spans="1:20">
      <c r="A7" s="35">
        <v>1</v>
      </c>
      <c r="B7" s="35">
        <v>2</v>
      </c>
      <c r="C7" s="76">
        <v>3</v>
      </c>
      <c r="D7" s="77">
        <v>4</v>
      </c>
      <c r="E7" s="76">
        <v>5</v>
      </c>
      <c r="F7" s="78">
        <v>6</v>
      </c>
      <c r="G7" s="76">
        <v>7</v>
      </c>
      <c r="H7" s="78">
        <v>8</v>
      </c>
      <c r="I7" s="76">
        <v>9</v>
      </c>
      <c r="J7" s="78">
        <v>10</v>
      </c>
      <c r="K7" s="76">
        <v>11</v>
      </c>
      <c r="L7" s="78">
        <v>12</v>
      </c>
      <c r="M7" s="76">
        <v>13</v>
      </c>
      <c r="N7" s="78">
        <v>14</v>
      </c>
      <c r="O7" s="76">
        <v>15</v>
      </c>
      <c r="P7" s="78">
        <v>16</v>
      </c>
      <c r="Q7" s="76">
        <v>17</v>
      </c>
      <c r="R7" s="78">
        <v>18</v>
      </c>
      <c r="S7" s="76">
        <v>19</v>
      </c>
      <c r="T7" s="76">
        <v>20</v>
      </c>
    </row>
    <row r="8" ht="19.5" customHeight="1" spans="1:20">
      <c r="A8" s="36" t="s">
        <v>605</v>
      </c>
      <c r="B8" s="79"/>
      <c r="C8" s="79"/>
      <c r="D8" s="80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</row>
    <row r="9" ht="19.5" customHeight="1" spans="1:20">
      <c r="A9" s="24"/>
      <c r="B9" s="79"/>
      <c r="C9" s="79"/>
      <c r="D9" s="80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24"/>
    </row>
    <row r="10" ht="19.5" customHeight="1" spans="1:20">
      <c r="A10" s="52" t="s">
        <v>30</v>
      </c>
      <c r="B10" s="79"/>
      <c r="C10" s="79"/>
      <c r="D10" s="80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</row>
    <row r="11" customHeight="1" spans="1:1">
      <c r="A11" s="55" t="s">
        <v>606</v>
      </c>
    </row>
  </sheetData>
  <mergeCells count="6">
    <mergeCell ref="A2:T2"/>
    <mergeCell ref="A3:T3"/>
    <mergeCell ref="A4:T4"/>
    <mergeCell ref="B5:D5"/>
    <mergeCell ref="E5:T5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I14" sqref="I14"/>
    </sheetView>
  </sheetViews>
  <sheetFormatPr defaultColWidth="9.14285714285714" defaultRowHeight="12" customHeight="1" outlineLevelRow="7"/>
  <cols>
    <col min="1" max="10" width="13.2" customWidth="1"/>
  </cols>
  <sheetData>
    <row r="1" customHeight="1" spans="10:10">
      <c r="J1" s="63" t="s">
        <v>607</v>
      </c>
    </row>
    <row r="2" ht="28.5" customHeight="1" spans="1:10">
      <c r="A2" s="56" t="str">
        <f>"2026"&amp;"年县对下转移支付绩效目标表"</f>
        <v>2026年县对下转移支付绩效目标表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"单位名称："&amp;"盈江县文化和旅游局"</f>
        <v>单位名称：盈江县文化和旅游局</v>
      </c>
      <c r="B3" s="58"/>
      <c r="C3" s="58"/>
      <c r="D3" s="58"/>
      <c r="E3" s="58"/>
      <c r="F3" s="59"/>
      <c r="G3" s="58"/>
      <c r="H3" s="59"/>
    </row>
    <row r="4" ht="44.25" customHeight="1" spans="1:10">
      <c r="A4" s="34" t="s">
        <v>318</v>
      </c>
      <c r="B4" s="34" t="s">
        <v>319</v>
      </c>
      <c r="C4" s="34" t="s">
        <v>320</v>
      </c>
      <c r="D4" s="34" t="s">
        <v>321</v>
      </c>
      <c r="E4" s="34" t="s">
        <v>322</v>
      </c>
      <c r="F4" s="60" t="s">
        <v>323</v>
      </c>
      <c r="G4" s="34" t="s">
        <v>324</v>
      </c>
      <c r="H4" s="60" t="s">
        <v>325</v>
      </c>
      <c r="I4" s="60" t="s">
        <v>326</v>
      </c>
      <c r="J4" s="34" t="s">
        <v>327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60">
        <v>6</v>
      </c>
      <c r="G5" s="34">
        <v>7</v>
      </c>
      <c r="H5" s="60">
        <v>8</v>
      </c>
      <c r="I5" s="60">
        <v>9</v>
      </c>
      <c r="J5" s="34">
        <v>10</v>
      </c>
    </row>
    <row r="6" ht="32.7" customHeight="1" spans="1:10">
      <c r="A6" s="36"/>
      <c r="B6" s="50"/>
      <c r="C6" s="50"/>
      <c r="D6" s="50"/>
      <c r="E6" s="61"/>
      <c r="F6" s="62"/>
      <c r="G6" s="61"/>
      <c r="H6" s="62"/>
      <c r="I6" s="62"/>
      <c r="J6" s="61"/>
    </row>
    <row r="7" ht="32.7" customHeight="1" spans="1:10">
      <c r="A7" s="36"/>
      <c r="B7" s="22" t="s">
        <v>605</v>
      </c>
      <c r="C7" s="22" t="s">
        <v>605</v>
      </c>
      <c r="D7" s="22" t="s">
        <v>605</v>
      </c>
      <c r="E7" s="36" t="s">
        <v>605</v>
      </c>
      <c r="F7" s="22" t="s">
        <v>605</v>
      </c>
      <c r="G7" s="36" t="s">
        <v>605</v>
      </c>
      <c r="H7" s="22" t="s">
        <v>605</v>
      </c>
      <c r="I7" s="22" t="s">
        <v>605</v>
      </c>
      <c r="J7" s="36" t="s">
        <v>605</v>
      </c>
    </row>
    <row r="8" ht="27" customHeight="1" spans="1:1">
      <c r="A8" s="55" t="s">
        <v>606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J16" sqref="J16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3" t="s">
        <v>608</v>
      </c>
    </row>
    <row r="2" ht="28.5" customHeight="1" spans="1:8">
      <c r="A2" s="44" t="str">
        <f>"2026"&amp;"年新增资产配置表"</f>
        <v>2026年新增资产配置表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5" t="str">
        <f>"单位名称："&amp;"盈江县文化和旅游局"</f>
        <v>单位名称：盈江县文化和旅游局</v>
      </c>
      <c r="B3" s="31"/>
      <c r="C3" s="46"/>
      <c r="D3" s="1"/>
      <c r="E3" s="1"/>
      <c r="F3" s="1"/>
      <c r="G3" s="1"/>
      <c r="H3" s="1"/>
    </row>
    <row r="4" ht="18" customHeight="1" spans="1:8">
      <c r="A4" s="11" t="s">
        <v>160</v>
      </c>
      <c r="B4" s="11" t="s">
        <v>609</v>
      </c>
      <c r="C4" s="11" t="s">
        <v>610</v>
      </c>
      <c r="D4" s="11" t="s">
        <v>611</v>
      </c>
      <c r="E4" s="11" t="s">
        <v>612</v>
      </c>
      <c r="F4" s="47" t="s">
        <v>613</v>
      </c>
      <c r="G4" s="48"/>
      <c r="H4" s="49"/>
    </row>
    <row r="5" ht="18" customHeight="1" spans="1:8">
      <c r="A5" s="18"/>
      <c r="B5" s="18"/>
      <c r="C5" s="18"/>
      <c r="D5" s="18"/>
      <c r="E5" s="18"/>
      <c r="F5" s="34" t="s">
        <v>569</v>
      </c>
      <c r="G5" s="34" t="s">
        <v>614</v>
      </c>
      <c r="H5" s="34" t="s">
        <v>615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ht="30" customHeight="1" spans="1:1">
      <c r="A9" s="55" t="s">
        <v>616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G16" sqref="G16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617</v>
      </c>
    </row>
    <row r="2" ht="27.75" customHeight="1" spans="1:11">
      <c r="A2" s="29" t="str">
        <f>"2026"&amp;"年上级转移支付补助项目支出预算表"</f>
        <v>2026年上级转移支付补助项目支出预算表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"单位名称："&amp;"盈江县文化和旅游局"</f>
        <v>单位名称：盈江县文化和旅游局</v>
      </c>
      <c r="B3" s="31"/>
      <c r="C3" s="31"/>
      <c r="D3" s="31"/>
      <c r="E3" s="31"/>
      <c r="F3" s="31"/>
      <c r="G3" s="31"/>
      <c r="H3" s="32"/>
      <c r="I3" s="32"/>
      <c r="J3" s="32"/>
      <c r="K3" s="40" t="s">
        <v>27</v>
      </c>
    </row>
    <row r="4" ht="21.75" customHeight="1" spans="1:11">
      <c r="A4" s="33" t="s">
        <v>264</v>
      </c>
      <c r="B4" s="33" t="s">
        <v>162</v>
      </c>
      <c r="C4" s="33" t="s">
        <v>265</v>
      </c>
      <c r="D4" s="34" t="s">
        <v>163</v>
      </c>
      <c r="E4" s="34" t="s">
        <v>164</v>
      </c>
      <c r="F4" s="34" t="s">
        <v>266</v>
      </c>
      <c r="G4" s="34" t="s">
        <v>267</v>
      </c>
      <c r="H4" s="35" t="s">
        <v>30</v>
      </c>
      <c r="I4" s="35" t="s">
        <v>618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34</v>
      </c>
      <c r="J5" s="34" t="s">
        <v>35</v>
      </c>
      <c r="K5" s="34" t="s">
        <v>36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33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7" t="s">
        <v>562</v>
      </c>
      <c r="B10" s="38"/>
      <c r="C10" s="38"/>
      <c r="D10" s="38"/>
      <c r="E10" s="38"/>
      <c r="F10" s="38"/>
      <c r="G10" s="38"/>
      <c r="H10" s="23"/>
      <c r="I10" s="23"/>
      <c r="J10" s="23"/>
      <c r="K10" s="42"/>
    </row>
    <row r="11" ht="24" customHeight="1" spans="1:1">
      <c r="A11" s="39" t="s">
        <v>619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4"/>
  <sheetViews>
    <sheetView showZeros="0" workbookViewId="0">
      <selection activeCell="A1" sqref="A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620</v>
      </c>
    </row>
    <row r="2" ht="27.75" customHeight="1" spans="1:7">
      <c r="A2" s="5" t="str">
        <f>"2026"&amp;"年部门项目支出中期规划预算表"</f>
        <v>2026年部门项目支出中期规划预算表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"单位名称："&amp;"盈江县文化和旅游局"</f>
        <v>单位名称：盈江县文化和旅游局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265</v>
      </c>
      <c r="B4" s="10" t="s">
        <v>264</v>
      </c>
      <c r="C4" s="10" t="s">
        <v>162</v>
      </c>
      <c r="D4" s="11" t="s">
        <v>621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"2026"&amp;"年"</f>
        <v>2026年</v>
      </c>
      <c r="F5" s="11" t="str">
        <f>"2026"+1&amp;"年"</f>
        <v>2027年</v>
      </c>
      <c r="G5" s="11" t="str">
        <f>"2026"+2&amp;"年"</f>
        <v>2028年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 t="s">
        <v>46</v>
      </c>
      <c r="B8" s="22"/>
      <c r="C8" s="22"/>
      <c r="D8" s="22"/>
      <c r="E8" s="23">
        <v>993236</v>
      </c>
      <c r="F8" s="23"/>
      <c r="G8" s="23"/>
    </row>
    <row r="9" ht="52.5" customHeight="1" spans="1:7">
      <c r="A9" s="24"/>
      <c r="B9" s="22" t="s">
        <v>622</v>
      </c>
      <c r="C9" s="22" t="s">
        <v>260</v>
      </c>
      <c r="D9" s="22" t="s">
        <v>623</v>
      </c>
      <c r="E9" s="23">
        <v>45036</v>
      </c>
      <c r="F9" s="23"/>
      <c r="G9" s="23"/>
    </row>
    <row r="10" ht="52.5" customHeight="1" spans="1:7">
      <c r="A10" s="25"/>
      <c r="B10" s="22" t="s">
        <v>624</v>
      </c>
      <c r="C10" s="22" t="s">
        <v>295</v>
      </c>
      <c r="D10" s="22" t="s">
        <v>623</v>
      </c>
      <c r="E10" s="23">
        <v>10000</v>
      </c>
      <c r="F10" s="23"/>
      <c r="G10" s="23"/>
    </row>
    <row r="11" ht="52.5" customHeight="1" spans="1:7">
      <c r="A11" s="25"/>
      <c r="B11" s="22" t="s">
        <v>624</v>
      </c>
      <c r="C11" s="22" t="s">
        <v>297</v>
      </c>
      <c r="D11" s="22" t="s">
        <v>623</v>
      </c>
      <c r="E11" s="23">
        <v>3000</v>
      </c>
      <c r="F11" s="23"/>
      <c r="G11" s="23"/>
    </row>
    <row r="12" ht="52.5" customHeight="1" spans="1:7">
      <c r="A12" s="25"/>
      <c r="B12" s="22" t="s">
        <v>624</v>
      </c>
      <c r="C12" s="22" t="s">
        <v>309</v>
      </c>
      <c r="D12" s="22" t="s">
        <v>623</v>
      </c>
      <c r="E12" s="23">
        <v>25200</v>
      </c>
      <c r="F12" s="23"/>
      <c r="G12" s="23"/>
    </row>
    <row r="13" ht="52.5" customHeight="1" spans="1:7">
      <c r="A13" s="25"/>
      <c r="B13" s="22" t="s">
        <v>624</v>
      </c>
      <c r="C13" s="22" t="s">
        <v>289</v>
      </c>
      <c r="D13" s="22" t="s">
        <v>623</v>
      </c>
      <c r="E13" s="23">
        <v>50000</v>
      </c>
      <c r="F13" s="23"/>
      <c r="G13" s="23"/>
    </row>
    <row r="14" ht="52.5" customHeight="1" spans="1:7">
      <c r="A14" s="25"/>
      <c r="B14" s="22" t="s">
        <v>624</v>
      </c>
      <c r="C14" s="22" t="s">
        <v>313</v>
      </c>
      <c r="D14" s="22" t="s">
        <v>623</v>
      </c>
      <c r="E14" s="23">
        <v>90000</v>
      </c>
      <c r="F14" s="23"/>
      <c r="G14" s="23"/>
    </row>
    <row r="15" ht="52.5" customHeight="1" spans="1:7">
      <c r="A15" s="25"/>
      <c r="B15" s="22" t="s">
        <v>624</v>
      </c>
      <c r="C15" s="22" t="s">
        <v>293</v>
      </c>
      <c r="D15" s="22" t="s">
        <v>623</v>
      </c>
      <c r="E15" s="23">
        <v>150000</v>
      </c>
      <c r="F15" s="23"/>
      <c r="G15" s="23"/>
    </row>
    <row r="16" ht="52.5" customHeight="1" spans="1:7">
      <c r="A16" s="25"/>
      <c r="B16" s="22" t="s">
        <v>625</v>
      </c>
      <c r="C16" s="22" t="s">
        <v>270</v>
      </c>
      <c r="D16" s="22" t="s">
        <v>623</v>
      </c>
      <c r="E16" s="23">
        <v>200000</v>
      </c>
      <c r="F16" s="23"/>
      <c r="G16" s="23"/>
    </row>
    <row r="17" ht="52.5" customHeight="1" spans="1:7">
      <c r="A17" s="25"/>
      <c r="B17" s="22" t="s">
        <v>625</v>
      </c>
      <c r="C17" s="22" t="s">
        <v>311</v>
      </c>
      <c r="D17" s="22" t="s">
        <v>623</v>
      </c>
      <c r="E17" s="23">
        <v>100000</v>
      </c>
      <c r="F17" s="23"/>
      <c r="G17" s="23"/>
    </row>
    <row r="18" ht="52.5" customHeight="1" spans="1:7">
      <c r="A18" s="25"/>
      <c r="B18" s="22" t="s">
        <v>625</v>
      </c>
      <c r="C18" s="22" t="s">
        <v>315</v>
      </c>
      <c r="D18" s="22" t="s">
        <v>623</v>
      </c>
      <c r="E18" s="23">
        <v>20000</v>
      </c>
      <c r="F18" s="23"/>
      <c r="G18" s="23"/>
    </row>
    <row r="19" ht="52.5" customHeight="1" spans="1:7">
      <c r="A19" s="25"/>
      <c r="B19" s="22" t="s">
        <v>625</v>
      </c>
      <c r="C19" s="22" t="s">
        <v>299</v>
      </c>
      <c r="D19" s="22" t="s">
        <v>623</v>
      </c>
      <c r="E19" s="23">
        <v>100000</v>
      </c>
      <c r="F19" s="23"/>
      <c r="G19" s="23"/>
    </row>
    <row r="20" ht="52.5" customHeight="1" spans="1:7">
      <c r="A20" s="25"/>
      <c r="B20" s="22" t="s">
        <v>625</v>
      </c>
      <c r="C20" s="22" t="s">
        <v>287</v>
      </c>
      <c r="D20" s="22" t="s">
        <v>623</v>
      </c>
      <c r="E20" s="23">
        <v>100000</v>
      </c>
      <c r="F20" s="23"/>
      <c r="G20" s="23"/>
    </row>
    <row r="21" ht="52.5" customHeight="1" spans="1:7">
      <c r="A21" s="25"/>
      <c r="B21" s="22" t="s">
        <v>625</v>
      </c>
      <c r="C21" s="22" t="s">
        <v>305</v>
      </c>
      <c r="D21" s="22" t="s">
        <v>623</v>
      </c>
      <c r="E21" s="23">
        <v>50000</v>
      </c>
      <c r="F21" s="23"/>
      <c r="G21" s="23"/>
    </row>
    <row r="22" ht="52.5" customHeight="1" spans="1:7">
      <c r="A22" s="25"/>
      <c r="B22" s="22" t="s">
        <v>625</v>
      </c>
      <c r="C22" s="22" t="s">
        <v>307</v>
      </c>
      <c r="D22" s="22" t="s">
        <v>623</v>
      </c>
      <c r="E22" s="23">
        <v>30000</v>
      </c>
      <c r="F22" s="23"/>
      <c r="G22" s="23"/>
    </row>
    <row r="23" ht="52.5" customHeight="1" spans="1:7">
      <c r="A23" s="25"/>
      <c r="B23" s="22" t="s">
        <v>625</v>
      </c>
      <c r="C23" s="22" t="s">
        <v>301</v>
      </c>
      <c r="D23" s="22" t="s">
        <v>623</v>
      </c>
      <c r="E23" s="23">
        <v>20000</v>
      </c>
      <c r="F23" s="23"/>
      <c r="G23" s="23"/>
    </row>
    <row r="24" ht="30" customHeight="1" spans="1:7">
      <c r="A24" s="26" t="s">
        <v>30</v>
      </c>
      <c r="B24" s="27" t="s">
        <v>605</v>
      </c>
      <c r="C24" s="27"/>
      <c r="D24" s="28"/>
      <c r="E24" s="23">
        <v>993236</v>
      </c>
      <c r="F24" s="23"/>
      <c r="G24" s="23"/>
    </row>
  </sheetData>
  <mergeCells count="11">
    <mergeCell ref="A2:G2"/>
    <mergeCell ref="A3:D3"/>
    <mergeCell ref="E4:G4"/>
    <mergeCell ref="A24:D24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E15" sqref="E15"/>
    </sheetView>
  </sheetViews>
  <sheetFormatPr defaultColWidth="9.14285714285714" defaultRowHeight="12" customHeight="1"/>
  <cols>
    <col min="1" max="1" width="7.62857142857143" customWidth="1"/>
    <col min="2" max="2" width="11.2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5"/>
      <c r="J1" s="1"/>
      <c r="K1" s="1"/>
      <c r="L1" s="1"/>
      <c r="M1" s="1"/>
      <c r="N1" s="1"/>
      <c r="O1" s="1"/>
      <c r="P1" s="89" t="s">
        <v>26</v>
      </c>
      <c r="Q1" s="89" t="s">
        <v>26</v>
      </c>
    </row>
    <row r="2" ht="36.75" customHeight="1" spans="1:19">
      <c r="A2" s="29" t="str">
        <f>"2026"&amp;"年部门收入预算表"</f>
        <v>2026年部门收入预算表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"单位名称："&amp;"盈江县文化和旅游局"</f>
        <v>单位名称：盈江县文化和旅游局</v>
      </c>
      <c r="B3" s="31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89" t="s">
        <v>27</v>
      </c>
      <c r="Q3" s="89"/>
    </row>
    <row r="4" ht="80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80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73" t="s">
        <v>38</v>
      </c>
      <c r="J5" s="173"/>
      <c r="K5" s="173"/>
      <c r="L5" s="173"/>
      <c r="M5" s="173"/>
      <c r="N5" s="173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80" customHeight="1" spans="1:19">
      <c r="A6" s="73"/>
      <c r="B6" s="73"/>
      <c r="C6" s="73"/>
      <c r="D6" s="74"/>
      <c r="E6" s="74"/>
      <c r="F6" s="74"/>
      <c r="G6" s="73"/>
      <c r="H6" s="73"/>
      <c r="I6" s="35" t="s">
        <v>33</v>
      </c>
      <c r="J6" s="33" t="s">
        <v>40</v>
      </c>
      <c r="K6" s="33" t="s">
        <v>41</v>
      </c>
      <c r="L6" s="10" t="s">
        <v>42</v>
      </c>
      <c r="M6" s="10" t="s">
        <v>43</v>
      </c>
      <c r="N6" s="10" t="s">
        <v>44</v>
      </c>
      <c r="O6" s="74"/>
      <c r="P6" s="74"/>
      <c r="Q6" s="74"/>
      <c r="R6" s="74"/>
      <c r="S6" s="74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60">
        <v>19</v>
      </c>
    </row>
    <row r="8" ht="52.5" customHeight="1" spans="1:19">
      <c r="A8" s="171" t="s">
        <v>45</v>
      </c>
      <c r="B8" s="171" t="s">
        <v>46</v>
      </c>
      <c r="C8" s="23">
        <v>13777488.59</v>
      </c>
      <c r="D8" s="23">
        <v>13777488.59</v>
      </c>
      <c r="E8" s="23">
        <v>13267001.49</v>
      </c>
      <c r="F8" s="23"/>
      <c r="G8" s="23"/>
      <c r="H8" s="23"/>
      <c r="I8" s="23">
        <v>510487.1</v>
      </c>
      <c r="J8" s="23"/>
      <c r="K8" s="23"/>
      <c r="L8" s="23"/>
      <c r="M8" s="23"/>
      <c r="N8" s="23">
        <v>510487.1</v>
      </c>
      <c r="O8" s="23"/>
      <c r="P8" s="23"/>
      <c r="Q8" s="23"/>
      <c r="R8" s="23"/>
      <c r="S8" s="23"/>
    </row>
    <row r="9" ht="30" customHeight="1" spans="1:19">
      <c r="A9" s="12" t="s">
        <v>30</v>
      </c>
      <c r="B9" s="172"/>
      <c r="C9" s="161">
        <v>13777488.59</v>
      </c>
      <c r="D9" s="161">
        <v>13777488.59</v>
      </c>
      <c r="E9" s="161">
        <v>13267001.49</v>
      </c>
      <c r="F9" s="161"/>
      <c r="G9" s="161"/>
      <c r="H9" s="161"/>
      <c r="I9" s="161">
        <v>510487.1</v>
      </c>
      <c r="J9" s="161"/>
      <c r="K9" s="161"/>
      <c r="L9" s="161"/>
      <c r="M9" s="161"/>
      <c r="N9" s="161">
        <v>510487.1</v>
      </c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75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39"/>
  <sheetViews>
    <sheetView showZeros="0" workbookViewId="0">
      <selection activeCell="B18" sqref="B18"/>
    </sheetView>
  </sheetViews>
  <sheetFormatPr defaultColWidth="8.84761904761905" defaultRowHeight="15" customHeight="1"/>
  <cols>
    <col min="1" max="1" width="9.62857142857143" customWidth="1"/>
    <col min="2" max="2" width="12.8571428571429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3" t="s">
        <v>47</v>
      </c>
      <c r="O1" s="43"/>
    </row>
    <row r="2" ht="36" customHeight="1" spans="1:15">
      <c r="A2" s="164" t="str">
        <f>"2026"&amp;"年部门支出预算表"</f>
        <v>2026年部门支出预算表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"单位名称："&amp;"盈江县文化和旅游局"</f>
        <v>单位名称：盈江县文化和旅游局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3" t="s">
        <v>1</v>
      </c>
      <c r="O3" s="43"/>
    </row>
    <row r="4" ht="73" customHeight="1" spans="1:15">
      <c r="A4" s="165" t="s">
        <v>48</v>
      </c>
      <c r="B4" s="165" t="s">
        <v>49</v>
      </c>
      <c r="C4" s="165" t="s">
        <v>30</v>
      </c>
      <c r="D4" s="165" t="s">
        <v>34</v>
      </c>
      <c r="E4" s="165"/>
      <c r="F4" s="165"/>
      <c r="G4" s="165" t="s">
        <v>35</v>
      </c>
      <c r="H4" s="165" t="s">
        <v>36</v>
      </c>
      <c r="I4" s="165" t="s">
        <v>50</v>
      </c>
      <c r="J4" s="165" t="s">
        <v>51</v>
      </c>
      <c r="K4" s="165"/>
      <c r="L4" s="165"/>
      <c r="M4" s="165"/>
      <c r="N4" s="165"/>
      <c r="O4" s="165"/>
    </row>
    <row r="5" ht="73" customHeight="1" spans="1:15">
      <c r="A5" s="165"/>
      <c r="B5" s="165"/>
      <c r="C5" s="165"/>
      <c r="D5" s="165" t="s">
        <v>33</v>
      </c>
      <c r="E5" s="165" t="s">
        <v>52</v>
      </c>
      <c r="F5" s="165" t="s">
        <v>53</v>
      </c>
      <c r="G5" s="165"/>
      <c r="H5" s="165"/>
      <c r="I5" s="165"/>
      <c r="J5" s="165" t="s">
        <v>33</v>
      </c>
      <c r="K5" s="165" t="s">
        <v>54</v>
      </c>
      <c r="L5" s="165" t="s">
        <v>55</v>
      </c>
      <c r="M5" s="165" t="s">
        <v>56</v>
      </c>
      <c r="N5" s="165" t="s">
        <v>57</v>
      </c>
      <c r="O5" s="165" t="s">
        <v>58</v>
      </c>
    </row>
    <row r="6" ht="18.75" customHeight="1" spans="1:15">
      <c r="A6" s="166" t="s">
        <v>59</v>
      </c>
      <c r="B6" s="166" t="s">
        <v>60</v>
      </c>
      <c r="C6" s="166" t="s">
        <v>61</v>
      </c>
      <c r="D6" s="166" t="s">
        <v>62</v>
      </c>
      <c r="E6" s="166" t="s">
        <v>63</v>
      </c>
      <c r="F6" s="166" t="s">
        <v>64</v>
      </c>
      <c r="G6" s="166" t="s">
        <v>65</v>
      </c>
      <c r="H6" s="166" t="s">
        <v>66</v>
      </c>
      <c r="I6" s="166" t="s">
        <v>67</v>
      </c>
      <c r="J6" s="166" t="s">
        <v>68</v>
      </c>
      <c r="K6" s="166" t="s">
        <v>69</v>
      </c>
      <c r="L6" s="166" t="s">
        <v>70</v>
      </c>
      <c r="M6" s="166" t="s">
        <v>71</v>
      </c>
      <c r="N6" s="166" t="s">
        <v>72</v>
      </c>
      <c r="O6" s="166" t="s">
        <v>73</v>
      </c>
    </row>
    <row r="7" ht="52.5" customHeight="1" spans="1:15">
      <c r="A7" s="167" t="s">
        <v>74</v>
      </c>
      <c r="B7" s="167" t="s">
        <v>75</v>
      </c>
      <c r="C7" s="134">
        <v>8400</v>
      </c>
      <c r="D7" s="134">
        <v>8400</v>
      </c>
      <c r="E7" s="134">
        <v>8400</v>
      </c>
      <c r="F7" s="134"/>
      <c r="G7" s="134"/>
      <c r="H7" s="134"/>
      <c r="I7" s="134"/>
      <c r="J7" s="134"/>
      <c r="K7" s="134"/>
      <c r="L7" s="134"/>
      <c r="M7" s="134"/>
      <c r="N7" s="134"/>
      <c r="O7" s="134"/>
    </row>
    <row r="8" ht="52.5" customHeight="1" spans="1:15">
      <c r="A8" s="168" t="s">
        <v>76</v>
      </c>
      <c r="B8" s="168" t="s">
        <v>77</v>
      </c>
      <c r="C8" s="134">
        <v>8400</v>
      </c>
      <c r="D8" s="134">
        <v>8400</v>
      </c>
      <c r="E8" s="134">
        <v>8400</v>
      </c>
      <c r="F8" s="134"/>
      <c r="G8" s="134"/>
      <c r="H8" s="134"/>
      <c r="I8" s="134"/>
      <c r="J8" s="134"/>
      <c r="K8" s="134"/>
      <c r="L8" s="134"/>
      <c r="M8" s="134"/>
      <c r="N8" s="134"/>
      <c r="O8" s="134"/>
    </row>
    <row r="9" ht="52.5" customHeight="1" spans="1:15">
      <c r="A9" s="169" t="s">
        <v>78</v>
      </c>
      <c r="B9" s="169" t="s">
        <v>79</v>
      </c>
      <c r="C9" s="134">
        <v>8400</v>
      </c>
      <c r="D9" s="134">
        <v>8400</v>
      </c>
      <c r="E9" s="134">
        <v>8400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</row>
    <row r="10" ht="52.5" customHeight="1" spans="1:15">
      <c r="A10" s="167" t="s">
        <v>80</v>
      </c>
      <c r="B10" s="167" t="s">
        <v>81</v>
      </c>
      <c r="C10" s="134">
        <v>11209071.18</v>
      </c>
      <c r="D10" s="134">
        <v>10698584.08</v>
      </c>
      <c r="E10" s="134">
        <v>9750384.08</v>
      </c>
      <c r="F10" s="134">
        <v>948200</v>
      </c>
      <c r="G10" s="134"/>
      <c r="H10" s="134"/>
      <c r="I10" s="134"/>
      <c r="J10" s="134">
        <v>510487.1</v>
      </c>
      <c r="K10" s="134"/>
      <c r="L10" s="134"/>
      <c r="M10" s="134"/>
      <c r="N10" s="134"/>
      <c r="O10" s="134">
        <v>510487.1</v>
      </c>
    </row>
    <row r="11" ht="52.5" customHeight="1" spans="1:15">
      <c r="A11" s="168" t="s">
        <v>82</v>
      </c>
      <c r="B11" s="168" t="s">
        <v>83</v>
      </c>
      <c r="C11" s="134">
        <v>10504979.18</v>
      </c>
      <c r="D11" s="134">
        <v>9994492.08</v>
      </c>
      <c r="E11" s="134">
        <v>9376292.08</v>
      </c>
      <c r="F11" s="134">
        <v>618200</v>
      </c>
      <c r="G11" s="134"/>
      <c r="H11" s="134"/>
      <c r="I11" s="134"/>
      <c r="J11" s="134">
        <v>510487.1</v>
      </c>
      <c r="K11" s="134"/>
      <c r="L11" s="134"/>
      <c r="M11" s="134"/>
      <c r="N11" s="134"/>
      <c r="O11" s="134">
        <v>510487.1</v>
      </c>
    </row>
    <row r="12" ht="52.5" customHeight="1" spans="1:15">
      <c r="A12" s="169" t="s">
        <v>84</v>
      </c>
      <c r="B12" s="169" t="s">
        <v>79</v>
      </c>
      <c r="C12" s="134">
        <v>3496245.22</v>
      </c>
      <c r="D12" s="134">
        <v>3494686.28</v>
      </c>
      <c r="E12" s="134">
        <v>3481686.28</v>
      </c>
      <c r="F12" s="134">
        <v>13000</v>
      </c>
      <c r="G12" s="134"/>
      <c r="H12" s="134"/>
      <c r="I12" s="134"/>
      <c r="J12" s="134">
        <v>1558.94</v>
      </c>
      <c r="K12" s="134"/>
      <c r="L12" s="134"/>
      <c r="M12" s="134"/>
      <c r="N12" s="134"/>
      <c r="O12" s="134">
        <v>1558.94</v>
      </c>
    </row>
    <row r="13" ht="52.5" customHeight="1" spans="1:15">
      <c r="A13" s="169" t="s">
        <v>85</v>
      </c>
      <c r="B13" s="169" t="s">
        <v>86</v>
      </c>
      <c r="C13" s="134">
        <v>936294</v>
      </c>
      <c r="D13" s="134">
        <v>936294</v>
      </c>
      <c r="E13" s="134">
        <v>746294</v>
      </c>
      <c r="F13" s="134">
        <v>190000</v>
      </c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9" t="s">
        <v>87</v>
      </c>
      <c r="B14" s="169" t="s">
        <v>88</v>
      </c>
      <c r="C14" s="134">
        <v>3452567.96</v>
      </c>
      <c r="D14" s="134">
        <v>3043639.8</v>
      </c>
      <c r="E14" s="134">
        <v>3043639.8</v>
      </c>
      <c r="F14" s="134"/>
      <c r="G14" s="134"/>
      <c r="H14" s="134"/>
      <c r="I14" s="134"/>
      <c r="J14" s="134">
        <v>408928.16</v>
      </c>
      <c r="K14" s="134"/>
      <c r="L14" s="134"/>
      <c r="M14" s="134"/>
      <c r="N14" s="134"/>
      <c r="O14" s="134">
        <v>408928.16</v>
      </c>
    </row>
    <row r="15" ht="52.5" customHeight="1" spans="1:15">
      <c r="A15" s="169" t="s">
        <v>89</v>
      </c>
      <c r="B15" s="169" t="s">
        <v>90</v>
      </c>
      <c r="C15" s="134">
        <v>1760729</v>
      </c>
      <c r="D15" s="134">
        <v>1760729</v>
      </c>
      <c r="E15" s="134">
        <v>1760729</v>
      </c>
      <c r="F15" s="134"/>
      <c r="G15" s="134"/>
      <c r="H15" s="134"/>
      <c r="I15" s="134"/>
      <c r="J15" s="134"/>
      <c r="K15" s="134"/>
      <c r="L15" s="134"/>
      <c r="M15" s="134"/>
      <c r="N15" s="134"/>
      <c r="O15" s="134"/>
    </row>
    <row r="16" ht="52.5" customHeight="1" spans="1:15">
      <c r="A16" s="169" t="s">
        <v>91</v>
      </c>
      <c r="B16" s="169" t="s">
        <v>92</v>
      </c>
      <c r="C16" s="134">
        <v>343943</v>
      </c>
      <c r="D16" s="134">
        <v>343943</v>
      </c>
      <c r="E16" s="134">
        <v>343943</v>
      </c>
      <c r="F16" s="134"/>
      <c r="G16" s="134"/>
      <c r="H16" s="134"/>
      <c r="I16" s="134"/>
      <c r="J16" s="134"/>
      <c r="K16" s="134"/>
      <c r="L16" s="134"/>
      <c r="M16" s="134"/>
      <c r="N16" s="134"/>
      <c r="O16" s="134"/>
    </row>
    <row r="17" ht="52.5" customHeight="1" spans="1:15">
      <c r="A17" s="169" t="s">
        <v>93</v>
      </c>
      <c r="B17" s="169" t="s">
        <v>94</v>
      </c>
      <c r="C17" s="134">
        <v>515200</v>
      </c>
      <c r="D17" s="134">
        <v>415200</v>
      </c>
      <c r="E17" s="134"/>
      <c r="F17" s="134">
        <v>415200</v>
      </c>
      <c r="G17" s="134"/>
      <c r="H17" s="134"/>
      <c r="I17" s="134"/>
      <c r="J17" s="134">
        <v>100000</v>
      </c>
      <c r="K17" s="134"/>
      <c r="L17" s="134"/>
      <c r="M17" s="134"/>
      <c r="N17" s="134"/>
      <c r="O17" s="134">
        <v>100000</v>
      </c>
    </row>
    <row r="18" ht="52.5" customHeight="1" spans="1:15">
      <c r="A18" s="168" t="s">
        <v>95</v>
      </c>
      <c r="B18" s="168" t="s">
        <v>96</v>
      </c>
      <c r="C18" s="134">
        <v>704092</v>
      </c>
      <c r="D18" s="134">
        <v>704092</v>
      </c>
      <c r="E18" s="134">
        <v>374092</v>
      </c>
      <c r="F18" s="134">
        <v>330000</v>
      </c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97</v>
      </c>
      <c r="B19" s="169" t="s">
        <v>98</v>
      </c>
      <c r="C19" s="134">
        <v>352440</v>
      </c>
      <c r="D19" s="134">
        <v>352440</v>
      </c>
      <c r="E19" s="134">
        <v>22440</v>
      </c>
      <c r="F19" s="134">
        <v>330000</v>
      </c>
      <c r="G19" s="134"/>
      <c r="H19" s="134"/>
      <c r="I19" s="134"/>
      <c r="J19" s="134"/>
      <c r="K19" s="134"/>
      <c r="L19" s="134"/>
      <c r="M19" s="134"/>
      <c r="N19" s="134"/>
      <c r="O19" s="134"/>
    </row>
    <row r="20" ht="52.5" customHeight="1" spans="1:15">
      <c r="A20" s="169" t="s">
        <v>99</v>
      </c>
      <c r="B20" s="169" t="s">
        <v>100</v>
      </c>
      <c r="C20" s="134">
        <v>351652</v>
      </c>
      <c r="D20" s="134">
        <v>351652</v>
      </c>
      <c r="E20" s="134">
        <v>351652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7" t="s">
        <v>101</v>
      </c>
      <c r="B21" s="167" t="s">
        <v>102</v>
      </c>
      <c r="C21" s="134">
        <v>1321085.89</v>
      </c>
      <c r="D21" s="134">
        <v>1321085.89</v>
      </c>
      <c r="E21" s="134">
        <v>1321085.89</v>
      </c>
      <c r="F21" s="134"/>
      <c r="G21" s="134"/>
      <c r="H21" s="134"/>
      <c r="I21" s="134"/>
      <c r="J21" s="134"/>
      <c r="K21" s="134"/>
      <c r="L21" s="134"/>
      <c r="M21" s="134"/>
      <c r="N21" s="134"/>
      <c r="O21" s="134"/>
    </row>
    <row r="22" ht="52.5" customHeight="1" spans="1:15">
      <c r="A22" s="168" t="s">
        <v>103</v>
      </c>
      <c r="B22" s="168" t="s">
        <v>104</v>
      </c>
      <c r="C22" s="134">
        <v>1241773</v>
      </c>
      <c r="D22" s="134">
        <v>1241773</v>
      </c>
      <c r="E22" s="134">
        <v>1241773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9" t="s">
        <v>105</v>
      </c>
      <c r="B23" s="169" t="s">
        <v>106</v>
      </c>
      <c r="C23" s="134">
        <v>24000</v>
      </c>
      <c r="D23" s="134">
        <v>24000</v>
      </c>
      <c r="E23" s="134">
        <v>24000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107</v>
      </c>
      <c r="B24" s="169" t="s">
        <v>108</v>
      </c>
      <c r="C24" s="134">
        <v>34000</v>
      </c>
      <c r="D24" s="134">
        <v>34000</v>
      </c>
      <c r="E24" s="134">
        <v>34000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52.5" customHeight="1" spans="1:15">
      <c r="A25" s="169" t="s">
        <v>109</v>
      </c>
      <c r="B25" s="169" t="s">
        <v>110</v>
      </c>
      <c r="C25" s="134">
        <v>1096656.32</v>
      </c>
      <c r="D25" s="134">
        <v>1096656.32</v>
      </c>
      <c r="E25" s="134">
        <v>1096656.32</v>
      </c>
      <c r="F25" s="134"/>
      <c r="G25" s="134"/>
      <c r="H25" s="134"/>
      <c r="I25" s="134"/>
      <c r="J25" s="134"/>
      <c r="K25" s="134"/>
      <c r="L25" s="134"/>
      <c r="M25" s="134"/>
      <c r="N25" s="134"/>
      <c r="O25" s="134"/>
    </row>
    <row r="26" ht="52.5" customHeight="1" spans="1:15">
      <c r="A26" s="169" t="s">
        <v>111</v>
      </c>
      <c r="B26" s="169" t="s">
        <v>112</v>
      </c>
      <c r="C26" s="134">
        <v>87116.68</v>
      </c>
      <c r="D26" s="134">
        <v>87116.68</v>
      </c>
      <c r="E26" s="134">
        <v>87116.68</v>
      </c>
      <c r="F26" s="134"/>
      <c r="G26" s="134"/>
      <c r="H26" s="134"/>
      <c r="I26" s="134"/>
      <c r="J26" s="134"/>
      <c r="K26" s="134"/>
      <c r="L26" s="134"/>
      <c r="M26" s="134"/>
      <c r="N26" s="134"/>
      <c r="O26" s="134"/>
    </row>
    <row r="27" ht="52.5" customHeight="1" spans="1:15">
      <c r="A27" s="168" t="s">
        <v>113</v>
      </c>
      <c r="B27" s="168" t="s">
        <v>114</v>
      </c>
      <c r="C27" s="134">
        <v>45036</v>
      </c>
      <c r="D27" s="134">
        <v>45036</v>
      </c>
      <c r="E27" s="134">
        <v>45036</v>
      </c>
      <c r="F27" s="134"/>
      <c r="G27" s="134"/>
      <c r="H27" s="134"/>
      <c r="I27" s="134"/>
      <c r="J27" s="134"/>
      <c r="K27" s="134"/>
      <c r="L27" s="134"/>
      <c r="M27" s="134"/>
      <c r="N27" s="134"/>
      <c r="O27" s="134"/>
    </row>
    <row r="28" ht="52.5" customHeight="1" spans="1:15">
      <c r="A28" s="169" t="s">
        <v>115</v>
      </c>
      <c r="B28" s="169" t="s">
        <v>116</v>
      </c>
      <c r="C28" s="134">
        <v>45036</v>
      </c>
      <c r="D28" s="134">
        <v>45036</v>
      </c>
      <c r="E28" s="134">
        <v>45036</v>
      </c>
      <c r="F28" s="134"/>
      <c r="G28" s="134"/>
      <c r="H28" s="134"/>
      <c r="I28" s="134"/>
      <c r="J28" s="134"/>
      <c r="K28" s="134"/>
      <c r="L28" s="134"/>
      <c r="M28" s="134"/>
      <c r="N28" s="134"/>
      <c r="O28" s="134"/>
    </row>
    <row r="29" ht="52.5" customHeight="1" spans="1:15">
      <c r="A29" s="168" t="s">
        <v>117</v>
      </c>
      <c r="B29" s="168" t="s">
        <v>118</v>
      </c>
      <c r="C29" s="134">
        <v>34276.89</v>
      </c>
      <c r="D29" s="134">
        <v>34276.89</v>
      </c>
      <c r="E29" s="134">
        <v>34276.89</v>
      </c>
      <c r="F29" s="134"/>
      <c r="G29" s="134"/>
      <c r="H29" s="134"/>
      <c r="I29" s="134"/>
      <c r="J29" s="134"/>
      <c r="K29" s="134"/>
      <c r="L29" s="134"/>
      <c r="M29" s="134"/>
      <c r="N29" s="134"/>
      <c r="O29" s="134"/>
    </row>
    <row r="30" ht="52.5" customHeight="1" spans="1:15">
      <c r="A30" s="169" t="s">
        <v>119</v>
      </c>
      <c r="B30" s="169" t="s">
        <v>118</v>
      </c>
      <c r="C30" s="134">
        <v>34276.89</v>
      </c>
      <c r="D30" s="134">
        <v>34276.89</v>
      </c>
      <c r="E30" s="134">
        <v>34276.89</v>
      </c>
      <c r="F30" s="134"/>
      <c r="G30" s="134"/>
      <c r="H30" s="134"/>
      <c r="I30" s="134"/>
      <c r="J30" s="134"/>
      <c r="K30" s="134"/>
      <c r="L30" s="134"/>
      <c r="M30" s="134"/>
      <c r="N30" s="134"/>
      <c r="O30" s="134"/>
    </row>
    <row r="31" ht="52.5" customHeight="1" spans="1:15">
      <c r="A31" s="167" t="s">
        <v>120</v>
      </c>
      <c r="B31" s="167" t="s">
        <v>121</v>
      </c>
      <c r="C31" s="134">
        <v>475262.52</v>
      </c>
      <c r="D31" s="134">
        <v>475262.52</v>
      </c>
      <c r="E31" s="134">
        <v>475262.52</v>
      </c>
      <c r="F31" s="134"/>
      <c r="G31" s="134"/>
      <c r="H31" s="134"/>
      <c r="I31" s="134"/>
      <c r="J31" s="134"/>
      <c r="K31" s="134"/>
      <c r="L31" s="134"/>
      <c r="M31" s="134"/>
      <c r="N31" s="134"/>
      <c r="O31" s="134"/>
    </row>
    <row r="32" ht="52.5" customHeight="1" spans="1:15">
      <c r="A32" s="168" t="s">
        <v>122</v>
      </c>
      <c r="B32" s="168" t="s">
        <v>123</v>
      </c>
      <c r="C32" s="134">
        <v>475262.52</v>
      </c>
      <c r="D32" s="134">
        <v>475262.52</v>
      </c>
      <c r="E32" s="134">
        <v>475262.52</v>
      </c>
      <c r="F32" s="134"/>
      <c r="G32" s="134"/>
      <c r="H32" s="134"/>
      <c r="I32" s="134"/>
      <c r="J32" s="134"/>
      <c r="K32" s="134"/>
      <c r="L32" s="134"/>
      <c r="M32" s="134"/>
      <c r="N32" s="134"/>
      <c r="O32" s="134"/>
    </row>
    <row r="33" ht="52.5" customHeight="1" spans="1:15">
      <c r="A33" s="169" t="s">
        <v>124</v>
      </c>
      <c r="B33" s="169" t="s">
        <v>125</v>
      </c>
      <c r="C33" s="134">
        <v>424954.32</v>
      </c>
      <c r="D33" s="134">
        <v>424954.32</v>
      </c>
      <c r="E33" s="134">
        <v>424954.32</v>
      </c>
      <c r="F33" s="134"/>
      <c r="G33" s="134"/>
      <c r="H33" s="134"/>
      <c r="I33" s="134"/>
      <c r="J33" s="134"/>
      <c r="K33" s="134"/>
      <c r="L33" s="134"/>
      <c r="M33" s="134"/>
      <c r="N33" s="134"/>
      <c r="O33" s="134"/>
    </row>
    <row r="34" ht="52.5" customHeight="1" spans="1:15">
      <c r="A34" s="169" t="s">
        <v>126</v>
      </c>
      <c r="B34" s="169" t="s">
        <v>127</v>
      </c>
      <c r="C34" s="134"/>
      <c r="D34" s="134"/>
      <c r="E34" s="134"/>
      <c r="F34" s="134"/>
      <c r="G34" s="134"/>
      <c r="H34" s="134"/>
      <c r="I34" s="134"/>
      <c r="J34" s="134"/>
      <c r="K34" s="134"/>
      <c r="L34" s="134"/>
      <c r="M34" s="134"/>
      <c r="N34" s="134"/>
      <c r="O34" s="134"/>
    </row>
    <row r="35" ht="52.5" customHeight="1" spans="1:15">
      <c r="A35" s="169" t="s">
        <v>128</v>
      </c>
      <c r="B35" s="169" t="s">
        <v>129</v>
      </c>
      <c r="C35" s="134">
        <v>50308.2</v>
      </c>
      <c r="D35" s="134">
        <v>50308.2</v>
      </c>
      <c r="E35" s="134">
        <v>50308.2</v>
      </c>
      <c r="F35" s="134"/>
      <c r="G35" s="134"/>
      <c r="H35" s="134"/>
      <c r="I35" s="134"/>
      <c r="J35" s="134"/>
      <c r="K35" s="134"/>
      <c r="L35" s="134"/>
      <c r="M35" s="134"/>
      <c r="N35" s="134"/>
      <c r="O35" s="134"/>
    </row>
    <row r="36" ht="52.5" customHeight="1" spans="1:15">
      <c r="A36" s="167" t="s">
        <v>130</v>
      </c>
      <c r="B36" s="167" t="s">
        <v>131</v>
      </c>
      <c r="C36" s="134">
        <v>763669</v>
      </c>
      <c r="D36" s="134">
        <v>763669</v>
      </c>
      <c r="E36" s="134">
        <v>763669</v>
      </c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ht="52.5" customHeight="1" spans="1:15">
      <c r="A37" s="168" t="s">
        <v>132</v>
      </c>
      <c r="B37" s="168" t="s">
        <v>133</v>
      </c>
      <c r="C37" s="134">
        <v>763669</v>
      </c>
      <c r="D37" s="134">
        <v>763669</v>
      </c>
      <c r="E37" s="134">
        <v>763669</v>
      </c>
      <c r="F37" s="134"/>
      <c r="G37" s="134"/>
      <c r="H37" s="134"/>
      <c r="I37" s="134"/>
      <c r="J37" s="134"/>
      <c r="K37" s="134"/>
      <c r="L37" s="134"/>
      <c r="M37" s="134"/>
      <c r="N37" s="134"/>
      <c r="O37" s="134"/>
    </row>
    <row r="38" ht="52.5" customHeight="1" spans="1:15">
      <c r="A38" s="169" t="s">
        <v>134</v>
      </c>
      <c r="B38" s="169" t="s">
        <v>135</v>
      </c>
      <c r="C38" s="134">
        <v>763669</v>
      </c>
      <c r="D38" s="134">
        <v>763669</v>
      </c>
      <c r="E38" s="134">
        <v>763669</v>
      </c>
      <c r="F38" s="134"/>
      <c r="G38" s="134"/>
      <c r="H38" s="134"/>
      <c r="I38" s="134"/>
      <c r="J38" s="134"/>
      <c r="K38" s="134"/>
      <c r="L38" s="134"/>
      <c r="M38" s="134"/>
      <c r="N38" s="134"/>
      <c r="O38" s="134"/>
    </row>
    <row r="39" ht="30" customHeight="1" spans="1:15">
      <c r="A39" s="166" t="s">
        <v>30</v>
      </c>
      <c r="B39" s="166"/>
      <c r="C39" s="134">
        <v>13777488.59</v>
      </c>
      <c r="D39" s="134">
        <v>13267001.49</v>
      </c>
      <c r="E39" s="134">
        <v>12318801.49</v>
      </c>
      <c r="F39" s="134">
        <v>948200</v>
      </c>
      <c r="G39" s="134"/>
      <c r="H39" s="134"/>
      <c r="I39" s="134"/>
      <c r="J39" s="134">
        <v>510487.1</v>
      </c>
      <c r="K39" s="134"/>
      <c r="L39" s="134"/>
      <c r="M39" s="134"/>
      <c r="N39" s="134"/>
      <c r="O39" s="134">
        <v>510487.1</v>
      </c>
    </row>
  </sheetData>
  <mergeCells count="13">
    <mergeCell ref="N1:O1"/>
    <mergeCell ref="A2:O2"/>
    <mergeCell ref="A3:F3"/>
    <mergeCell ref="N3:O3"/>
    <mergeCell ref="D4:F4"/>
    <mergeCell ref="J4:O4"/>
    <mergeCell ref="A39:B3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7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19"/>
  <sheetViews>
    <sheetView showZeros="0" workbookViewId="0">
      <selection activeCell="H21" sqref="H2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6"/>
      <c r="B1" s="46"/>
      <c r="C1" s="46"/>
      <c r="D1" s="89" t="s">
        <v>136</v>
      </c>
    </row>
    <row r="2" ht="30.75" customHeight="1" spans="1:4">
      <c r="A2" s="156" t="str">
        <f>"2026"&amp;"年部门财政拨款收支预算总表"</f>
        <v>2026年部门财政拨款收支预算总表</v>
      </c>
      <c r="B2" s="156"/>
      <c r="C2" s="156"/>
      <c r="D2" s="156"/>
    </row>
    <row r="3" ht="18.75" customHeight="1" spans="1:4">
      <c r="A3" s="31" t="str">
        <f>"单位名称："&amp;"盈江县文化和旅游局"</f>
        <v>单位名称：盈江县文化和旅游局</v>
      </c>
      <c r="B3" s="157"/>
      <c r="C3" s="157"/>
      <c r="D3" s="90" t="s">
        <v>1</v>
      </c>
    </row>
    <row r="4" ht="19.5" customHeight="1" spans="1:4">
      <c r="A4" s="12" t="s">
        <v>137</v>
      </c>
      <c r="B4" s="14"/>
      <c r="C4" s="12" t="s">
        <v>138</v>
      </c>
      <c r="D4" s="14"/>
    </row>
    <row r="5" ht="21.75" customHeight="1" spans="1:4">
      <c r="A5" s="71" t="s">
        <v>139</v>
      </c>
      <c r="B5" s="11" t="s">
        <v>5</v>
      </c>
      <c r="C5" s="71" t="s">
        <v>140</v>
      </c>
      <c r="D5" s="11" t="s">
        <v>5</v>
      </c>
    </row>
    <row r="6" ht="17.25" customHeight="1" spans="1:4">
      <c r="A6" s="73"/>
      <c r="B6" s="18"/>
      <c r="C6" s="73"/>
      <c r="D6" s="18"/>
    </row>
    <row r="7" ht="19.5" customHeight="1" spans="1:4">
      <c r="A7" s="86" t="s">
        <v>141</v>
      </c>
      <c r="B7" s="23">
        <v>13267001.49</v>
      </c>
      <c r="C7" s="86" t="s">
        <v>142</v>
      </c>
      <c r="D7" s="23">
        <v>13267001.49</v>
      </c>
    </row>
    <row r="8" ht="19.5" customHeight="1" spans="1:4">
      <c r="A8" s="86" t="s">
        <v>143</v>
      </c>
      <c r="B8" s="23">
        <v>13267001.49</v>
      </c>
      <c r="C8" s="158" t="str">
        <f>"（"&amp;"一"&amp;"）"&amp;"一般公共服务支出"</f>
        <v>（一）一般公共服务支出</v>
      </c>
      <c r="D8" s="23">
        <v>8400</v>
      </c>
    </row>
    <row r="9" ht="19.5" customHeight="1" spans="1:4">
      <c r="A9" s="159" t="s">
        <v>144</v>
      </c>
      <c r="B9" s="23"/>
      <c r="C9" s="158" t="str">
        <f>"（"&amp;"二"&amp;"）"&amp;"文化旅游体育与传媒支出"</f>
        <v>（二）文化旅游体育与传媒支出</v>
      </c>
      <c r="D9" s="23">
        <v>10698584.08</v>
      </c>
    </row>
    <row r="10" ht="19.5" customHeight="1" spans="1:4">
      <c r="A10" s="159" t="s">
        <v>145</v>
      </c>
      <c r="B10" s="23"/>
      <c r="C10" s="158" t="str">
        <f>"（"&amp;"三"&amp;"）"&amp;"社会保障和就业支出"</f>
        <v>（三）社会保障和就业支出</v>
      </c>
      <c r="D10" s="23">
        <v>1321085.89</v>
      </c>
    </row>
    <row r="11" ht="19.5" customHeight="1" spans="1:4">
      <c r="A11" s="159" t="s">
        <v>146</v>
      </c>
      <c r="B11" s="23"/>
      <c r="C11" s="158" t="str">
        <f>"（"&amp;"四"&amp;"）"&amp;"卫生健康支出"</f>
        <v>（四）卫生健康支出</v>
      </c>
      <c r="D11" s="23">
        <v>475262.52</v>
      </c>
    </row>
    <row r="12" ht="19.5" customHeight="1" spans="1:4">
      <c r="A12" s="159" t="s">
        <v>143</v>
      </c>
      <c r="B12" s="23"/>
      <c r="C12" s="158" t="str">
        <f>"（"&amp;"五"&amp;"）"&amp;"住房保障支出"</f>
        <v>（五）住房保障支出</v>
      </c>
      <c r="D12" s="23">
        <v>763669</v>
      </c>
    </row>
    <row r="13" ht="19.5" customHeight="1" spans="1:4">
      <c r="A13" s="159" t="s">
        <v>144</v>
      </c>
      <c r="B13" s="23"/>
      <c r="C13" s="158"/>
      <c r="D13" s="23"/>
    </row>
    <row r="14" ht="19.5" customHeight="1" spans="1:4">
      <c r="A14" s="159" t="s">
        <v>145</v>
      </c>
      <c r="B14" s="23"/>
      <c r="C14" s="158"/>
      <c r="D14" s="23"/>
    </row>
    <row r="15" ht="19.5" customHeight="1" spans="1:4">
      <c r="A15" s="160"/>
      <c r="B15" s="23"/>
      <c r="C15" s="158"/>
      <c r="D15" s="23"/>
    </row>
    <row r="16" ht="19.5" customHeight="1" spans="1:4">
      <c r="A16" s="160"/>
      <c r="B16" s="23"/>
      <c r="C16" s="158"/>
      <c r="D16" s="23"/>
    </row>
    <row r="17" ht="19.5" customHeight="1" spans="1:4">
      <c r="A17" s="158"/>
      <c r="B17" s="161"/>
      <c r="C17" s="86"/>
      <c r="D17" s="161"/>
    </row>
    <row r="18" ht="19.5" customHeight="1" spans="1:4">
      <c r="A18" s="158"/>
      <c r="B18" s="23"/>
      <c r="C18" s="86" t="s">
        <v>147</v>
      </c>
      <c r="D18" s="23"/>
    </row>
    <row r="19" ht="19.5" customHeight="1" spans="1:4">
      <c r="A19" s="162" t="s">
        <v>24</v>
      </c>
      <c r="B19" s="23">
        <v>13267001.49</v>
      </c>
      <c r="C19" s="162" t="s">
        <v>25</v>
      </c>
      <c r="D19" s="23">
        <v>13267001.49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38"/>
  <sheetViews>
    <sheetView showZeros="0" workbookViewId="0">
      <selection activeCell="I8" sqref="I8"/>
    </sheetView>
  </sheetViews>
  <sheetFormatPr defaultColWidth="10.2857142857143" defaultRowHeight="15" customHeight="1" outlineLevelCol="6"/>
  <cols>
    <col min="1" max="1" width="26.3428571428571" customWidth="1"/>
    <col min="2" max="2" width="30.8571428571429" customWidth="1"/>
    <col min="3" max="7" width="19.2857142857143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148</v>
      </c>
    </row>
    <row r="2" ht="33" customHeight="1" spans="1:7">
      <c r="A2" s="149" t="str">
        <f>"2026"&amp;"年一般公共预算支出预算表（按功能科目分类）"</f>
        <v>2026年一般公共预算支出预算表（按功能科目分类）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"单位名称："&amp;"盈江县文化和旅游局"</f>
        <v>单位名称：盈江县文化和旅游局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149</v>
      </c>
      <c r="B4" s="151"/>
      <c r="C4" s="151" t="s">
        <v>30</v>
      </c>
      <c r="D4" s="151" t="s">
        <v>52</v>
      </c>
      <c r="E4" s="151"/>
      <c r="F4" s="151"/>
      <c r="G4" s="151" t="s">
        <v>53</v>
      </c>
    </row>
    <row r="5" ht="18.75" customHeight="1" spans="1:7">
      <c r="A5" s="151" t="s">
        <v>48</v>
      </c>
      <c r="B5" s="151" t="s">
        <v>49</v>
      </c>
      <c r="C5" s="151"/>
      <c r="D5" s="151" t="s">
        <v>33</v>
      </c>
      <c r="E5" s="151" t="s">
        <v>150</v>
      </c>
      <c r="F5" s="151" t="s">
        <v>151</v>
      </c>
      <c r="G5" s="151"/>
    </row>
    <row r="6" ht="18.75" customHeight="1" spans="1:7">
      <c r="A6" s="151" t="s">
        <v>59</v>
      </c>
      <c r="B6" s="151" t="s">
        <v>60</v>
      </c>
      <c r="C6" s="151" t="s">
        <v>61</v>
      </c>
      <c r="D6" s="151" t="s">
        <v>62</v>
      </c>
      <c r="E6" s="151" t="s">
        <v>63</v>
      </c>
      <c r="F6" s="151" t="s">
        <v>64</v>
      </c>
      <c r="G6" s="151" t="s">
        <v>65</v>
      </c>
    </row>
    <row r="7" ht="29" customHeight="1" spans="1:7">
      <c r="A7" s="152" t="s">
        <v>74</v>
      </c>
      <c r="B7" s="152" t="s">
        <v>75</v>
      </c>
      <c r="C7" s="153">
        <v>8400</v>
      </c>
      <c r="D7" s="153">
        <v>8400</v>
      </c>
      <c r="E7" s="153">
        <v>8400</v>
      </c>
      <c r="F7" s="153"/>
      <c r="G7" s="153"/>
    </row>
    <row r="8" ht="29" customHeight="1" outlineLevel="1" spans="1:7">
      <c r="A8" s="154" t="s">
        <v>76</v>
      </c>
      <c r="B8" s="154" t="s">
        <v>77</v>
      </c>
      <c r="C8" s="153">
        <v>8400</v>
      </c>
      <c r="D8" s="153">
        <v>8400</v>
      </c>
      <c r="E8" s="153">
        <v>8400</v>
      </c>
      <c r="F8" s="153"/>
      <c r="G8" s="153"/>
    </row>
    <row r="9" ht="29" customHeight="1" outlineLevel="2" spans="1:7">
      <c r="A9" s="155" t="s">
        <v>78</v>
      </c>
      <c r="B9" s="155" t="s">
        <v>79</v>
      </c>
      <c r="C9" s="153">
        <v>8400</v>
      </c>
      <c r="D9" s="153">
        <v>8400</v>
      </c>
      <c r="E9" s="153">
        <v>8400</v>
      </c>
      <c r="F9" s="153"/>
      <c r="G9" s="153"/>
    </row>
    <row r="10" ht="29" customHeight="1" spans="1:7">
      <c r="A10" s="152" t="s">
        <v>80</v>
      </c>
      <c r="B10" s="152" t="s">
        <v>81</v>
      </c>
      <c r="C10" s="153">
        <v>10698584.08</v>
      </c>
      <c r="D10" s="153">
        <v>9750384.08</v>
      </c>
      <c r="E10" s="153">
        <v>9178942.8</v>
      </c>
      <c r="F10" s="153">
        <v>571441.28</v>
      </c>
      <c r="G10" s="153">
        <v>948200</v>
      </c>
    </row>
    <row r="11" ht="29" customHeight="1" outlineLevel="1" spans="1:7">
      <c r="A11" s="154" t="s">
        <v>82</v>
      </c>
      <c r="B11" s="154" t="s">
        <v>83</v>
      </c>
      <c r="C11" s="153">
        <v>9994492.08</v>
      </c>
      <c r="D11" s="153">
        <v>9376292.08</v>
      </c>
      <c r="E11" s="153">
        <v>8804850.8</v>
      </c>
      <c r="F11" s="153">
        <v>571441.28</v>
      </c>
      <c r="G11" s="153">
        <v>618200</v>
      </c>
    </row>
    <row r="12" ht="29" customHeight="1" outlineLevel="2" spans="1:7">
      <c r="A12" s="155" t="s">
        <v>84</v>
      </c>
      <c r="B12" s="155" t="s">
        <v>79</v>
      </c>
      <c r="C12" s="153">
        <v>3494686.28</v>
      </c>
      <c r="D12" s="153">
        <v>3481686.28</v>
      </c>
      <c r="E12" s="153">
        <v>3027325</v>
      </c>
      <c r="F12" s="153">
        <v>454361.28</v>
      </c>
      <c r="G12" s="153">
        <v>13000</v>
      </c>
    </row>
    <row r="13" ht="29" customHeight="1" outlineLevel="2" spans="1:7">
      <c r="A13" s="155" t="s">
        <v>85</v>
      </c>
      <c r="B13" s="155" t="s">
        <v>86</v>
      </c>
      <c r="C13" s="153">
        <v>936294</v>
      </c>
      <c r="D13" s="153">
        <v>746294</v>
      </c>
      <c r="E13" s="153">
        <v>729294</v>
      </c>
      <c r="F13" s="153">
        <v>17000</v>
      </c>
      <c r="G13" s="153">
        <v>190000</v>
      </c>
    </row>
    <row r="14" ht="29" customHeight="1" outlineLevel="2" spans="1:7">
      <c r="A14" s="155" t="s">
        <v>87</v>
      </c>
      <c r="B14" s="155" t="s">
        <v>88</v>
      </c>
      <c r="C14" s="153">
        <v>3043639.8</v>
      </c>
      <c r="D14" s="153">
        <v>3043639.8</v>
      </c>
      <c r="E14" s="153">
        <v>3033559.8</v>
      </c>
      <c r="F14" s="153">
        <v>10080</v>
      </c>
      <c r="G14" s="153"/>
    </row>
    <row r="15" ht="29" customHeight="1" outlineLevel="2" spans="1:7">
      <c r="A15" s="155" t="s">
        <v>89</v>
      </c>
      <c r="B15" s="155" t="s">
        <v>90</v>
      </c>
      <c r="C15" s="153">
        <v>1760729</v>
      </c>
      <c r="D15" s="153">
        <v>1760729</v>
      </c>
      <c r="E15" s="153">
        <v>1697729</v>
      </c>
      <c r="F15" s="153">
        <v>63000</v>
      </c>
      <c r="G15" s="153"/>
    </row>
    <row r="16" ht="29" customHeight="1" outlineLevel="2" spans="1:7">
      <c r="A16" s="155" t="s">
        <v>91</v>
      </c>
      <c r="B16" s="155" t="s">
        <v>92</v>
      </c>
      <c r="C16" s="153">
        <v>343943</v>
      </c>
      <c r="D16" s="153">
        <v>343943</v>
      </c>
      <c r="E16" s="153">
        <v>316943</v>
      </c>
      <c r="F16" s="153">
        <v>27000</v>
      </c>
      <c r="G16" s="153"/>
    </row>
    <row r="17" ht="29" customHeight="1" outlineLevel="2" spans="1:7">
      <c r="A17" s="155" t="s">
        <v>93</v>
      </c>
      <c r="B17" s="155" t="s">
        <v>94</v>
      </c>
      <c r="C17" s="153">
        <v>415200</v>
      </c>
      <c r="D17" s="153"/>
      <c r="E17" s="153"/>
      <c r="F17" s="153"/>
      <c r="G17" s="153">
        <v>415200</v>
      </c>
    </row>
    <row r="18" ht="29" customHeight="1" outlineLevel="1" spans="1:7">
      <c r="A18" s="154" t="s">
        <v>95</v>
      </c>
      <c r="B18" s="154" t="s">
        <v>96</v>
      </c>
      <c r="C18" s="153">
        <v>704092</v>
      </c>
      <c r="D18" s="153">
        <v>374092</v>
      </c>
      <c r="E18" s="153">
        <v>374092</v>
      </c>
      <c r="F18" s="153"/>
      <c r="G18" s="153">
        <v>330000</v>
      </c>
    </row>
    <row r="19" ht="29" customHeight="1" outlineLevel="2" spans="1:7">
      <c r="A19" s="155" t="s">
        <v>97</v>
      </c>
      <c r="B19" s="155" t="s">
        <v>98</v>
      </c>
      <c r="C19" s="153">
        <v>352440</v>
      </c>
      <c r="D19" s="153">
        <v>22440</v>
      </c>
      <c r="E19" s="153">
        <v>22440</v>
      </c>
      <c r="F19" s="153"/>
      <c r="G19" s="153">
        <v>330000</v>
      </c>
    </row>
    <row r="20" ht="29" customHeight="1" outlineLevel="2" spans="1:7">
      <c r="A20" s="155" t="s">
        <v>99</v>
      </c>
      <c r="B20" s="155" t="s">
        <v>100</v>
      </c>
      <c r="C20" s="153">
        <v>351652</v>
      </c>
      <c r="D20" s="153">
        <v>351652</v>
      </c>
      <c r="E20" s="153">
        <v>351652</v>
      </c>
      <c r="F20" s="153"/>
      <c r="G20" s="153"/>
    </row>
    <row r="21" ht="29" customHeight="1" spans="1:7">
      <c r="A21" s="152" t="s">
        <v>101</v>
      </c>
      <c r="B21" s="152" t="s">
        <v>102</v>
      </c>
      <c r="C21" s="153">
        <v>1321085.89</v>
      </c>
      <c r="D21" s="153">
        <v>1321085.89</v>
      </c>
      <c r="E21" s="153">
        <v>1263085.89</v>
      </c>
      <c r="F21" s="153">
        <v>58000</v>
      </c>
      <c r="G21" s="153"/>
    </row>
    <row r="22" ht="29" customHeight="1" outlineLevel="1" spans="1:7">
      <c r="A22" s="154" t="s">
        <v>103</v>
      </c>
      <c r="B22" s="154" t="s">
        <v>104</v>
      </c>
      <c r="C22" s="153">
        <v>1241773</v>
      </c>
      <c r="D22" s="153">
        <v>1241773</v>
      </c>
      <c r="E22" s="153">
        <v>1183773</v>
      </c>
      <c r="F22" s="153">
        <v>58000</v>
      </c>
      <c r="G22" s="153"/>
    </row>
    <row r="23" ht="29" customHeight="1" outlineLevel="2" spans="1:7">
      <c r="A23" s="155" t="s">
        <v>105</v>
      </c>
      <c r="B23" s="155" t="s">
        <v>106</v>
      </c>
      <c r="C23" s="153">
        <v>24000</v>
      </c>
      <c r="D23" s="153">
        <v>24000</v>
      </c>
      <c r="E23" s="153"/>
      <c r="F23" s="153">
        <v>24000</v>
      </c>
      <c r="G23" s="153"/>
    </row>
    <row r="24" ht="29" customHeight="1" outlineLevel="2" spans="1:7">
      <c r="A24" s="155" t="s">
        <v>107</v>
      </c>
      <c r="B24" s="155" t="s">
        <v>108</v>
      </c>
      <c r="C24" s="153">
        <v>34000</v>
      </c>
      <c r="D24" s="153">
        <v>34000</v>
      </c>
      <c r="E24" s="153"/>
      <c r="F24" s="153">
        <v>34000</v>
      </c>
      <c r="G24" s="153"/>
    </row>
    <row r="25" ht="29" customHeight="1" outlineLevel="2" spans="1:7">
      <c r="A25" s="155" t="s">
        <v>109</v>
      </c>
      <c r="B25" s="155" t="s">
        <v>110</v>
      </c>
      <c r="C25" s="153">
        <v>1096656.32</v>
      </c>
      <c r="D25" s="153">
        <v>1096656.32</v>
      </c>
      <c r="E25" s="153">
        <v>1096656.32</v>
      </c>
      <c r="F25" s="153"/>
      <c r="G25" s="153"/>
    </row>
    <row r="26" ht="29" customHeight="1" outlineLevel="2" spans="1:7">
      <c r="A26" s="155" t="s">
        <v>111</v>
      </c>
      <c r="B26" s="155" t="s">
        <v>112</v>
      </c>
      <c r="C26" s="153">
        <v>87116.68</v>
      </c>
      <c r="D26" s="153">
        <v>87116.68</v>
      </c>
      <c r="E26" s="153">
        <v>87116.68</v>
      </c>
      <c r="F26" s="153"/>
      <c r="G26" s="153"/>
    </row>
    <row r="27" ht="29" customHeight="1" outlineLevel="1" spans="1:7">
      <c r="A27" s="154" t="s">
        <v>113</v>
      </c>
      <c r="B27" s="154" t="s">
        <v>114</v>
      </c>
      <c r="C27" s="153">
        <v>45036</v>
      </c>
      <c r="D27" s="153">
        <v>45036</v>
      </c>
      <c r="E27" s="153">
        <v>45036</v>
      </c>
      <c r="F27" s="153"/>
      <c r="G27" s="153"/>
    </row>
    <row r="28" ht="29" customHeight="1" outlineLevel="2" spans="1:7">
      <c r="A28" s="155" t="s">
        <v>115</v>
      </c>
      <c r="B28" s="155" t="s">
        <v>116</v>
      </c>
      <c r="C28" s="153">
        <v>45036</v>
      </c>
      <c r="D28" s="153">
        <v>45036</v>
      </c>
      <c r="E28" s="153">
        <v>45036</v>
      </c>
      <c r="F28" s="153"/>
      <c r="G28" s="153"/>
    </row>
    <row r="29" ht="29" customHeight="1" outlineLevel="1" spans="1:7">
      <c r="A29" s="154" t="s">
        <v>117</v>
      </c>
      <c r="B29" s="154" t="s">
        <v>118</v>
      </c>
      <c r="C29" s="153">
        <v>34276.89</v>
      </c>
      <c r="D29" s="153">
        <v>34276.89</v>
      </c>
      <c r="E29" s="153">
        <v>34276.89</v>
      </c>
      <c r="F29" s="153"/>
      <c r="G29" s="153"/>
    </row>
    <row r="30" ht="29" customHeight="1" outlineLevel="2" spans="1:7">
      <c r="A30" s="155" t="s">
        <v>119</v>
      </c>
      <c r="B30" s="155" t="s">
        <v>118</v>
      </c>
      <c r="C30" s="153">
        <v>34276.89</v>
      </c>
      <c r="D30" s="153">
        <v>34276.89</v>
      </c>
      <c r="E30" s="153">
        <v>34276.89</v>
      </c>
      <c r="F30" s="153"/>
      <c r="G30" s="153"/>
    </row>
    <row r="31" ht="29" customHeight="1" spans="1:7">
      <c r="A31" s="152" t="s">
        <v>120</v>
      </c>
      <c r="B31" s="152" t="s">
        <v>121</v>
      </c>
      <c r="C31" s="153">
        <v>475262.52</v>
      </c>
      <c r="D31" s="153">
        <v>475262.52</v>
      </c>
      <c r="E31" s="153">
        <v>475262.52</v>
      </c>
      <c r="F31" s="153"/>
      <c r="G31" s="153"/>
    </row>
    <row r="32" ht="29" customHeight="1" outlineLevel="1" spans="1:7">
      <c r="A32" s="154" t="s">
        <v>122</v>
      </c>
      <c r="B32" s="154" t="s">
        <v>123</v>
      </c>
      <c r="C32" s="153">
        <v>475262.52</v>
      </c>
      <c r="D32" s="153">
        <v>475262.52</v>
      </c>
      <c r="E32" s="153">
        <v>475262.52</v>
      </c>
      <c r="F32" s="153"/>
      <c r="G32" s="153"/>
    </row>
    <row r="33" ht="29" customHeight="1" outlineLevel="2" spans="1:7">
      <c r="A33" s="155" t="s">
        <v>124</v>
      </c>
      <c r="B33" s="155" t="s">
        <v>125</v>
      </c>
      <c r="C33" s="153">
        <v>424954.32</v>
      </c>
      <c r="D33" s="153">
        <v>424954.32</v>
      </c>
      <c r="E33" s="153">
        <v>424954.32</v>
      </c>
      <c r="F33" s="153"/>
      <c r="G33" s="153"/>
    </row>
    <row r="34" ht="29" customHeight="1" outlineLevel="2" spans="1:7">
      <c r="A34" s="155" t="s">
        <v>128</v>
      </c>
      <c r="B34" s="155" t="s">
        <v>129</v>
      </c>
      <c r="C34" s="153">
        <v>50308.2</v>
      </c>
      <c r="D34" s="153">
        <v>50308.2</v>
      </c>
      <c r="E34" s="153">
        <v>50308.2</v>
      </c>
      <c r="F34" s="153"/>
      <c r="G34" s="153"/>
    </row>
    <row r="35" ht="29" customHeight="1" spans="1:7">
      <c r="A35" s="152" t="s">
        <v>130</v>
      </c>
      <c r="B35" s="152" t="s">
        <v>131</v>
      </c>
      <c r="C35" s="153">
        <v>763669</v>
      </c>
      <c r="D35" s="153">
        <v>763669</v>
      </c>
      <c r="E35" s="153">
        <v>763669</v>
      </c>
      <c r="F35" s="153"/>
      <c r="G35" s="153"/>
    </row>
    <row r="36" ht="29" customHeight="1" outlineLevel="1" spans="1:7">
      <c r="A36" s="154" t="s">
        <v>132</v>
      </c>
      <c r="B36" s="154" t="s">
        <v>133</v>
      </c>
      <c r="C36" s="153">
        <v>763669</v>
      </c>
      <c r="D36" s="153">
        <v>763669</v>
      </c>
      <c r="E36" s="153">
        <v>763669</v>
      </c>
      <c r="F36" s="153"/>
      <c r="G36" s="153"/>
    </row>
    <row r="37" ht="29" customHeight="1" outlineLevel="2" spans="1:7">
      <c r="A37" s="155" t="s">
        <v>134</v>
      </c>
      <c r="B37" s="155" t="s">
        <v>135</v>
      </c>
      <c r="C37" s="153">
        <v>763669</v>
      </c>
      <c r="D37" s="153">
        <v>763669</v>
      </c>
      <c r="E37" s="153">
        <v>763669</v>
      </c>
      <c r="F37" s="153"/>
      <c r="G37" s="153"/>
    </row>
    <row r="38" ht="29" customHeight="1" spans="1:7">
      <c r="A38" s="151" t="s">
        <v>30</v>
      </c>
      <c r="B38" s="151"/>
      <c r="C38" s="153">
        <v>13267001.49</v>
      </c>
      <c r="D38" s="153">
        <v>12318801.49</v>
      </c>
      <c r="E38" s="153">
        <v>11689360.21</v>
      </c>
      <c r="F38" s="153">
        <v>629441.28</v>
      </c>
      <c r="G38" s="153">
        <v>948200</v>
      </c>
    </row>
  </sheetData>
  <mergeCells count="7">
    <mergeCell ref="A2:G2"/>
    <mergeCell ref="A3:C3"/>
    <mergeCell ref="A4:B4"/>
    <mergeCell ref="D4:F4"/>
    <mergeCell ref="A38:B38"/>
    <mergeCell ref="C4:C5"/>
    <mergeCell ref="G4:G5"/>
  </mergeCells>
  <pageMargins left="0.75" right="0.75" top="1" bottom="1" header="0.5" footer="0.5"/>
  <pageSetup paperSize="9" scale="8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J18" sqref="J18"/>
    </sheetView>
  </sheetViews>
  <sheetFormatPr defaultColWidth="9.14285714285714" defaultRowHeight="14.25" customHeight="1" outlineLevelRow="6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152</v>
      </c>
    </row>
    <row r="2" ht="33.75" customHeight="1" spans="1:6">
      <c r="A2" s="143" t="str">
        <f>"2026"&amp;"年一般公共预算“三公”经费支出预算表"</f>
        <v>2026年一般公共预算“三公”经费支出预算表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"单位名称："&amp;"盈江县文化和旅游局"</f>
        <v>单位名称：盈江县文化和旅游局</v>
      </c>
      <c r="B3" s="140"/>
      <c r="C3" s="141"/>
      <c r="D3" s="3"/>
      <c r="E3" s="1"/>
      <c r="F3" s="142" t="s">
        <v>27</v>
      </c>
    </row>
    <row r="4" ht="28" customHeight="1" spans="1:6">
      <c r="A4" s="11" t="s">
        <v>153</v>
      </c>
      <c r="B4" s="71" t="s">
        <v>154</v>
      </c>
      <c r="C4" s="12" t="s">
        <v>155</v>
      </c>
      <c r="D4" s="13"/>
      <c r="E4" s="14"/>
      <c r="F4" s="71" t="s">
        <v>156</v>
      </c>
    </row>
    <row r="5" ht="28" customHeight="1" spans="1:6">
      <c r="A5" s="18"/>
      <c r="B5" s="73"/>
      <c r="C5" s="35" t="s">
        <v>33</v>
      </c>
      <c r="D5" s="35" t="s">
        <v>157</v>
      </c>
      <c r="E5" s="35" t="s">
        <v>158</v>
      </c>
      <c r="F5" s="73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>
        <f>SUM(B7,C7,F7)</f>
        <v>35000</v>
      </c>
      <c r="B7" s="147"/>
      <c r="C7" s="148">
        <f>SUM(D7:E7)</f>
        <v>25000</v>
      </c>
      <c r="D7" s="147"/>
      <c r="E7" s="147">
        <v>25000</v>
      </c>
      <c r="F7" s="147">
        <v>10000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orientation="landscape"/>
  <headerFooter/>
  <ignoredErrors>
    <ignoredError sqref="C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86"/>
  <sheetViews>
    <sheetView showZeros="0" workbookViewId="0">
      <selection activeCell="Y6" sqref="Y6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6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8" width="4.28571428571429" customWidth="1"/>
    <col min="19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8" t="s">
        <v>159</v>
      </c>
      <c r="U1" s="138"/>
      <c r="V1" s="138"/>
      <c r="W1" s="138"/>
    </row>
    <row r="2" ht="45.75" customHeight="1" spans="1:23">
      <c r="A2" s="136" t="str">
        <f>"2026"&amp;"年部门基本支出预算表"</f>
        <v>2026年部门基本支出预算表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"单位名称："&amp;"盈江县文化和旅游局"</f>
        <v>单位名称：盈江县文化和旅游局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8" t="s">
        <v>27</v>
      </c>
      <c r="U3" s="138"/>
      <c r="V3" s="138"/>
      <c r="W3" s="138"/>
    </row>
    <row r="4" ht="72" customHeight="1" spans="1:23">
      <c r="A4" s="137" t="s">
        <v>160</v>
      </c>
      <c r="B4" s="137" t="s">
        <v>161</v>
      </c>
      <c r="C4" s="137" t="s">
        <v>162</v>
      </c>
      <c r="D4" s="137" t="s">
        <v>163</v>
      </c>
      <c r="E4" s="137" t="s">
        <v>164</v>
      </c>
      <c r="F4" s="137" t="s">
        <v>165</v>
      </c>
      <c r="G4" s="137" t="s">
        <v>166</v>
      </c>
      <c r="H4" s="137" t="s">
        <v>167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72" customHeight="1" spans="1:23">
      <c r="A5" s="137"/>
      <c r="B5" s="137"/>
      <c r="C5" s="137"/>
      <c r="D5" s="137"/>
      <c r="E5" s="137"/>
      <c r="F5" s="137"/>
      <c r="G5" s="137"/>
      <c r="H5" s="137" t="s">
        <v>168</v>
      </c>
      <c r="I5" s="137" t="s">
        <v>34</v>
      </c>
      <c r="J5" s="137" t="s">
        <v>169</v>
      </c>
      <c r="K5" s="137" t="s">
        <v>170</v>
      </c>
      <c r="L5" s="137" t="s">
        <v>171</v>
      </c>
      <c r="M5" s="137" t="s">
        <v>172</v>
      </c>
      <c r="N5" s="137" t="s">
        <v>173</v>
      </c>
      <c r="O5" s="137" t="s">
        <v>35</v>
      </c>
      <c r="P5" s="137" t="s">
        <v>36</v>
      </c>
      <c r="Q5" s="137" t="s">
        <v>37</v>
      </c>
      <c r="R5" s="137" t="s">
        <v>51</v>
      </c>
      <c r="S5" s="137"/>
      <c r="T5" s="137"/>
      <c r="U5" s="137"/>
      <c r="V5" s="137"/>
      <c r="W5" s="137"/>
    </row>
    <row r="6" ht="72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174</v>
      </c>
      <c r="J6" s="137" t="s">
        <v>169</v>
      </c>
      <c r="K6" s="137" t="s">
        <v>170</v>
      </c>
      <c r="L6" s="137" t="s">
        <v>171</v>
      </c>
      <c r="M6" s="137" t="s">
        <v>172</v>
      </c>
      <c r="N6" s="137" t="s">
        <v>34</v>
      </c>
      <c r="O6" s="137" t="s">
        <v>35</v>
      </c>
      <c r="P6" s="137" t="s">
        <v>36</v>
      </c>
      <c r="Q6" s="137"/>
      <c r="R6" s="137" t="s">
        <v>33</v>
      </c>
      <c r="S6" s="137" t="s">
        <v>40</v>
      </c>
      <c r="T6" s="137" t="s">
        <v>41</v>
      </c>
      <c r="U6" s="137" t="s">
        <v>42</v>
      </c>
      <c r="V6" s="137" t="s">
        <v>43</v>
      </c>
      <c r="W6" s="137" t="s">
        <v>44</v>
      </c>
    </row>
    <row r="7" ht="72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33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59</v>
      </c>
      <c r="B8" s="137" t="s">
        <v>60</v>
      </c>
      <c r="C8" s="137" t="s">
        <v>61</v>
      </c>
      <c r="D8" s="137" t="s">
        <v>62</v>
      </c>
      <c r="E8" s="137" t="s">
        <v>63</v>
      </c>
      <c r="F8" s="137" t="s">
        <v>64</v>
      </c>
      <c r="G8" s="137" t="s">
        <v>65</v>
      </c>
      <c r="H8" s="137" t="s">
        <v>66</v>
      </c>
      <c r="I8" s="137" t="s">
        <v>67</v>
      </c>
      <c r="J8" s="137" t="s">
        <v>68</v>
      </c>
      <c r="K8" s="137" t="s">
        <v>69</v>
      </c>
      <c r="L8" s="137" t="s">
        <v>70</v>
      </c>
      <c r="M8" s="137" t="s">
        <v>71</v>
      </c>
      <c r="N8" s="137" t="s">
        <v>72</v>
      </c>
      <c r="O8" s="137" t="s">
        <v>73</v>
      </c>
      <c r="P8" s="137" t="s">
        <v>175</v>
      </c>
      <c r="Q8" s="137" t="s">
        <v>176</v>
      </c>
      <c r="R8" s="137" t="s">
        <v>177</v>
      </c>
      <c r="S8" s="137" t="s">
        <v>178</v>
      </c>
      <c r="T8" s="137" t="s">
        <v>179</v>
      </c>
      <c r="U8" s="137" t="s">
        <v>180</v>
      </c>
      <c r="V8" s="137" t="s">
        <v>181</v>
      </c>
      <c r="W8" s="137" t="s">
        <v>182</v>
      </c>
    </row>
    <row r="9" ht="53.25" customHeight="1" spans="1:23">
      <c r="A9" s="132" t="s">
        <v>46</v>
      </c>
      <c r="B9" s="132"/>
      <c r="C9" s="132"/>
      <c r="D9" s="132"/>
      <c r="E9" s="132"/>
      <c r="F9" s="132"/>
      <c r="G9" s="132"/>
      <c r="H9" s="134">
        <v>12318801.49</v>
      </c>
      <c r="I9" s="134">
        <v>12318801.49</v>
      </c>
      <c r="J9" s="134"/>
      <c r="K9" s="134"/>
      <c r="L9" s="134">
        <v>12318801.49</v>
      </c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3.25" customHeight="1" outlineLevel="1" spans="1:23">
      <c r="A10" s="132" t="s">
        <v>46</v>
      </c>
      <c r="B10" s="132" t="s">
        <v>183</v>
      </c>
      <c r="C10" s="132" t="s">
        <v>184</v>
      </c>
      <c r="D10" s="132" t="s">
        <v>84</v>
      </c>
      <c r="E10" s="132" t="s">
        <v>79</v>
      </c>
      <c r="F10" s="132" t="s">
        <v>185</v>
      </c>
      <c r="G10" s="132" t="s">
        <v>186</v>
      </c>
      <c r="H10" s="134">
        <v>1188156</v>
      </c>
      <c r="I10" s="134">
        <v>1188156</v>
      </c>
      <c r="J10" s="134"/>
      <c r="K10" s="134"/>
      <c r="L10" s="134">
        <v>1188156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46</v>
      </c>
      <c r="B11" s="132" t="s">
        <v>183</v>
      </c>
      <c r="C11" s="132" t="s">
        <v>184</v>
      </c>
      <c r="D11" s="132" t="s">
        <v>91</v>
      </c>
      <c r="E11" s="132" t="s">
        <v>92</v>
      </c>
      <c r="F11" s="132" t="s">
        <v>185</v>
      </c>
      <c r="G11" s="132" t="s">
        <v>186</v>
      </c>
      <c r="H11" s="134">
        <v>104820</v>
      </c>
      <c r="I11" s="134">
        <v>104820</v>
      </c>
      <c r="J11" s="134"/>
      <c r="K11" s="134"/>
      <c r="L11" s="134">
        <v>104820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46</v>
      </c>
      <c r="B12" s="132" t="s">
        <v>187</v>
      </c>
      <c r="C12" s="132" t="s">
        <v>188</v>
      </c>
      <c r="D12" s="132" t="s">
        <v>85</v>
      </c>
      <c r="E12" s="132" t="s">
        <v>86</v>
      </c>
      <c r="F12" s="132" t="s">
        <v>185</v>
      </c>
      <c r="G12" s="132" t="s">
        <v>186</v>
      </c>
      <c r="H12" s="134">
        <v>346776</v>
      </c>
      <c r="I12" s="134">
        <v>346776</v>
      </c>
      <c r="J12" s="134"/>
      <c r="K12" s="134"/>
      <c r="L12" s="134">
        <v>346776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46</v>
      </c>
      <c r="B13" s="132" t="s">
        <v>187</v>
      </c>
      <c r="C13" s="132" t="s">
        <v>188</v>
      </c>
      <c r="D13" s="132" t="s">
        <v>87</v>
      </c>
      <c r="E13" s="132" t="s">
        <v>88</v>
      </c>
      <c r="F13" s="132" t="s">
        <v>185</v>
      </c>
      <c r="G13" s="132" t="s">
        <v>186</v>
      </c>
      <c r="H13" s="134">
        <v>532260</v>
      </c>
      <c r="I13" s="134">
        <v>532260</v>
      </c>
      <c r="J13" s="134"/>
      <c r="K13" s="134"/>
      <c r="L13" s="134">
        <v>532260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46</v>
      </c>
      <c r="B14" s="132" t="s">
        <v>187</v>
      </c>
      <c r="C14" s="132" t="s">
        <v>188</v>
      </c>
      <c r="D14" s="132" t="s">
        <v>89</v>
      </c>
      <c r="E14" s="132" t="s">
        <v>90</v>
      </c>
      <c r="F14" s="132" t="s">
        <v>185</v>
      </c>
      <c r="G14" s="132" t="s">
        <v>186</v>
      </c>
      <c r="H14" s="134">
        <v>706236</v>
      </c>
      <c r="I14" s="134">
        <v>706236</v>
      </c>
      <c r="J14" s="134"/>
      <c r="K14" s="134"/>
      <c r="L14" s="134">
        <v>706236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46</v>
      </c>
      <c r="B15" s="132" t="s">
        <v>187</v>
      </c>
      <c r="C15" s="132" t="s">
        <v>188</v>
      </c>
      <c r="D15" s="132" t="s">
        <v>99</v>
      </c>
      <c r="E15" s="132" t="s">
        <v>100</v>
      </c>
      <c r="F15" s="132" t="s">
        <v>185</v>
      </c>
      <c r="G15" s="132" t="s">
        <v>186</v>
      </c>
      <c r="H15" s="134">
        <v>157728</v>
      </c>
      <c r="I15" s="134">
        <v>157728</v>
      </c>
      <c r="J15" s="134"/>
      <c r="K15" s="134"/>
      <c r="L15" s="134">
        <v>157728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46</v>
      </c>
      <c r="B16" s="132" t="s">
        <v>183</v>
      </c>
      <c r="C16" s="132" t="s">
        <v>184</v>
      </c>
      <c r="D16" s="132" t="s">
        <v>84</v>
      </c>
      <c r="E16" s="132" t="s">
        <v>79</v>
      </c>
      <c r="F16" s="132" t="s">
        <v>189</v>
      </c>
      <c r="G16" s="132" t="s">
        <v>190</v>
      </c>
      <c r="H16" s="134">
        <v>1298916</v>
      </c>
      <c r="I16" s="134">
        <v>1298916</v>
      </c>
      <c r="J16" s="134"/>
      <c r="K16" s="134"/>
      <c r="L16" s="134">
        <v>1298916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46</v>
      </c>
      <c r="B17" s="132" t="s">
        <v>183</v>
      </c>
      <c r="C17" s="132" t="s">
        <v>184</v>
      </c>
      <c r="D17" s="132" t="s">
        <v>91</v>
      </c>
      <c r="E17" s="132" t="s">
        <v>92</v>
      </c>
      <c r="F17" s="132" t="s">
        <v>189</v>
      </c>
      <c r="G17" s="132" t="s">
        <v>190</v>
      </c>
      <c r="H17" s="134">
        <v>140928</v>
      </c>
      <c r="I17" s="134">
        <v>140928</v>
      </c>
      <c r="J17" s="134"/>
      <c r="K17" s="134"/>
      <c r="L17" s="134">
        <v>140928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46</v>
      </c>
      <c r="B18" s="132" t="s">
        <v>187</v>
      </c>
      <c r="C18" s="132" t="s">
        <v>188</v>
      </c>
      <c r="D18" s="132" t="s">
        <v>85</v>
      </c>
      <c r="E18" s="132" t="s">
        <v>86</v>
      </c>
      <c r="F18" s="132" t="s">
        <v>189</v>
      </c>
      <c r="G18" s="132" t="s">
        <v>190</v>
      </c>
      <c r="H18" s="134">
        <v>31800</v>
      </c>
      <c r="I18" s="134">
        <v>31800</v>
      </c>
      <c r="J18" s="134"/>
      <c r="K18" s="134"/>
      <c r="L18" s="134">
        <v>31800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46</v>
      </c>
      <c r="B19" s="132" t="s">
        <v>187</v>
      </c>
      <c r="C19" s="132" t="s">
        <v>188</v>
      </c>
      <c r="D19" s="132" t="s">
        <v>87</v>
      </c>
      <c r="E19" s="132" t="s">
        <v>88</v>
      </c>
      <c r="F19" s="132" t="s">
        <v>189</v>
      </c>
      <c r="G19" s="132" t="s">
        <v>190</v>
      </c>
      <c r="H19" s="134">
        <v>57120</v>
      </c>
      <c r="I19" s="134">
        <v>57120</v>
      </c>
      <c r="J19" s="134"/>
      <c r="K19" s="134"/>
      <c r="L19" s="134">
        <v>57120</v>
      </c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46</v>
      </c>
      <c r="B20" s="132" t="s">
        <v>187</v>
      </c>
      <c r="C20" s="132" t="s">
        <v>188</v>
      </c>
      <c r="D20" s="132" t="s">
        <v>89</v>
      </c>
      <c r="E20" s="132" t="s">
        <v>90</v>
      </c>
      <c r="F20" s="132" t="s">
        <v>189</v>
      </c>
      <c r="G20" s="132" t="s">
        <v>190</v>
      </c>
      <c r="H20" s="134">
        <v>71040</v>
      </c>
      <c r="I20" s="134">
        <v>71040</v>
      </c>
      <c r="J20" s="134"/>
      <c r="K20" s="134"/>
      <c r="L20" s="134">
        <v>71040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46</v>
      </c>
      <c r="B21" s="132" t="s">
        <v>187</v>
      </c>
      <c r="C21" s="132" t="s">
        <v>188</v>
      </c>
      <c r="D21" s="132" t="s">
        <v>99</v>
      </c>
      <c r="E21" s="132" t="s">
        <v>100</v>
      </c>
      <c r="F21" s="132" t="s">
        <v>189</v>
      </c>
      <c r="G21" s="132" t="s">
        <v>190</v>
      </c>
      <c r="H21" s="134">
        <v>15060</v>
      </c>
      <c r="I21" s="134">
        <v>15060</v>
      </c>
      <c r="J21" s="134"/>
      <c r="K21" s="134"/>
      <c r="L21" s="134">
        <v>15060</v>
      </c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46</v>
      </c>
      <c r="B22" s="132" t="s">
        <v>183</v>
      </c>
      <c r="C22" s="132" t="s">
        <v>184</v>
      </c>
      <c r="D22" s="132" t="s">
        <v>84</v>
      </c>
      <c r="E22" s="132" t="s">
        <v>79</v>
      </c>
      <c r="F22" s="132" t="s">
        <v>191</v>
      </c>
      <c r="G22" s="132" t="s">
        <v>192</v>
      </c>
      <c r="H22" s="134">
        <v>99013</v>
      </c>
      <c r="I22" s="134">
        <v>99013</v>
      </c>
      <c r="J22" s="134"/>
      <c r="K22" s="134"/>
      <c r="L22" s="134">
        <v>99013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46</v>
      </c>
      <c r="B23" s="132" t="s">
        <v>183</v>
      </c>
      <c r="C23" s="132" t="s">
        <v>184</v>
      </c>
      <c r="D23" s="132" t="s">
        <v>91</v>
      </c>
      <c r="E23" s="132" t="s">
        <v>92</v>
      </c>
      <c r="F23" s="132" t="s">
        <v>191</v>
      </c>
      <c r="G23" s="132" t="s">
        <v>192</v>
      </c>
      <c r="H23" s="134">
        <v>8735</v>
      </c>
      <c r="I23" s="134">
        <v>8735</v>
      </c>
      <c r="J23" s="134"/>
      <c r="K23" s="134"/>
      <c r="L23" s="134">
        <v>8735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46</v>
      </c>
      <c r="B24" s="132" t="s">
        <v>193</v>
      </c>
      <c r="C24" s="132" t="s">
        <v>194</v>
      </c>
      <c r="D24" s="132" t="s">
        <v>84</v>
      </c>
      <c r="E24" s="132" t="s">
        <v>79</v>
      </c>
      <c r="F24" s="132" t="s">
        <v>191</v>
      </c>
      <c r="G24" s="132" t="s">
        <v>192</v>
      </c>
      <c r="H24" s="134">
        <v>441240</v>
      </c>
      <c r="I24" s="134">
        <v>441240</v>
      </c>
      <c r="J24" s="134"/>
      <c r="K24" s="134"/>
      <c r="L24" s="134">
        <v>441240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46</v>
      </c>
      <c r="B25" s="132" t="s">
        <v>193</v>
      </c>
      <c r="C25" s="132" t="s">
        <v>194</v>
      </c>
      <c r="D25" s="132" t="s">
        <v>91</v>
      </c>
      <c r="E25" s="132" t="s">
        <v>92</v>
      </c>
      <c r="F25" s="132" t="s">
        <v>191</v>
      </c>
      <c r="G25" s="132" t="s">
        <v>192</v>
      </c>
      <c r="H25" s="134">
        <v>48960</v>
      </c>
      <c r="I25" s="134">
        <v>48960</v>
      </c>
      <c r="J25" s="134"/>
      <c r="K25" s="134"/>
      <c r="L25" s="134">
        <v>48960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46</v>
      </c>
      <c r="B26" s="132" t="s">
        <v>187</v>
      </c>
      <c r="C26" s="132" t="s">
        <v>188</v>
      </c>
      <c r="D26" s="132" t="s">
        <v>85</v>
      </c>
      <c r="E26" s="132" t="s">
        <v>86</v>
      </c>
      <c r="F26" s="132" t="s">
        <v>195</v>
      </c>
      <c r="G26" s="132" t="s">
        <v>196</v>
      </c>
      <c r="H26" s="134">
        <v>28898</v>
      </c>
      <c r="I26" s="134">
        <v>28898</v>
      </c>
      <c r="J26" s="134"/>
      <c r="K26" s="134"/>
      <c r="L26" s="134">
        <v>28898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46</v>
      </c>
      <c r="B27" s="132" t="s">
        <v>187</v>
      </c>
      <c r="C27" s="132" t="s">
        <v>188</v>
      </c>
      <c r="D27" s="132" t="s">
        <v>87</v>
      </c>
      <c r="E27" s="132" t="s">
        <v>88</v>
      </c>
      <c r="F27" s="132" t="s">
        <v>195</v>
      </c>
      <c r="G27" s="132" t="s">
        <v>196</v>
      </c>
      <c r="H27" s="134">
        <v>44355</v>
      </c>
      <c r="I27" s="134">
        <v>44355</v>
      </c>
      <c r="J27" s="134"/>
      <c r="K27" s="134"/>
      <c r="L27" s="134">
        <v>44355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46</v>
      </c>
      <c r="B28" s="132" t="s">
        <v>187</v>
      </c>
      <c r="C28" s="132" t="s">
        <v>188</v>
      </c>
      <c r="D28" s="132" t="s">
        <v>89</v>
      </c>
      <c r="E28" s="132" t="s">
        <v>90</v>
      </c>
      <c r="F28" s="132" t="s">
        <v>195</v>
      </c>
      <c r="G28" s="132" t="s">
        <v>196</v>
      </c>
      <c r="H28" s="134">
        <v>58853</v>
      </c>
      <c r="I28" s="134">
        <v>58853</v>
      </c>
      <c r="J28" s="134"/>
      <c r="K28" s="134"/>
      <c r="L28" s="134">
        <v>58853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46</v>
      </c>
      <c r="B29" s="132" t="s">
        <v>187</v>
      </c>
      <c r="C29" s="132" t="s">
        <v>188</v>
      </c>
      <c r="D29" s="132" t="s">
        <v>99</v>
      </c>
      <c r="E29" s="132" t="s">
        <v>100</v>
      </c>
      <c r="F29" s="132" t="s">
        <v>195</v>
      </c>
      <c r="G29" s="132" t="s">
        <v>196</v>
      </c>
      <c r="H29" s="134">
        <v>13144</v>
      </c>
      <c r="I29" s="134">
        <v>13144</v>
      </c>
      <c r="J29" s="134"/>
      <c r="K29" s="134"/>
      <c r="L29" s="134">
        <v>13144</v>
      </c>
      <c r="M29" s="132"/>
      <c r="N29" s="134"/>
      <c r="O29" s="134"/>
      <c r="P29" s="134"/>
      <c r="Q29" s="134"/>
      <c r="R29" s="134"/>
      <c r="S29" s="134"/>
      <c r="T29" s="134"/>
      <c r="U29" s="134"/>
      <c r="V29" s="134"/>
      <c r="W29" s="134"/>
    </row>
    <row r="30" ht="53.25" customHeight="1" outlineLevel="1" spans="1:23">
      <c r="A30" s="132" t="s">
        <v>46</v>
      </c>
      <c r="B30" s="132" t="s">
        <v>197</v>
      </c>
      <c r="C30" s="132" t="s">
        <v>198</v>
      </c>
      <c r="D30" s="132" t="s">
        <v>85</v>
      </c>
      <c r="E30" s="132" t="s">
        <v>86</v>
      </c>
      <c r="F30" s="132" t="s">
        <v>195</v>
      </c>
      <c r="G30" s="132" t="s">
        <v>196</v>
      </c>
      <c r="H30" s="134">
        <v>72000</v>
      </c>
      <c r="I30" s="134">
        <v>72000</v>
      </c>
      <c r="J30" s="134"/>
      <c r="K30" s="134"/>
      <c r="L30" s="134">
        <v>72000</v>
      </c>
      <c r="M30" s="132"/>
      <c r="N30" s="134"/>
      <c r="O30" s="134"/>
      <c r="P30" s="134"/>
      <c r="Q30" s="134"/>
      <c r="R30" s="134"/>
      <c r="S30" s="134"/>
      <c r="T30" s="134"/>
      <c r="U30" s="134"/>
      <c r="V30" s="134"/>
      <c r="W30" s="134"/>
    </row>
    <row r="31" ht="53.25" customHeight="1" outlineLevel="1" spans="1:23">
      <c r="A31" s="132" t="s">
        <v>46</v>
      </c>
      <c r="B31" s="132" t="s">
        <v>197</v>
      </c>
      <c r="C31" s="132" t="s">
        <v>198</v>
      </c>
      <c r="D31" s="132" t="s">
        <v>87</v>
      </c>
      <c r="E31" s="132" t="s">
        <v>88</v>
      </c>
      <c r="F31" s="132" t="s">
        <v>195</v>
      </c>
      <c r="G31" s="132" t="s">
        <v>196</v>
      </c>
      <c r="H31" s="134">
        <v>144000</v>
      </c>
      <c r="I31" s="134">
        <v>144000</v>
      </c>
      <c r="J31" s="134"/>
      <c r="K31" s="134"/>
      <c r="L31" s="134">
        <v>144000</v>
      </c>
      <c r="M31" s="132"/>
      <c r="N31" s="134"/>
      <c r="O31" s="134"/>
      <c r="P31" s="134"/>
      <c r="Q31" s="134"/>
      <c r="R31" s="134"/>
      <c r="S31" s="134"/>
      <c r="T31" s="134"/>
      <c r="U31" s="134"/>
      <c r="V31" s="134"/>
      <c r="W31" s="134"/>
    </row>
    <row r="32" ht="53.25" customHeight="1" outlineLevel="1" spans="1:23">
      <c r="A32" s="132" t="s">
        <v>46</v>
      </c>
      <c r="B32" s="132" t="s">
        <v>197</v>
      </c>
      <c r="C32" s="132" t="s">
        <v>198</v>
      </c>
      <c r="D32" s="132" t="s">
        <v>89</v>
      </c>
      <c r="E32" s="132" t="s">
        <v>90</v>
      </c>
      <c r="F32" s="132" t="s">
        <v>195</v>
      </c>
      <c r="G32" s="132" t="s">
        <v>196</v>
      </c>
      <c r="H32" s="134">
        <v>168000</v>
      </c>
      <c r="I32" s="134">
        <v>168000</v>
      </c>
      <c r="J32" s="134"/>
      <c r="K32" s="134"/>
      <c r="L32" s="134">
        <v>168000</v>
      </c>
      <c r="M32" s="132"/>
      <c r="N32" s="134"/>
      <c r="O32" s="134"/>
      <c r="P32" s="134"/>
      <c r="Q32" s="134"/>
      <c r="R32" s="134"/>
      <c r="S32" s="134"/>
      <c r="T32" s="134"/>
      <c r="U32" s="134"/>
      <c r="V32" s="134"/>
      <c r="W32" s="134"/>
    </row>
    <row r="33" ht="53.25" customHeight="1" outlineLevel="1" spans="1:23">
      <c r="A33" s="132" t="s">
        <v>46</v>
      </c>
      <c r="B33" s="132" t="s">
        <v>197</v>
      </c>
      <c r="C33" s="132" t="s">
        <v>198</v>
      </c>
      <c r="D33" s="132" t="s">
        <v>99</v>
      </c>
      <c r="E33" s="132" t="s">
        <v>100</v>
      </c>
      <c r="F33" s="132" t="s">
        <v>195</v>
      </c>
      <c r="G33" s="132" t="s">
        <v>196</v>
      </c>
      <c r="H33" s="134">
        <v>36000</v>
      </c>
      <c r="I33" s="134">
        <v>36000</v>
      </c>
      <c r="J33" s="134"/>
      <c r="K33" s="134"/>
      <c r="L33" s="134">
        <v>36000</v>
      </c>
      <c r="M33" s="132"/>
      <c r="N33" s="134"/>
      <c r="O33" s="134"/>
      <c r="P33" s="134"/>
      <c r="Q33" s="134"/>
      <c r="R33" s="134"/>
      <c r="S33" s="134"/>
      <c r="T33" s="134"/>
      <c r="U33" s="134"/>
      <c r="V33" s="134"/>
      <c r="W33" s="134"/>
    </row>
    <row r="34" ht="53.25" customHeight="1" outlineLevel="1" spans="1:23">
      <c r="A34" s="132" t="s">
        <v>46</v>
      </c>
      <c r="B34" s="132" t="s">
        <v>187</v>
      </c>
      <c r="C34" s="132" t="s">
        <v>188</v>
      </c>
      <c r="D34" s="132" t="s">
        <v>85</v>
      </c>
      <c r="E34" s="132" t="s">
        <v>86</v>
      </c>
      <c r="F34" s="132" t="s">
        <v>195</v>
      </c>
      <c r="G34" s="132" t="s">
        <v>196</v>
      </c>
      <c r="H34" s="134">
        <v>72000</v>
      </c>
      <c r="I34" s="134">
        <v>72000</v>
      </c>
      <c r="J34" s="134"/>
      <c r="K34" s="134"/>
      <c r="L34" s="134">
        <v>72000</v>
      </c>
      <c r="M34" s="132"/>
      <c r="N34" s="134"/>
      <c r="O34" s="134"/>
      <c r="P34" s="134"/>
      <c r="Q34" s="134"/>
      <c r="R34" s="134"/>
      <c r="S34" s="134"/>
      <c r="T34" s="134"/>
      <c r="U34" s="134"/>
      <c r="V34" s="134"/>
      <c r="W34" s="134"/>
    </row>
    <row r="35" ht="53.25" customHeight="1" outlineLevel="1" spans="1:23">
      <c r="A35" s="132" t="s">
        <v>46</v>
      </c>
      <c r="B35" s="132" t="s">
        <v>187</v>
      </c>
      <c r="C35" s="132" t="s">
        <v>188</v>
      </c>
      <c r="D35" s="132" t="s">
        <v>87</v>
      </c>
      <c r="E35" s="132" t="s">
        <v>88</v>
      </c>
      <c r="F35" s="132" t="s">
        <v>195</v>
      </c>
      <c r="G35" s="132" t="s">
        <v>196</v>
      </c>
      <c r="H35" s="134">
        <v>144000</v>
      </c>
      <c r="I35" s="134">
        <v>144000</v>
      </c>
      <c r="J35" s="134"/>
      <c r="K35" s="134"/>
      <c r="L35" s="134">
        <v>144000</v>
      </c>
      <c r="M35" s="132"/>
      <c r="N35" s="134"/>
      <c r="O35" s="134"/>
      <c r="P35" s="134"/>
      <c r="Q35" s="134"/>
      <c r="R35" s="134"/>
      <c r="S35" s="134"/>
      <c r="T35" s="134"/>
      <c r="U35" s="134"/>
      <c r="V35" s="134"/>
      <c r="W35" s="134"/>
    </row>
    <row r="36" ht="53.25" customHeight="1" outlineLevel="1" spans="1:23">
      <c r="A36" s="132" t="s">
        <v>46</v>
      </c>
      <c r="B36" s="132" t="s">
        <v>187</v>
      </c>
      <c r="C36" s="132" t="s">
        <v>188</v>
      </c>
      <c r="D36" s="132" t="s">
        <v>89</v>
      </c>
      <c r="E36" s="132" t="s">
        <v>90</v>
      </c>
      <c r="F36" s="132" t="s">
        <v>195</v>
      </c>
      <c r="G36" s="132" t="s">
        <v>196</v>
      </c>
      <c r="H36" s="134">
        <v>168000</v>
      </c>
      <c r="I36" s="134">
        <v>168000</v>
      </c>
      <c r="J36" s="134"/>
      <c r="K36" s="134"/>
      <c r="L36" s="134">
        <v>168000</v>
      </c>
      <c r="M36" s="132"/>
      <c r="N36" s="134"/>
      <c r="O36" s="134"/>
      <c r="P36" s="134"/>
      <c r="Q36" s="134"/>
      <c r="R36" s="134"/>
      <c r="S36" s="134"/>
      <c r="T36" s="134"/>
      <c r="U36" s="134"/>
      <c r="V36" s="134"/>
      <c r="W36" s="134"/>
    </row>
    <row r="37" ht="53.25" customHeight="1" outlineLevel="1" spans="1:23">
      <c r="A37" s="132" t="s">
        <v>46</v>
      </c>
      <c r="B37" s="132" t="s">
        <v>187</v>
      </c>
      <c r="C37" s="132" t="s">
        <v>188</v>
      </c>
      <c r="D37" s="132" t="s">
        <v>99</v>
      </c>
      <c r="E37" s="132" t="s">
        <v>100</v>
      </c>
      <c r="F37" s="132" t="s">
        <v>195</v>
      </c>
      <c r="G37" s="132" t="s">
        <v>196</v>
      </c>
      <c r="H37" s="134">
        <v>36000</v>
      </c>
      <c r="I37" s="134">
        <v>36000</v>
      </c>
      <c r="J37" s="134"/>
      <c r="K37" s="134"/>
      <c r="L37" s="134">
        <v>36000</v>
      </c>
      <c r="M37" s="132"/>
      <c r="N37" s="134"/>
      <c r="O37" s="134"/>
      <c r="P37" s="134"/>
      <c r="Q37" s="134"/>
      <c r="R37" s="134"/>
      <c r="S37" s="134"/>
      <c r="T37" s="134"/>
      <c r="U37" s="134"/>
      <c r="V37" s="134"/>
      <c r="W37" s="134"/>
    </row>
    <row r="38" ht="53.25" customHeight="1" outlineLevel="1" spans="1:23">
      <c r="A38" s="132" t="s">
        <v>46</v>
      </c>
      <c r="B38" s="132" t="s">
        <v>187</v>
      </c>
      <c r="C38" s="132" t="s">
        <v>188</v>
      </c>
      <c r="D38" s="132" t="s">
        <v>85</v>
      </c>
      <c r="E38" s="132" t="s">
        <v>86</v>
      </c>
      <c r="F38" s="132" t="s">
        <v>195</v>
      </c>
      <c r="G38" s="132" t="s">
        <v>196</v>
      </c>
      <c r="H38" s="134">
        <v>82140</v>
      </c>
      <c r="I38" s="134">
        <v>82140</v>
      </c>
      <c r="J38" s="134"/>
      <c r="K38" s="134"/>
      <c r="L38" s="134">
        <v>82140</v>
      </c>
      <c r="M38" s="132"/>
      <c r="N38" s="134"/>
      <c r="O38" s="134"/>
      <c r="P38" s="134"/>
      <c r="Q38" s="134"/>
      <c r="R38" s="134"/>
      <c r="S38" s="134"/>
      <c r="T38" s="134"/>
      <c r="U38" s="134"/>
      <c r="V38" s="134"/>
      <c r="W38" s="134"/>
    </row>
    <row r="39" ht="53.25" customHeight="1" outlineLevel="1" spans="1:23">
      <c r="A39" s="132" t="s">
        <v>46</v>
      </c>
      <c r="B39" s="132" t="s">
        <v>187</v>
      </c>
      <c r="C39" s="132" t="s">
        <v>188</v>
      </c>
      <c r="D39" s="132" t="s">
        <v>87</v>
      </c>
      <c r="E39" s="132" t="s">
        <v>88</v>
      </c>
      <c r="F39" s="132" t="s">
        <v>195</v>
      </c>
      <c r="G39" s="132" t="s">
        <v>196</v>
      </c>
      <c r="H39" s="134">
        <v>154260</v>
      </c>
      <c r="I39" s="134">
        <v>154260</v>
      </c>
      <c r="J39" s="134"/>
      <c r="K39" s="134"/>
      <c r="L39" s="134">
        <v>154260</v>
      </c>
      <c r="M39" s="132"/>
      <c r="N39" s="134"/>
      <c r="O39" s="134"/>
      <c r="P39" s="134"/>
      <c r="Q39" s="134"/>
      <c r="R39" s="134"/>
      <c r="S39" s="134"/>
      <c r="T39" s="134"/>
      <c r="U39" s="134"/>
      <c r="V39" s="134"/>
      <c r="W39" s="134"/>
    </row>
    <row r="40" ht="53.25" customHeight="1" outlineLevel="1" spans="1:23">
      <c r="A40" s="132" t="s">
        <v>46</v>
      </c>
      <c r="B40" s="132" t="s">
        <v>187</v>
      </c>
      <c r="C40" s="132" t="s">
        <v>188</v>
      </c>
      <c r="D40" s="132" t="s">
        <v>89</v>
      </c>
      <c r="E40" s="132" t="s">
        <v>90</v>
      </c>
      <c r="F40" s="132" t="s">
        <v>195</v>
      </c>
      <c r="G40" s="132" t="s">
        <v>196</v>
      </c>
      <c r="H40" s="134">
        <v>184200</v>
      </c>
      <c r="I40" s="134">
        <v>184200</v>
      </c>
      <c r="J40" s="134"/>
      <c r="K40" s="134"/>
      <c r="L40" s="134">
        <v>184200</v>
      </c>
      <c r="M40" s="132"/>
      <c r="N40" s="134"/>
      <c r="O40" s="134"/>
      <c r="P40" s="134"/>
      <c r="Q40" s="134"/>
      <c r="R40" s="134"/>
      <c r="S40" s="134"/>
      <c r="T40" s="134"/>
      <c r="U40" s="134"/>
      <c r="V40" s="134"/>
      <c r="W40" s="134"/>
    </row>
    <row r="41" ht="53.25" customHeight="1" outlineLevel="1" spans="1:23">
      <c r="A41" s="132" t="s">
        <v>46</v>
      </c>
      <c r="B41" s="132" t="s">
        <v>187</v>
      </c>
      <c r="C41" s="132" t="s">
        <v>188</v>
      </c>
      <c r="D41" s="132" t="s">
        <v>99</v>
      </c>
      <c r="E41" s="132" t="s">
        <v>100</v>
      </c>
      <c r="F41" s="132" t="s">
        <v>195</v>
      </c>
      <c r="G41" s="132" t="s">
        <v>196</v>
      </c>
      <c r="H41" s="134">
        <v>38760</v>
      </c>
      <c r="I41" s="134">
        <v>38760</v>
      </c>
      <c r="J41" s="134"/>
      <c r="K41" s="134"/>
      <c r="L41" s="134">
        <v>38760</v>
      </c>
      <c r="M41" s="132"/>
      <c r="N41" s="134"/>
      <c r="O41" s="134"/>
      <c r="P41" s="134"/>
      <c r="Q41" s="134"/>
      <c r="R41" s="134"/>
      <c r="S41" s="134"/>
      <c r="T41" s="134"/>
      <c r="U41" s="134"/>
      <c r="V41" s="134"/>
      <c r="W41" s="134"/>
    </row>
    <row r="42" ht="53.25" customHeight="1" outlineLevel="1" spans="1:23">
      <c r="A42" s="132" t="s">
        <v>46</v>
      </c>
      <c r="B42" s="132" t="s">
        <v>199</v>
      </c>
      <c r="C42" s="132" t="s">
        <v>200</v>
      </c>
      <c r="D42" s="132" t="s">
        <v>85</v>
      </c>
      <c r="E42" s="132" t="s">
        <v>86</v>
      </c>
      <c r="F42" s="132" t="s">
        <v>195</v>
      </c>
      <c r="G42" s="132" t="s">
        <v>196</v>
      </c>
      <c r="H42" s="134">
        <v>85680</v>
      </c>
      <c r="I42" s="134">
        <v>85680</v>
      </c>
      <c r="J42" s="134"/>
      <c r="K42" s="134"/>
      <c r="L42" s="134">
        <v>85680</v>
      </c>
      <c r="M42" s="132"/>
      <c r="N42" s="134"/>
      <c r="O42" s="134"/>
      <c r="P42" s="134"/>
      <c r="Q42" s="134"/>
      <c r="R42" s="134"/>
      <c r="S42" s="134"/>
      <c r="T42" s="134"/>
      <c r="U42" s="134"/>
      <c r="V42" s="134"/>
      <c r="W42" s="134"/>
    </row>
    <row r="43" ht="53.25" customHeight="1" outlineLevel="1" spans="1:23">
      <c r="A43" s="132" t="s">
        <v>46</v>
      </c>
      <c r="B43" s="132" t="s">
        <v>199</v>
      </c>
      <c r="C43" s="132" t="s">
        <v>200</v>
      </c>
      <c r="D43" s="132" t="s">
        <v>87</v>
      </c>
      <c r="E43" s="132" t="s">
        <v>88</v>
      </c>
      <c r="F43" s="132" t="s">
        <v>195</v>
      </c>
      <c r="G43" s="132" t="s">
        <v>196</v>
      </c>
      <c r="H43" s="134">
        <v>158220</v>
      </c>
      <c r="I43" s="134">
        <v>158220</v>
      </c>
      <c r="J43" s="134"/>
      <c r="K43" s="134"/>
      <c r="L43" s="134">
        <v>158220</v>
      </c>
      <c r="M43" s="132"/>
      <c r="N43" s="134"/>
      <c r="O43" s="134"/>
      <c r="P43" s="134"/>
      <c r="Q43" s="134"/>
      <c r="R43" s="134"/>
      <c r="S43" s="134"/>
      <c r="T43" s="134"/>
      <c r="U43" s="134"/>
      <c r="V43" s="134"/>
      <c r="W43" s="134"/>
    </row>
    <row r="44" ht="53.25" customHeight="1" outlineLevel="1" spans="1:23">
      <c r="A44" s="132" t="s">
        <v>46</v>
      </c>
      <c r="B44" s="132" t="s">
        <v>199</v>
      </c>
      <c r="C44" s="132" t="s">
        <v>200</v>
      </c>
      <c r="D44" s="132" t="s">
        <v>89</v>
      </c>
      <c r="E44" s="132" t="s">
        <v>90</v>
      </c>
      <c r="F44" s="132" t="s">
        <v>195</v>
      </c>
      <c r="G44" s="132" t="s">
        <v>196</v>
      </c>
      <c r="H44" s="134">
        <v>193104</v>
      </c>
      <c r="I44" s="134">
        <v>193104</v>
      </c>
      <c r="J44" s="134"/>
      <c r="K44" s="134"/>
      <c r="L44" s="134">
        <v>193104</v>
      </c>
      <c r="M44" s="132"/>
      <c r="N44" s="134"/>
      <c r="O44" s="134"/>
      <c r="P44" s="134"/>
      <c r="Q44" s="134"/>
      <c r="R44" s="134"/>
      <c r="S44" s="134"/>
      <c r="T44" s="134"/>
      <c r="U44" s="134"/>
      <c r="V44" s="134"/>
      <c r="W44" s="134"/>
    </row>
    <row r="45" ht="53.25" customHeight="1" outlineLevel="1" spans="1:23">
      <c r="A45" s="132" t="s">
        <v>46</v>
      </c>
      <c r="B45" s="132" t="s">
        <v>199</v>
      </c>
      <c r="C45" s="132" t="s">
        <v>200</v>
      </c>
      <c r="D45" s="132" t="s">
        <v>99</v>
      </c>
      <c r="E45" s="132" t="s">
        <v>100</v>
      </c>
      <c r="F45" s="132" t="s">
        <v>195</v>
      </c>
      <c r="G45" s="132" t="s">
        <v>196</v>
      </c>
      <c r="H45" s="134">
        <v>41460</v>
      </c>
      <c r="I45" s="134">
        <v>41460</v>
      </c>
      <c r="J45" s="134"/>
      <c r="K45" s="134"/>
      <c r="L45" s="134">
        <v>41460</v>
      </c>
      <c r="M45" s="132"/>
      <c r="N45" s="134"/>
      <c r="O45" s="134"/>
      <c r="P45" s="134"/>
      <c r="Q45" s="134"/>
      <c r="R45" s="134"/>
      <c r="S45" s="134"/>
      <c r="T45" s="134"/>
      <c r="U45" s="134"/>
      <c r="V45" s="134"/>
      <c r="W45" s="134"/>
    </row>
    <row r="46" ht="53.25" customHeight="1" outlineLevel="1" spans="1:23">
      <c r="A46" s="132" t="s">
        <v>46</v>
      </c>
      <c r="B46" s="132" t="s">
        <v>201</v>
      </c>
      <c r="C46" s="132" t="s">
        <v>202</v>
      </c>
      <c r="D46" s="132" t="s">
        <v>109</v>
      </c>
      <c r="E46" s="132" t="s">
        <v>110</v>
      </c>
      <c r="F46" s="132" t="s">
        <v>203</v>
      </c>
      <c r="G46" s="132" t="s">
        <v>204</v>
      </c>
      <c r="H46" s="134">
        <v>1096656.32</v>
      </c>
      <c r="I46" s="134">
        <v>1096656.32</v>
      </c>
      <c r="J46" s="134"/>
      <c r="K46" s="134"/>
      <c r="L46" s="134">
        <v>1096656.32</v>
      </c>
      <c r="M46" s="132"/>
      <c r="N46" s="134"/>
      <c r="O46" s="134"/>
      <c r="P46" s="134"/>
      <c r="Q46" s="134"/>
      <c r="R46" s="134"/>
      <c r="S46" s="134"/>
      <c r="T46" s="134"/>
      <c r="U46" s="134"/>
      <c r="V46" s="134"/>
      <c r="W46" s="134"/>
    </row>
    <row r="47" ht="53.25" customHeight="1" outlineLevel="1" spans="1:23">
      <c r="A47" s="132" t="s">
        <v>46</v>
      </c>
      <c r="B47" s="132" t="s">
        <v>201</v>
      </c>
      <c r="C47" s="132" t="s">
        <v>202</v>
      </c>
      <c r="D47" s="132" t="s">
        <v>109</v>
      </c>
      <c r="E47" s="132" t="s">
        <v>110</v>
      </c>
      <c r="F47" s="132" t="s">
        <v>203</v>
      </c>
      <c r="G47" s="132" t="s">
        <v>204</v>
      </c>
      <c r="H47" s="134"/>
      <c r="I47" s="134"/>
      <c r="J47" s="134"/>
      <c r="K47" s="134"/>
      <c r="L47" s="134"/>
      <c r="M47" s="132"/>
      <c r="N47" s="134"/>
      <c r="O47" s="134"/>
      <c r="P47" s="134"/>
      <c r="Q47" s="134"/>
      <c r="R47" s="134"/>
      <c r="S47" s="134"/>
      <c r="T47" s="134"/>
      <c r="U47" s="134"/>
      <c r="V47" s="134"/>
      <c r="W47" s="134"/>
    </row>
    <row r="48" ht="53.25" customHeight="1" outlineLevel="1" spans="1:23">
      <c r="A48" s="132" t="s">
        <v>46</v>
      </c>
      <c r="B48" s="132" t="s">
        <v>201</v>
      </c>
      <c r="C48" s="132" t="s">
        <v>202</v>
      </c>
      <c r="D48" s="132" t="s">
        <v>111</v>
      </c>
      <c r="E48" s="132" t="s">
        <v>112</v>
      </c>
      <c r="F48" s="132" t="s">
        <v>205</v>
      </c>
      <c r="G48" s="132" t="s">
        <v>206</v>
      </c>
      <c r="H48" s="134">
        <v>87116.68</v>
      </c>
      <c r="I48" s="134">
        <v>87116.68</v>
      </c>
      <c r="J48" s="134"/>
      <c r="K48" s="134"/>
      <c r="L48" s="134">
        <v>87116.68</v>
      </c>
      <c r="M48" s="132"/>
      <c r="N48" s="134"/>
      <c r="O48" s="134"/>
      <c r="P48" s="134"/>
      <c r="Q48" s="134"/>
      <c r="R48" s="134"/>
      <c r="S48" s="134"/>
      <c r="T48" s="134"/>
      <c r="U48" s="134"/>
      <c r="V48" s="134"/>
      <c r="W48" s="134"/>
    </row>
    <row r="49" ht="53.25" customHeight="1" outlineLevel="1" spans="1:23">
      <c r="A49" s="132" t="s">
        <v>46</v>
      </c>
      <c r="B49" s="132" t="s">
        <v>201</v>
      </c>
      <c r="C49" s="132" t="s">
        <v>202</v>
      </c>
      <c r="D49" s="132" t="s">
        <v>124</v>
      </c>
      <c r="E49" s="132" t="s">
        <v>125</v>
      </c>
      <c r="F49" s="132" t="s">
        <v>207</v>
      </c>
      <c r="G49" s="132" t="s">
        <v>208</v>
      </c>
      <c r="H49" s="134">
        <v>411246.12</v>
      </c>
      <c r="I49" s="134">
        <v>411246.12</v>
      </c>
      <c r="J49" s="134"/>
      <c r="K49" s="134"/>
      <c r="L49" s="134">
        <v>411246.12</v>
      </c>
      <c r="M49" s="132"/>
      <c r="N49" s="134"/>
      <c r="O49" s="134"/>
      <c r="P49" s="134"/>
      <c r="Q49" s="134"/>
      <c r="R49" s="134"/>
      <c r="S49" s="134"/>
      <c r="T49" s="134"/>
      <c r="U49" s="134"/>
      <c r="V49" s="134"/>
      <c r="W49" s="134"/>
    </row>
    <row r="50" ht="53.25" customHeight="1" outlineLevel="1" spans="1:23">
      <c r="A50" s="132" t="s">
        <v>46</v>
      </c>
      <c r="B50" s="132" t="s">
        <v>201</v>
      </c>
      <c r="C50" s="132" t="s">
        <v>202</v>
      </c>
      <c r="D50" s="132" t="s">
        <v>126</v>
      </c>
      <c r="E50" s="132" t="s">
        <v>127</v>
      </c>
      <c r="F50" s="132" t="s">
        <v>207</v>
      </c>
      <c r="G50" s="132" t="s">
        <v>208</v>
      </c>
      <c r="H50" s="134"/>
      <c r="I50" s="134"/>
      <c r="J50" s="134"/>
      <c r="K50" s="134"/>
      <c r="L50" s="134"/>
      <c r="M50" s="132"/>
      <c r="N50" s="134"/>
      <c r="O50" s="134"/>
      <c r="P50" s="134"/>
      <c r="Q50" s="134"/>
      <c r="R50" s="134"/>
      <c r="S50" s="134"/>
      <c r="T50" s="134"/>
      <c r="U50" s="134"/>
      <c r="V50" s="134"/>
      <c r="W50" s="134"/>
    </row>
    <row r="51" ht="53.25" customHeight="1" outlineLevel="1" spans="1:23">
      <c r="A51" s="132" t="s">
        <v>46</v>
      </c>
      <c r="B51" s="132" t="s">
        <v>201</v>
      </c>
      <c r="C51" s="132" t="s">
        <v>202</v>
      </c>
      <c r="D51" s="132" t="s">
        <v>124</v>
      </c>
      <c r="E51" s="132" t="s">
        <v>125</v>
      </c>
      <c r="F51" s="132" t="s">
        <v>207</v>
      </c>
      <c r="G51" s="132" t="s">
        <v>208</v>
      </c>
      <c r="H51" s="134">
        <v>13708.2</v>
      </c>
      <c r="I51" s="134">
        <v>13708.2</v>
      </c>
      <c r="J51" s="134"/>
      <c r="K51" s="134"/>
      <c r="L51" s="134">
        <v>13708.2</v>
      </c>
      <c r="M51" s="132"/>
      <c r="N51" s="134"/>
      <c r="O51" s="134"/>
      <c r="P51" s="134"/>
      <c r="Q51" s="134"/>
      <c r="R51" s="134"/>
      <c r="S51" s="134"/>
      <c r="T51" s="134"/>
      <c r="U51" s="134"/>
      <c r="V51" s="134"/>
      <c r="W51" s="134"/>
    </row>
    <row r="52" ht="53.25" customHeight="1" outlineLevel="1" spans="1:23">
      <c r="A52" s="132" t="s">
        <v>46</v>
      </c>
      <c r="B52" s="132" t="s">
        <v>201</v>
      </c>
      <c r="C52" s="132" t="s">
        <v>202</v>
      </c>
      <c r="D52" s="132" t="s">
        <v>128</v>
      </c>
      <c r="E52" s="132" t="s">
        <v>129</v>
      </c>
      <c r="F52" s="132" t="s">
        <v>209</v>
      </c>
      <c r="G52" s="132" t="s">
        <v>210</v>
      </c>
      <c r="H52" s="134"/>
      <c r="I52" s="134"/>
      <c r="J52" s="134"/>
      <c r="K52" s="134"/>
      <c r="L52" s="134"/>
      <c r="M52" s="132"/>
      <c r="N52" s="134"/>
      <c r="O52" s="134"/>
      <c r="P52" s="134"/>
      <c r="Q52" s="134"/>
      <c r="R52" s="134"/>
      <c r="S52" s="134"/>
      <c r="T52" s="134"/>
      <c r="U52" s="134"/>
      <c r="V52" s="134"/>
      <c r="W52" s="134"/>
    </row>
    <row r="53" ht="53.25" customHeight="1" outlineLevel="1" spans="1:23">
      <c r="A53" s="132" t="s">
        <v>46</v>
      </c>
      <c r="B53" s="132" t="s">
        <v>201</v>
      </c>
      <c r="C53" s="132" t="s">
        <v>202</v>
      </c>
      <c r="D53" s="132" t="s">
        <v>119</v>
      </c>
      <c r="E53" s="132" t="s">
        <v>118</v>
      </c>
      <c r="F53" s="132" t="s">
        <v>209</v>
      </c>
      <c r="G53" s="132" t="s">
        <v>210</v>
      </c>
      <c r="H53" s="134"/>
      <c r="I53" s="134"/>
      <c r="J53" s="134"/>
      <c r="K53" s="134"/>
      <c r="L53" s="134"/>
      <c r="M53" s="132"/>
      <c r="N53" s="134"/>
      <c r="O53" s="134"/>
      <c r="P53" s="134"/>
      <c r="Q53" s="134"/>
      <c r="R53" s="134"/>
      <c r="S53" s="134"/>
      <c r="T53" s="134"/>
      <c r="U53" s="134"/>
      <c r="V53" s="134"/>
      <c r="W53" s="134"/>
    </row>
    <row r="54" ht="53.25" customHeight="1" outlineLevel="1" spans="1:23">
      <c r="A54" s="132" t="s">
        <v>46</v>
      </c>
      <c r="B54" s="132" t="s">
        <v>201</v>
      </c>
      <c r="C54" s="132" t="s">
        <v>202</v>
      </c>
      <c r="D54" s="132" t="s">
        <v>128</v>
      </c>
      <c r="E54" s="132" t="s">
        <v>129</v>
      </c>
      <c r="F54" s="132" t="s">
        <v>209</v>
      </c>
      <c r="G54" s="132" t="s">
        <v>210</v>
      </c>
      <c r="H54" s="134"/>
      <c r="I54" s="134"/>
      <c r="J54" s="134"/>
      <c r="K54" s="134"/>
      <c r="L54" s="134"/>
      <c r="M54" s="132"/>
      <c r="N54" s="134"/>
      <c r="O54" s="134"/>
      <c r="P54" s="134"/>
      <c r="Q54" s="134"/>
      <c r="R54" s="134"/>
      <c r="S54" s="134"/>
      <c r="T54" s="134"/>
      <c r="U54" s="134"/>
      <c r="V54" s="134"/>
      <c r="W54" s="134"/>
    </row>
    <row r="55" ht="53.25" customHeight="1" outlineLevel="1" spans="1:23">
      <c r="A55" s="132" t="s">
        <v>46</v>
      </c>
      <c r="B55" s="132" t="s">
        <v>201</v>
      </c>
      <c r="C55" s="132" t="s">
        <v>202</v>
      </c>
      <c r="D55" s="132" t="s">
        <v>128</v>
      </c>
      <c r="E55" s="132" t="s">
        <v>129</v>
      </c>
      <c r="F55" s="132" t="s">
        <v>209</v>
      </c>
      <c r="G55" s="132" t="s">
        <v>210</v>
      </c>
      <c r="H55" s="134">
        <v>36600</v>
      </c>
      <c r="I55" s="134">
        <v>36600</v>
      </c>
      <c r="J55" s="134"/>
      <c r="K55" s="134"/>
      <c r="L55" s="134">
        <v>36600</v>
      </c>
      <c r="M55" s="132"/>
      <c r="N55" s="134"/>
      <c r="O55" s="134"/>
      <c r="P55" s="134"/>
      <c r="Q55" s="134"/>
      <c r="R55" s="134"/>
      <c r="S55" s="134"/>
      <c r="T55" s="134"/>
      <c r="U55" s="134"/>
      <c r="V55" s="134"/>
      <c r="W55" s="134"/>
    </row>
    <row r="56" ht="53.25" customHeight="1" outlineLevel="1" spans="1:23">
      <c r="A56" s="132" t="s">
        <v>46</v>
      </c>
      <c r="B56" s="132" t="s">
        <v>201</v>
      </c>
      <c r="C56" s="132" t="s">
        <v>202</v>
      </c>
      <c r="D56" s="132" t="s">
        <v>119</v>
      </c>
      <c r="E56" s="132" t="s">
        <v>118</v>
      </c>
      <c r="F56" s="132" t="s">
        <v>209</v>
      </c>
      <c r="G56" s="132" t="s">
        <v>210</v>
      </c>
      <c r="H56" s="134">
        <v>34276.89</v>
      </c>
      <c r="I56" s="134">
        <v>34276.89</v>
      </c>
      <c r="J56" s="134"/>
      <c r="K56" s="134"/>
      <c r="L56" s="134">
        <v>34276.89</v>
      </c>
      <c r="M56" s="132"/>
      <c r="N56" s="134"/>
      <c r="O56" s="134"/>
      <c r="P56" s="134"/>
      <c r="Q56" s="134"/>
      <c r="R56" s="134"/>
      <c r="S56" s="134"/>
      <c r="T56" s="134"/>
      <c r="U56" s="134"/>
      <c r="V56" s="134"/>
      <c r="W56" s="134"/>
    </row>
    <row r="57" ht="53.25" customHeight="1" outlineLevel="1" spans="1:23">
      <c r="A57" s="132" t="s">
        <v>46</v>
      </c>
      <c r="B57" s="132" t="s">
        <v>201</v>
      </c>
      <c r="C57" s="132" t="s">
        <v>202</v>
      </c>
      <c r="D57" s="132" t="s">
        <v>128</v>
      </c>
      <c r="E57" s="132" t="s">
        <v>129</v>
      </c>
      <c r="F57" s="132" t="s">
        <v>209</v>
      </c>
      <c r="G57" s="132" t="s">
        <v>210</v>
      </c>
      <c r="H57" s="134">
        <v>13708.2</v>
      </c>
      <c r="I57" s="134">
        <v>13708.2</v>
      </c>
      <c r="J57" s="134"/>
      <c r="K57" s="134"/>
      <c r="L57" s="134">
        <v>13708.2</v>
      </c>
      <c r="M57" s="132"/>
      <c r="N57" s="134"/>
      <c r="O57" s="134"/>
      <c r="P57" s="134"/>
      <c r="Q57" s="134"/>
      <c r="R57" s="134"/>
      <c r="S57" s="134"/>
      <c r="T57" s="134"/>
      <c r="U57" s="134"/>
      <c r="V57" s="134"/>
      <c r="W57" s="134"/>
    </row>
    <row r="58" ht="53.25" customHeight="1" outlineLevel="1" spans="1:23">
      <c r="A58" s="132" t="s">
        <v>46</v>
      </c>
      <c r="B58" s="132" t="s">
        <v>211</v>
      </c>
      <c r="C58" s="132" t="s">
        <v>135</v>
      </c>
      <c r="D58" s="132" t="s">
        <v>134</v>
      </c>
      <c r="E58" s="132" t="s">
        <v>135</v>
      </c>
      <c r="F58" s="132" t="s">
        <v>212</v>
      </c>
      <c r="G58" s="132" t="s">
        <v>135</v>
      </c>
      <c r="H58" s="134">
        <v>763669</v>
      </c>
      <c r="I58" s="134">
        <v>763669</v>
      </c>
      <c r="J58" s="134"/>
      <c r="K58" s="134"/>
      <c r="L58" s="134">
        <v>763669</v>
      </c>
      <c r="M58" s="132"/>
      <c r="N58" s="134"/>
      <c r="O58" s="134"/>
      <c r="P58" s="134"/>
      <c r="Q58" s="134"/>
      <c r="R58" s="134"/>
      <c r="S58" s="134"/>
      <c r="T58" s="134"/>
      <c r="U58" s="134"/>
      <c r="V58" s="134"/>
      <c r="W58" s="134"/>
    </row>
    <row r="59" ht="53.25" customHeight="1" outlineLevel="1" spans="1:23">
      <c r="A59" s="132" t="s">
        <v>46</v>
      </c>
      <c r="B59" s="132" t="s">
        <v>213</v>
      </c>
      <c r="C59" s="132" t="s">
        <v>214</v>
      </c>
      <c r="D59" s="132" t="s">
        <v>87</v>
      </c>
      <c r="E59" s="132" t="s">
        <v>88</v>
      </c>
      <c r="F59" s="132" t="s">
        <v>215</v>
      </c>
      <c r="G59" s="132" t="s">
        <v>216</v>
      </c>
      <c r="H59" s="134">
        <v>1755424.8</v>
      </c>
      <c r="I59" s="134">
        <v>1755424.8</v>
      </c>
      <c r="J59" s="134"/>
      <c r="K59" s="134"/>
      <c r="L59" s="134">
        <v>1755424.8</v>
      </c>
      <c r="M59" s="132"/>
      <c r="N59" s="134"/>
      <c r="O59" s="134"/>
      <c r="P59" s="134"/>
      <c r="Q59" s="134"/>
      <c r="R59" s="134"/>
      <c r="S59" s="134"/>
      <c r="T59" s="134"/>
      <c r="U59" s="134"/>
      <c r="V59" s="134"/>
      <c r="W59" s="134"/>
    </row>
    <row r="60" ht="53.25" customHeight="1" outlineLevel="1" spans="1:23">
      <c r="A60" s="132" t="s">
        <v>46</v>
      </c>
      <c r="B60" s="132" t="s">
        <v>213</v>
      </c>
      <c r="C60" s="132" t="s">
        <v>214</v>
      </c>
      <c r="D60" s="132" t="s">
        <v>97</v>
      </c>
      <c r="E60" s="132" t="s">
        <v>98</v>
      </c>
      <c r="F60" s="132" t="s">
        <v>215</v>
      </c>
      <c r="G60" s="132" t="s">
        <v>216</v>
      </c>
      <c r="H60" s="134">
        <v>22440</v>
      </c>
      <c r="I60" s="134">
        <v>22440</v>
      </c>
      <c r="J60" s="134"/>
      <c r="K60" s="134"/>
      <c r="L60" s="134">
        <v>22440</v>
      </c>
      <c r="M60" s="132"/>
      <c r="N60" s="134"/>
      <c r="O60" s="134"/>
      <c r="P60" s="134"/>
      <c r="Q60" s="134"/>
      <c r="R60" s="134"/>
      <c r="S60" s="134"/>
      <c r="T60" s="134"/>
      <c r="U60" s="134"/>
      <c r="V60" s="134"/>
      <c r="W60" s="134"/>
    </row>
    <row r="61" ht="53.25" customHeight="1" outlineLevel="1" spans="1:23">
      <c r="A61" s="132" t="s">
        <v>46</v>
      </c>
      <c r="B61" s="132" t="s">
        <v>217</v>
      </c>
      <c r="C61" s="132" t="s">
        <v>218</v>
      </c>
      <c r="D61" s="132" t="s">
        <v>84</v>
      </c>
      <c r="E61" s="132" t="s">
        <v>79</v>
      </c>
      <c r="F61" s="132" t="s">
        <v>219</v>
      </c>
      <c r="G61" s="132" t="s">
        <v>220</v>
      </c>
      <c r="H61" s="134">
        <v>56000</v>
      </c>
      <c r="I61" s="134">
        <v>56000</v>
      </c>
      <c r="J61" s="134"/>
      <c r="K61" s="134"/>
      <c r="L61" s="134">
        <v>56000</v>
      </c>
      <c r="M61" s="132"/>
      <c r="N61" s="134"/>
      <c r="O61" s="134"/>
      <c r="P61" s="134"/>
      <c r="Q61" s="134"/>
      <c r="R61" s="134"/>
      <c r="S61" s="134"/>
      <c r="T61" s="134"/>
      <c r="U61" s="134"/>
      <c r="V61" s="134"/>
      <c r="W61" s="134"/>
    </row>
    <row r="62" ht="53.25" customHeight="1" outlineLevel="1" spans="1:23">
      <c r="A62" s="132" t="s">
        <v>46</v>
      </c>
      <c r="B62" s="132" t="s">
        <v>217</v>
      </c>
      <c r="C62" s="132" t="s">
        <v>218</v>
      </c>
      <c r="D62" s="132" t="s">
        <v>84</v>
      </c>
      <c r="E62" s="132" t="s">
        <v>79</v>
      </c>
      <c r="F62" s="132" t="s">
        <v>221</v>
      </c>
      <c r="G62" s="132" t="s">
        <v>222</v>
      </c>
      <c r="H62" s="134">
        <v>36000</v>
      </c>
      <c r="I62" s="134">
        <v>36000</v>
      </c>
      <c r="J62" s="134"/>
      <c r="K62" s="134"/>
      <c r="L62" s="134">
        <v>36000</v>
      </c>
      <c r="M62" s="132"/>
      <c r="N62" s="134"/>
      <c r="O62" s="134"/>
      <c r="P62" s="134"/>
      <c r="Q62" s="134"/>
      <c r="R62" s="134"/>
      <c r="S62" s="134"/>
      <c r="T62" s="134"/>
      <c r="U62" s="134"/>
      <c r="V62" s="134"/>
      <c r="W62" s="134"/>
    </row>
    <row r="63" ht="53.25" customHeight="1" outlineLevel="1" spans="1:23">
      <c r="A63" s="132" t="s">
        <v>46</v>
      </c>
      <c r="B63" s="132" t="s">
        <v>223</v>
      </c>
      <c r="C63" s="132" t="s">
        <v>224</v>
      </c>
      <c r="D63" s="132" t="s">
        <v>84</v>
      </c>
      <c r="E63" s="132" t="s">
        <v>79</v>
      </c>
      <c r="F63" s="132" t="s">
        <v>225</v>
      </c>
      <c r="G63" s="132" t="s">
        <v>226</v>
      </c>
      <c r="H63" s="134">
        <v>25000</v>
      </c>
      <c r="I63" s="134">
        <v>25000</v>
      </c>
      <c r="J63" s="134"/>
      <c r="K63" s="134"/>
      <c r="L63" s="134">
        <v>25000</v>
      </c>
      <c r="M63" s="132"/>
      <c r="N63" s="134"/>
      <c r="O63" s="134"/>
      <c r="P63" s="134"/>
      <c r="Q63" s="134"/>
      <c r="R63" s="134"/>
      <c r="S63" s="134"/>
      <c r="T63" s="134"/>
      <c r="U63" s="134"/>
      <c r="V63" s="134"/>
      <c r="W63" s="134"/>
    </row>
    <row r="64" ht="53.25" customHeight="1" outlineLevel="1" spans="1:23">
      <c r="A64" s="132" t="s">
        <v>46</v>
      </c>
      <c r="B64" s="132" t="s">
        <v>217</v>
      </c>
      <c r="C64" s="132" t="s">
        <v>218</v>
      </c>
      <c r="D64" s="132" t="s">
        <v>85</v>
      </c>
      <c r="E64" s="132" t="s">
        <v>86</v>
      </c>
      <c r="F64" s="132" t="s">
        <v>227</v>
      </c>
      <c r="G64" s="132" t="s">
        <v>228</v>
      </c>
      <c r="H64" s="134">
        <v>11000</v>
      </c>
      <c r="I64" s="134">
        <v>11000</v>
      </c>
      <c r="J64" s="134"/>
      <c r="K64" s="134"/>
      <c r="L64" s="134">
        <v>11000</v>
      </c>
      <c r="M64" s="132"/>
      <c r="N64" s="134"/>
      <c r="O64" s="134"/>
      <c r="P64" s="134"/>
      <c r="Q64" s="134"/>
      <c r="R64" s="134"/>
      <c r="S64" s="134"/>
      <c r="T64" s="134"/>
      <c r="U64" s="134"/>
      <c r="V64" s="134"/>
      <c r="W64" s="134"/>
    </row>
    <row r="65" ht="53.25" customHeight="1" outlineLevel="1" spans="1:23">
      <c r="A65" s="132" t="s">
        <v>46</v>
      </c>
      <c r="B65" s="132" t="s">
        <v>229</v>
      </c>
      <c r="C65" s="132" t="s">
        <v>230</v>
      </c>
      <c r="D65" s="132" t="s">
        <v>85</v>
      </c>
      <c r="E65" s="132" t="s">
        <v>86</v>
      </c>
      <c r="F65" s="132" t="s">
        <v>231</v>
      </c>
      <c r="G65" s="132" t="s">
        <v>232</v>
      </c>
      <c r="H65" s="134">
        <v>10000</v>
      </c>
      <c r="I65" s="134">
        <v>10000</v>
      </c>
      <c r="J65" s="134"/>
      <c r="K65" s="134"/>
      <c r="L65" s="134">
        <v>10000</v>
      </c>
      <c r="M65" s="132"/>
      <c r="N65" s="134"/>
      <c r="O65" s="134"/>
      <c r="P65" s="134"/>
      <c r="Q65" s="134"/>
      <c r="R65" s="134"/>
      <c r="S65" s="134"/>
      <c r="T65" s="134"/>
      <c r="U65" s="134"/>
      <c r="V65" s="134"/>
      <c r="W65" s="134"/>
    </row>
    <row r="66" ht="53.25" customHeight="1" outlineLevel="1" spans="1:23">
      <c r="A66" s="132" t="s">
        <v>46</v>
      </c>
      <c r="B66" s="132" t="s">
        <v>233</v>
      </c>
      <c r="C66" s="132" t="s">
        <v>234</v>
      </c>
      <c r="D66" s="132" t="s">
        <v>85</v>
      </c>
      <c r="E66" s="132" t="s">
        <v>86</v>
      </c>
      <c r="F66" s="132" t="s">
        <v>235</v>
      </c>
      <c r="G66" s="132" t="s">
        <v>156</v>
      </c>
      <c r="H66" s="134">
        <v>6000</v>
      </c>
      <c r="I66" s="134">
        <v>6000</v>
      </c>
      <c r="J66" s="134"/>
      <c r="K66" s="134"/>
      <c r="L66" s="134">
        <v>6000</v>
      </c>
      <c r="M66" s="132"/>
      <c r="N66" s="134"/>
      <c r="O66" s="134"/>
      <c r="P66" s="134"/>
      <c r="Q66" s="134"/>
      <c r="R66" s="134"/>
      <c r="S66" s="134"/>
      <c r="T66" s="134"/>
      <c r="U66" s="134"/>
      <c r="V66" s="134"/>
      <c r="W66" s="134"/>
    </row>
    <row r="67" ht="53.25" customHeight="1" outlineLevel="1" spans="1:23">
      <c r="A67" s="132" t="s">
        <v>46</v>
      </c>
      <c r="B67" s="132" t="s">
        <v>236</v>
      </c>
      <c r="C67" s="132" t="s">
        <v>237</v>
      </c>
      <c r="D67" s="132" t="s">
        <v>87</v>
      </c>
      <c r="E67" s="132" t="s">
        <v>88</v>
      </c>
      <c r="F67" s="132" t="s">
        <v>238</v>
      </c>
      <c r="G67" s="132" t="s">
        <v>239</v>
      </c>
      <c r="H67" s="134">
        <v>43920</v>
      </c>
      <c r="I67" s="134">
        <v>43920</v>
      </c>
      <c r="J67" s="134"/>
      <c r="K67" s="134"/>
      <c r="L67" s="134">
        <v>43920</v>
      </c>
      <c r="M67" s="132"/>
      <c r="N67" s="134"/>
      <c r="O67" s="134"/>
      <c r="P67" s="134"/>
      <c r="Q67" s="134"/>
      <c r="R67" s="134"/>
      <c r="S67" s="134"/>
      <c r="T67" s="134"/>
      <c r="U67" s="134"/>
      <c r="V67" s="134"/>
      <c r="W67" s="134"/>
    </row>
    <row r="68" ht="53.25" customHeight="1" outlineLevel="1" spans="1:23">
      <c r="A68" s="132" t="s">
        <v>46</v>
      </c>
      <c r="B68" s="132" t="s">
        <v>217</v>
      </c>
      <c r="C68" s="132" t="s">
        <v>218</v>
      </c>
      <c r="D68" s="132" t="s">
        <v>87</v>
      </c>
      <c r="E68" s="132" t="s">
        <v>88</v>
      </c>
      <c r="F68" s="132" t="s">
        <v>240</v>
      </c>
      <c r="G68" s="132" t="s">
        <v>241</v>
      </c>
      <c r="H68" s="134">
        <v>10080</v>
      </c>
      <c r="I68" s="134">
        <v>10080</v>
      </c>
      <c r="J68" s="134"/>
      <c r="K68" s="134"/>
      <c r="L68" s="134">
        <v>10080</v>
      </c>
      <c r="M68" s="132"/>
      <c r="N68" s="134"/>
      <c r="O68" s="134"/>
      <c r="P68" s="134"/>
      <c r="Q68" s="134"/>
      <c r="R68" s="134"/>
      <c r="S68" s="134"/>
      <c r="T68" s="134"/>
      <c r="U68" s="134"/>
      <c r="V68" s="134"/>
      <c r="W68" s="134"/>
    </row>
    <row r="69" ht="53.25" customHeight="1" outlineLevel="1" spans="1:23">
      <c r="A69" s="132" t="s">
        <v>46</v>
      </c>
      <c r="B69" s="132" t="s">
        <v>217</v>
      </c>
      <c r="C69" s="132" t="s">
        <v>218</v>
      </c>
      <c r="D69" s="132" t="s">
        <v>89</v>
      </c>
      <c r="E69" s="132" t="s">
        <v>90</v>
      </c>
      <c r="F69" s="132" t="s">
        <v>242</v>
      </c>
      <c r="G69" s="132" t="s">
        <v>243</v>
      </c>
      <c r="H69" s="134">
        <v>63000</v>
      </c>
      <c r="I69" s="134">
        <v>63000</v>
      </c>
      <c r="J69" s="134"/>
      <c r="K69" s="134"/>
      <c r="L69" s="134">
        <v>63000</v>
      </c>
      <c r="M69" s="132"/>
      <c r="N69" s="134"/>
      <c r="O69" s="134"/>
      <c r="P69" s="134"/>
      <c r="Q69" s="134"/>
      <c r="R69" s="134"/>
      <c r="S69" s="134"/>
      <c r="T69" s="134"/>
      <c r="U69" s="134"/>
      <c r="V69" s="134"/>
      <c r="W69" s="134"/>
    </row>
    <row r="70" ht="53.25" customHeight="1" outlineLevel="1" spans="1:23">
      <c r="A70" s="132" t="s">
        <v>46</v>
      </c>
      <c r="B70" s="132" t="s">
        <v>229</v>
      </c>
      <c r="C70" s="132" t="s">
        <v>230</v>
      </c>
      <c r="D70" s="132" t="s">
        <v>91</v>
      </c>
      <c r="E70" s="132" t="s">
        <v>92</v>
      </c>
      <c r="F70" s="132" t="s">
        <v>231</v>
      </c>
      <c r="G70" s="132" t="s">
        <v>232</v>
      </c>
      <c r="H70" s="134">
        <v>13500</v>
      </c>
      <c r="I70" s="134">
        <v>13500</v>
      </c>
      <c r="J70" s="134"/>
      <c r="K70" s="134"/>
      <c r="L70" s="134">
        <v>13500</v>
      </c>
      <c r="M70" s="132"/>
      <c r="N70" s="134"/>
      <c r="O70" s="134"/>
      <c r="P70" s="134"/>
      <c r="Q70" s="134"/>
      <c r="R70" s="134"/>
      <c r="S70" s="134"/>
      <c r="T70" s="134"/>
      <c r="U70" s="134"/>
      <c r="V70" s="134"/>
      <c r="W70" s="134"/>
    </row>
    <row r="71" ht="53.25" customHeight="1" outlineLevel="1" spans="1:23">
      <c r="A71" s="132" t="s">
        <v>46</v>
      </c>
      <c r="B71" s="132" t="s">
        <v>229</v>
      </c>
      <c r="C71" s="132" t="s">
        <v>230</v>
      </c>
      <c r="D71" s="132" t="s">
        <v>99</v>
      </c>
      <c r="E71" s="132" t="s">
        <v>100</v>
      </c>
      <c r="F71" s="132" t="s">
        <v>231</v>
      </c>
      <c r="G71" s="132" t="s">
        <v>232</v>
      </c>
      <c r="H71" s="134">
        <v>13500</v>
      </c>
      <c r="I71" s="134">
        <v>13500</v>
      </c>
      <c r="J71" s="134"/>
      <c r="K71" s="134"/>
      <c r="L71" s="134">
        <v>13500</v>
      </c>
      <c r="M71" s="132"/>
      <c r="N71" s="134"/>
      <c r="O71" s="134"/>
      <c r="P71" s="134"/>
      <c r="Q71" s="134"/>
      <c r="R71" s="134"/>
      <c r="S71" s="134"/>
      <c r="T71" s="134"/>
      <c r="U71" s="134"/>
      <c r="V71" s="134"/>
      <c r="W71" s="134"/>
    </row>
    <row r="72" ht="53.25" customHeight="1" outlineLevel="1" spans="1:23">
      <c r="A72" s="132" t="s">
        <v>46</v>
      </c>
      <c r="B72" s="132" t="s">
        <v>244</v>
      </c>
      <c r="C72" s="132" t="s">
        <v>245</v>
      </c>
      <c r="D72" s="132" t="s">
        <v>105</v>
      </c>
      <c r="E72" s="132" t="s">
        <v>106</v>
      </c>
      <c r="F72" s="132" t="s">
        <v>246</v>
      </c>
      <c r="G72" s="132" t="s">
        <v>247</v>
      </c>
      <c r="H72" s="134">
        <v>24000</v>
      </c>
      <c r="I72" s="134">
        <v>24000</v>
      </c>
      <c r="J72" s="134"/>
      <c r="K72" s="134"/>
      <c r="L72" s="134">
        <v>24000</v>
      </c>
      <c r="M72" s="132"/>
      <c r="N72" s="134"/>
      <c r="O72" s="134"/>
      <c r="P72" s="134"/>
      <c r="Q72" s="134"/>
      <c r="R72" s="134"/>
      <c r="S72" s="134"/>
      <c r="T72" s="134"/>
      <c r="U72" s="134"/>
      <c r="V72" s="134"/>
      <c r="W72" s="134"/>
    </row>
    <row r="73" ht="53.25" customHeight="1" outlineLevel="1" spans="1:23">
      <c r="A73" s="132" t="s">
        <v>46</v>
      </c>
      <c r="B73" s="132" t="s">
        <v>244</v>
      </c>
      <c r="C73" s="132" t="s">
        <v>245</v>
      </c>
      <c r="D73" s="132" t="s">
        <v>107</v>
      </c>
      <c r="E73" s="132" t="s">
        <v>108</v>
      </c>
      <c r="F73" s="132" t="s">
        <v>246</v>
      </c>
      <c r="G73" s="132" t="s">
        <v>247</v>
      </c>
      <c r="H73" s="134">
        <v>34000</v>
      </c>
      <c r="I73" s="134">
        <v>34000</v>
      </c>
      <c r="J73" s="134"/>
      <c r="K73" s="134"/>
      <c r="L73" s="134">
        <v>34000</v>
      </c>
      <c r="M73" s="132"/>
      <c r="N73" s="134"/>
      <c r="O73" s="134"/>
      <c r="P73" s="134"/>
      <c r="Q73" s="134"/>
      <c r="R73" s="134"/>
      <c r="S73" s="134"/>
      <c r="T73" s="134"/>
      <c r="U73" s="134"/>
      <c r="V73" s="134"/>
      <c r="W73" s="134"/>
    </row>
    <row r="74" ht="53.25" customHeight="1" outlineLevel="1" spans="1:23">
      <c r="A74" s="132" t="s">
        <v>46</v>
      </c>
      <c r="B74" s="132" t="s">
        <v>248</v>
      </c>
      <c r="C74" s="132" t="s">
        <v>249</v>
      </c>
      <c r="D74" s="132" t="s">
        <v>84</v>
      </c>
      <c r="E74" s="132" t="s">
        <v>79</v>
      </c>
      <c r="F74" s="132" t="s">
        <v>250</v>
      </c>
      <c r="G74" s="132" t="s">
        <v>249</v>
      </c>
      <c r="H74" s="134">
        <v>124961.28</v>
      </c>
      <c r="I74" s="134">
        <v>124961.28</v>
      </c>
      <c r="J74" s="134"/>
      <c r="K74" s="134"/>
      <c r="L74" s="134">
        <v>124961.28</v>
      </c>
      <c r="M74" s="132"/>
      <c r="N74" s="134"/>
      <c r="O74" s="134"/>
      <c r="P74" s="134"/>
      <c r="Q74" s="134"/>
      <c r="R74" s="134"/>
      <c r="S74" s="134"/>
      <c r="T74" s="134"/>
      <c r="U74" s="134"/>
      <c r="V74" s="134"/>
      <c r="W74" s="134"/>
    </row>
    <row r="75" ht="53.25" customHeight="1" outlineLevel="1" spans="1:23">
      <c r="A75" s="132" t="s">
        <v>46</v>
      </c>
      <c r="B75" s="132" t="s">
        <v>248</v>
      </c>
      <c r="C75" s="132" t="s">
        <v>249</v>
      </c>
      <c r="D75" s="132" t="s">
        <v>85</v>
      </c>
      <c r="E75" s="132" t="s">
        <v>86</v>
      </c>
      <c r="F75" s="132" t="s">
        <v>250</v>
      </c>
      <c r="G75" s="132" t="s">
        <v>249</v>
      </c>
      <c r="H75" s="134"/>
      <c r="I75" s="134"/>
      <c r="J75" s="134"/>
      <c r="K75" s="134"/>
      <c r="L75" s="134"/>
      <c r="M75" s="132"/>
      <c r="N75" s="134"/>
      <c r="O75" s="134"/>
      <c r="P75" s="134"/>
      <c r="Q75" s="134"/>
      <c r="R75" s="134"/>
      <c r="S75" s="134"/>
      <c r="T75" s="134"/>
      <c r="U75" s="134"/>
      <c r="V75" s="134"/>
      <c r="W75" s="134"/>
    </row>
    <row r="76" ht="53.25" customHeight="1" outlineLevel="1" spans="1:23">
      <c r="A76" s="132" t="s">
        <v>46</v>
      </c>
      <c r="B76" s="132" t="s">
        <v>248</v>
      </c>
      <c r="C76" s="132" t="s">
        <v>249</v>
      </c>
      <c r="D76" s="132" t="s">
        <v>87</v>
      </c>
      <c r="E76" s="132" t="s">
        <v>88</v>
      </c>
      <c r="F76" s="132" t="s">
        <v>250</v>
      </c>
      <c r="G76" s="132" t="s">
        <v>249</v>
      </c>
      <c r="H76" s="134"/>
      <c r="I76" s="134"/>
      <c r="J76" s="134"/>
      <c r="K76" s="134"/>
      <c r="L76" s="134"/>
      <c r="M76" s="132"/>
      <c r="N76" s="134"/>
      <c r="O76" s="134"/>
      <c r="P76" s="134"/>
      <c r="Q76" s="134"/>
      <c r="R76" s="134"/>
      <c r="S76" s="134"/>
      <c r="T76" s="134"/>
      <c r="U76" s="134"/>
      <c r="V76" s="134"/>
      <c r="W76" s="134"/>
    </row>
    <row r="77" ht="53.25" customHeight="1" outlineLevel="1" spans="1:23">
      <c r="A77" s="132" t="s">
        <v>46</v>
      </c>
      <c r="B77" s="132" t="s">
        <v>248</v>
      </c>
      <c r="C77" s="132" t="s">
        <v>249</v>
      </c>
      <c r="D77" s="132" t="s">
        <v>89</v>
      </c>
      <c r="E77" s="132" t="s">
        <v>90</v>
      </c>
      <c r="F77" s="132" t="s">
        <v>250</v>
      </c>
      <c r="G77" s="132" t="s">
        <v>249</v>
      </c>
      <c r="H77" s="134"/>
      <c r="I77" s="134"/>
      <c r="J77" s="134"/>
      <c r="K77" s="134"/>
      <c r="L77" s="134"/>
      <c r="M77" s="132"/>
      <c r="N77" s="134"/>
      <c r="O77" s="134"/>
      <c r="P77" s="134"/>
      <c r="Q77" s="134"/>
      <c r="R77" s="134"/>
      <c r="S77" s="134"/>
      <c r="T77" s="134"/>
      <c r="U77" s="134"/>
      <c r="V77" s="134"/>
      <c r="W77" s="134"/>
    </row>
    <row r="78" ht="53.25" customHeight="1" outlineLevel="1" spans="1:23">
      <c r="A78" s="132" t="s">
        <v>46</v>
      </c>
      <c r="B78" s="132" t="s">
        <v>248</v>
      </c>
      <c r="C78" s="132" t="s">
        <v>249</v>
      </c>
      <c r="D78" s="132" t="s">
        <v>91</v>
      </c>
      <c r="E78" s="132" t="s">
        <v>92</v>
      </c>
      <c r="F78" s="132" t="s">
        <v>250</v>
      </c>
      <c r="G78" s="132" t="s">
        <v>249</v>
      </c>
      <c r="H78" s="134"/>
      <c r="I78" s="134"/>
      <c r="J78" s="134"/>
      <c r="K78" s="134"/>
      <c r="L78" s="134"/>
      <c r="M78" s="132"/>
      <c r="N78" s="134"/>
      <c r="O78" s="134"/>
      <c r="P78" s="134"/>
      <c r="Q78" s="134"/>
      <c r="R78" s="134"/>
      <c r="S78" s="134"/>
      <c r="T78" s="134"/>
      <c r="U78" s="134"/>
      <c r="V78" s="134"/>
      <c r="W78" s="134"/>
    </row>
    <row r="79" ht="53.25" customHeight="1" outlineLevel="1" spans="1:23">
      <c r="A79" s="132" t="s">
        <v>46</v>
      </c>
      <c r="B79" s="132" t="s">
        <v>248</v>
      </c>
      <c r="C79" s="132" t="s">
        <v>249</v>
      </c>
      <c r="D79" s="132" t="s">
        <v>99</v>
      </c>
      <c r="E79" s="132" t="s">
        <v>100</v>
      </c>
      <c r="F79" s="132" t="s">
        <v>250</v>
      </c>
      <c r="G79" s="132" t="s">
        <v>249</v>
      </c>
      <c r="H79" s="134"/>
      <c r="I79" s="134"/>
      <c r="J79" s="134"/>
      <c r="K79" s="134"/>
      <c r="L79" s="134"/>
      <c r="M79" s="132"/>
      <c r="N79" s="134"/>
      <c r="O79" s="134"/>
      <c r="P79" s="134"/>
      <c r="Q79" s="134"/>
      <c r="R79" s="134"/>
      <c r="S79" s="134"/>
      <c r="T79" s="134"/>
      <c r="U79" s="134"/>
      <c r="V79" s="134"/>
      <c r="W79" s="134"/>
    </row>
    <row r="80" ht="53.25" customHeight="1" outlineLevel="1" spans="1:23">
      <c r="A80" s="132" t="s">
        <v>46</v>
      </c>
      <c r="B80" s="132" t="s">
        <v>251</v>
      </c>
      <c r="C80" s="132" t="s">
        <v>252</v>
      </c>
      <c r="D80" s="132" t="s">
        <v>84</v>
      </c>
      <c r="E80" s="132" t="s">
        <v>79</v>
      </c>
      <c r="F80" s="132" t="s">
        <v>240</v>
      </c>
      <c r="G80" s="132" t="s">
        <v>241</v>
      </c>
      <c r="H80" s="134">
        <v>212400</v>
      </c>
      <c r="I80" s="134">
        <v>212400</v>
      </c>
      <c r="J80" s="134"/>
      <c r="K80" s="134"/>
      <c r="L80" s="134">
        <v>212400</v>
      </c>
      <c r="M80" s="132"/>
      <c r="N80" s="134"/>
      <c r="O80" s="134"/>
      <c r="P80" s="134"/>
      <c r="Q80" s="134"/>
      <c r="R80" s="134"/>
      <c r="S80" s="134"/>
      <c r="T80" s="134"/>
      <c r="U80" s="134"/>
      <c r="V80" s="134"/>
      <c r="W80" s="134"/>
    </row>
    <row r="81" ht="53.25" customHeight="1" outlineLevel="1" spans="1:23">
      <c r="A81" s="132" t="s">
        <v>46</v>
      </c>
      <c r="B81" s="132" t="s">
        <v>251</v>
      </c>
      <c r="C81" s="132" t="s">
        <v>252</v>
      </c>
      <c r="D81" s="132" t="s">
        <v>91</v>
      </c>
      <c r="E81" s="132" t="s">
        <v>92</v>
      </c>
      <c r="F81" s="132" t="s">
        <v>240</v>
      </c>
      <c r="G81" s="132" t="s">
        <v>241</v>
      </c>
      <c r="H81" s="134">
        <v>27000</v>
      </c>
      <c r="I81" s="134">
        <v>27000</v>
      </c>
      <c r="J81" s="134"/>
      <c r="K81" s="134"/>
      <c r="L81" s="134">
        <v>27000</v>
      </c>
      <c r="M81" s="132"/>
      <c r="N81" s="134"/>
      <c r="O81" s="134"/>
      <c r="P81" s="134"/>
      <c r="Q81" s="134"/>
      <c r="R81" s="134"/>
      <c r="S81" s="134"/>
      <c r="T81" s="134"/>
      <c r="U81" s="134"/>
      <c r="V81" s="134"/>
      <c r="W81" s="134"/>
    </row>
    <row r="82" ht="53.25" customHeight="1" outlineLevel="1" spans="1:23">
      <c r="A82" s="132" t="s">
        <v>46</v>
      </c>
      <c r="B82" s="132" t="s">
        <v>253</v>
      </c>
      <c r="C82" s="132" t="s">
        <v>254</v>
      </c>
      <c r="D82" s="132" t="s">
        <v>78</v>
      </c>
      <c r="E82" s="132" t="s">
        <v>79</v>
      </c>
      <c r="F82" s="132" t="s">
        <v>238</v>
      </c>
      <c r="G82" s="132" t="s">
        <v>239</v>
      </c>
      <c r="H82" s="134">
        <v>3600</v>
      </c>
      <c r="I82" s="134">
        <v>3600</v>
      </c>
      <c r="J82" s="134"/>
      <c r="K82" s="134"/>
      <c r="L82" s="134">
        <v>3600</v>
      </c>
      <c r="M82" s="132"/>
      <c r="N82" s="134"/>
      <c r="O82" s="134"/>
      <c r="P82" s="134"/>
      <c r="Q82" s="134"/>
      <c r="R82" s="134"/>
      <c r="S82" s="134"/>
      <c r="T82" s="134"/>
      <c r="U82" s="134"/>
      <c r="V82" s="134"/>
      <c r="W82" s="134"/>
    </row>
    <row r="83" ht="53.25" customHeight="1" outlineLevel="1" spans="1:23">
      <c r="A83" s="132" t="s">
        <v>46</v>
      </c>
      <c r="B83" s="132" t="s">
        <v>255</v>
      </c>
      <c r="C83" s="132" t="s">
        <v>256</v>
      </c>
      <c r="D83" s="132" t="s">
        <v>78</v>
      </c>
      <c r="E83" s="132" t="s">
        <v>79</v>
      </c>
      <c r="F83" s="132" t="s">
        <v>238</v>
      </c>
      <c r="G83" s="132" t="s">
        <v>239</v>
      </c>
      <c r="H83" s="134">
        <v>4800</v>
      </c>
      <c r="I83" s="134">
        <v>4800</v>
      </c>
      <c r="J83" s="134"/>
      <c r="K83" s="134"/>
      <c r="L83" s="134">
        <v>4800</v>
      </c>
      <c r="M83" s="132"/>
      <c r="N83" s="134"/>
      <c r="O83" s="134"/>
      <c r="P83" s="134"/>
      <c r="Q83" s="134"/>
      <c r="R83" s="134"/>
      <c r="S83" s="134"/>
      <c r="T83" s="134"/>
      <c r="U83" s="134"/>
      <c r="V83" s="134"/>
      <c r="W83" s="134"/>
    </row>
    <row r="84" ht="53.25" customHeight="1" outlineLevel="1" spans="1:23">
      <c r="A84" s="132" t="s">
        <v>46</v>
      </c>
      <c r="B84" s="132" t="s">
        <v>257</v>
      </c>
      <c r="C84" s="132" t="s">
        <v>258</v>
      </c>
      <c r="D84" s="132" t="s">
        <v>89</v>
      </c>
      <c r="E84" s="132" t="s">
        <v>90</v>
      </c>
      <c r="F84" s="132" t="s">
        <v>215</v>
      </c>
      <c r="G84" s="132" t="s">
        <v>216</v>
      </c>
      <c r="H84" s="134">
        <v>148296</v>
      </c>
      <c r="I84" s="134">
        <v>148296</v>
      </c>
      <c r="J84" s="134"/>
      <c r="K84" s="134"/>
      <c r="L84" s="134">
        <v>148296</v>
      </c>
      <c r="M84" s="132"/>
      <c r="N84" s="134"/>
      <c r="O84" s="134"/>
      <c r="P84" s="134"/>
      <c r="Q84" s="134"/>
      <c r="R84" s="134"/>
      <c r="S84" s="134"/>
      <c r="T84" s="134"/>
      <c r="U84" s="134"/>
      <c r="V84" s="134"/>
      <c r="W84" s="134"/>
    </row>
    <row r="85" ht="53.25" customHeight="1" outlineLevel="1" spans="1:23">
      <c r="A85" s="132" t="s">
        <v>46</v>
      </c>
      <c r="B85" s="132" t="s">
        <v>259</v>
      </c>
      <c r="C85" s="132" t="s">
        <v>260</v>
      </c>
      <c r="D85" s="132" t="s">
        <v>115</v>
      </c>
      <c r="E85" s="132" t="s">
        <v>116</v>
      </c>
      <c r="F85" s="132" t="s">
        <v>261</v>
      </c>
      <c r="G85" s="132" t="s">
        <v>262</v>
      </c>
      <c r="H85" s="134">
        <v>45036</v>
      </c>
      <c r="I85" s="134">
        <v>45036</v>
      </c>
      <c r="J85" s="134"/>
      <c r="K85" s="134"/>
      <c r="L85" s="134">
        <v>45036</v>
      </c>
      <c r="M85" s="132"/>
      <c r="N85" s="134"/>
      <c r="O85" s="134"/>
      <c r="P85" s="134"/>
      <c r="Q85" s="134"/>
      <c r="R85" s="134"/>
      <c r="S85" s="134"/>
      <c r="T85" s="134"/>
      <c r="U85" s="134"/>
      <c r="V85" s="134"/>
      <c r="W85" s="134"/>
    </row>
    <row r="86" ht="30.75" customHeight="1" spans="1:23">
      <c r="A86" s="139" t="s">
        <v>30</v>
      </c>
      <c r="B86" s="139"/>
      <c r="C86" s="139"/>
      <c r="D86" s="139"/>
      <c r="E86" s="139"/>
      <c r="F86" s="139"/>
      <c r="G86" s="139"/>
      <c r="H86" s="134">
        <v>12318801.49</v>
      </c>
      <c r="I86" s="134">
        <v>12318801.49</v>
      </c>
      <c r="J86" s="134"/>
      <c r="K86" s="134"/>
      <c r="L86" s="134">
        <v>12318801.49</v>
      </c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86:G86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scale="7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62"/>
  <sheetViews>
    <sheetView showZeros="0" topLeftCell="A28" workbookViewId="0">
      <selection activeCell="T10" sqref="T1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16.4285714285714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263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tr">
        <f>"2026"&amp;"年部门项目支出预算表"</f>
        <v>2026年部门项目支出预算表</v>
      </c>
      <c r="B2" s="124"/>
      <c r="C2" s="124" t="s">
        <v>59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"单位名称："&amp;"盈江县文化和旅游局"</f>
        <v>单位名称：盈江县文化和旅游局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27</v>
      </c>
      <c r="W3" s="128"/>
    </row>
    <row r="4" ht="38" customHeight="1" spans="1:23">
      <c r="A4" s="131" t="s">
        <v>264</v>
      </c>
      <c r="B4" s="131" t="s">
        <v>161</v>
      </c>
      <c r="C4" s="131" t="s">
        <v>162</v>
      </c>
      <c r="D4" s="131" t="s">
        <v>265</v>
      </c>
      <c r="E4" s="131" t="s">
        <v>163</v>
      </c>
      <c r="F4" s="131" t="s">
        <v>164</v>
      </c>
      <c r="G4" s="131" t="s">
        <v>266</v>
      </c>
      <c r="H4" s="131" t="s">
        <v>267</v>
      </c>
      <c r="I4" s="131" t="s">
        <v>30</v>
      </c>
      <c r="J4" s="131" t="s">
        <v>268</v>
      </c>
      <c r="K4" s="131"/>
      <c r="L4" s="131"/>
      <c r="M4" s="131"/>
      <c r="N4" s="131" t="s">
        <v>173</v>
      </c>
      <c r="O4" s="131"/>
      <c r="P4" s="131"/>
      <c r="Q4" s="131" t="s">
        <v>37</v>
      </c>
      <c r="R4" s="131" t="s">
        <v>51</v>
      </c>
      <c r="S4" s="131"/>
      <c r="T4" s="131"/>
      <c r="U4" s="131"/>
      <c r="V4" s="131"/>
      <c r="W4" s="131"/>
    </row>
    <row r="5" ht="38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34</v>
      </c>
      <c r="K5" s="131"/>
      <c r="L5" s="131" t="s">
        <v>35</v>
      </c>
      <c r="M5" s="131" t="s">
        <v>36</v>
      </c>
      <c r="N5" s="131" t="s">
        <v>34</v>
      </c>
      <c r="O5" s="131" t="s">
        <v>35</v>
      </c>
      <c r="P5" s="131" t="s">
        <v>36</v>
      </c>
      <c r="Q5" s="131"/>
      <c r="R5" s="131" t="s">
        <v>33</v>
      </c>
      <c r="S5" s="131" t="s">
        <v>40</v>
      </c>
      <c r="T5" s="131" t="s">
        <v>41</v>
      </c>
      <c r="U5" s="131" t="s">
        <v>42</v>
      </c>
      <c r="V5" s="131" t="s">
        <v>43</v>
      </c>
      <c r="W5" s="131" t="s">
        <v>44</v>
      </c>
    </row>
    <row r="6" ht="38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33</v>
      </c>
      <c r="K6" s="131" t="s">
        <v>269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59</v>
      </c>
      <c r="B7" s="131" t="s">
        <v>60</v>
      </c>
      <c r="C7" s="131" t="s">
        <v>61</v>
      </c>
      <c r="D7" s="131" t="s">
        <v>62</v>
      </c>
      <c r="E7" s="131" t="s">
        <v>63</v>
      </c>
      <c r="F7" s="131" t="s">
        <v>64</v>
      </c>
      <c r="G7" s="131" t="s">
        <v>65</v>
      </c>
      <c r="H7" s="131" t="s">
        <v>66</v>
      </c>
      <c r="I7" s="131" t="s">
        <v>67</v>
      </c>
      <c r="J7" s="131" t="s">
        <v>68</v>
      </c>
      <c r="K7" s="131" t="s">
        <v>69</v>
      </c>
      <c r="L7" s="131" t="s">
        <v>70</v>
      </c>
      <c r="M7" s="131" t="s">
        <v>71</v>
      </c>
      <c r="N7" s="131" t="s">
        <v>72</v>
      </c>
      <c r="O7" s="131" t="s">
        <v>73</v>
      </c>
      <c r="P7" s="131" t="s">
        <v>175</v>
      </c>
      <c r="Q7" s="131" t="s">
        <v>176</v>
      </c>
      <c r="R7" s="131" t="s">
        <v>177</v>
      </c>
      <c r="S7" s="131" t="s">
        <v>178</v>
      </c>
      <c r="T7" s="131" t="s">
        <v>179</v>
      </c>
      <c r="U7" s="131" t="s">
        <v>180</v>
      </c>
      <c r="V7" s="131" t="s">
        <v>181</v>
      </c>
      <c r="W7" s="131" t="s">
        <v>182</v>
      </c>
    </row>
    <row r="8" ht="52.5" customHeight="1" spans="1:23">
      <c r="A8" s="132"/>
      <c r="B8" s="132"/>
      <c r="C8" s="132" t="s">
        <v>270</v>
      </c>
      <c r="D8" s="132"/>
      <c r="E8" s="132"/>
      <c r="F8" s="132"/>
      <c r="G8" s="132"/>
      <c r="H8" s="132"/>
      <c r="I8" s="134">
        <v>200000</v>
      </c>
      <c r="J8" s="134">
        <v>200000</v>
      </c>
      <c r="K8" s="134">
        <v>200000</v>
      </c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</row>
    <row r="9" ht="52.5" customHeight="1" outlineLevel="1" spans="1:23">
      <c r="A9" s="132" t="s">
        <v>271</v>
      </c>
      <c r="B9" s="132" t="s">
        <v>272</v>
      </c>
      <c r="C9" s="132" t="s">
        <v>270</v>
      </c>
      <c r="D9" s="132" t="s">
        <v>46</v>
      </c>
      <c r="E9" s="132" t="s">
        <v>93</v>
      </c>
      <c r="F9" s="132" t="s">
        <v>94</v>
      </c>
      <c r="G9" s="132" t="s">
        <v>273</v>
      </c>
      <c r="H9" s="132" t="s">
        <v>274</v>
      </c>
      <c r="I9" s="134">
        <v>28000</v>
      </c>
      <c r="J9" s="134">
        <v>28000</v>
      </c>
      <c r="K9" s="134">
        <v>28000</v>
      </c>
      <c r="L9" s="134"/>
      <c r="M9" s="134"/>
      <c r="N9" s="134"/>
      <c r="O9" s="134"/>
      <c r="P9" s="134"/>
      <c r="Q9" s="134"/>
      <c r="R9" s="134"/>
      <c r="S9" s="134"/>
      <c r="T9" s="134"/>
      <c r="U9" s="134"/>
      <c r="V9" s="134"/>
      <c r="W9" s="134"/>
    </row>
    <row r="10" ht="52.5" customHeight="1" outlineLevel="1" spans="1:23">
      <c r="A10" s="132" t="s">
        <v>271</v>
      </c>
      <c r="B10" s="132" t="s">
        <v>272</v>
      </c>
      <c r="C10" s="132" t="s">
        <v>270</v>
      </c>
      <c r="D10" s="132" t="s">
        <v>46</v>
      </c>
      <c r="E10" s="132" t="s">
        <v>93</v>
      </c>
      <c r="F10" s="132" t="s">
        <v>94</v>
      </c>
      <c r="G10" s="132" t="s">
        <v>275</v>
      </c>
      <c r="H10" s="132" t="s">
        <v>276</v>
      </c>
      <c r="I10" s="134">
        <v>72000</v>
      </c>
      <c r="J10" s="134">
        <v>72000</v>
      </c>
      <c r="K10" s="134">
        <v>72000</v>
      </c>
      <c r="L10" s="134"/>
      <c r="M10" s="134"/>
      <c r="N10" s="132"/>
      <c r="O10" s="132"/>
      <c r="P10" s="132"/>
      <c r="Q10" s="134"/>
      <c r="R10" s="134"/>
      <c r="S10" s="134"/>
      <c r="T10" s="134"/>
      <c r="U10" s="134"/>
      <c r="V10" s="134"/>
      <c r="W10" s="134"/>
    </row>
    <row r="11" ht="52.5" customHeight="1" outlineLevel="1" spans="1:23">
      <c r="A11" s="132" t="s">
        <v>271</v>
      </c>
      <c r="B11" s="132" t="s">
        <v>272</v>
      </c>
      <c r="C11" s="132" t="s">
        <v>270</v>
      </c>
      <c r="D11" s="132" t="s">
        <v>46</v>
      </c>
      <c r="E11" s="132" t="s">
        <v>93</v>
      </c>
      <c r="F11" s="132" t="s">
        <v>94</v>
      </c>
      <c r="G11" s="132" t="s">
        <v>227</v>
      </c>
      <c r="H11" s="132" t="s">
        <v>228</v>
      </c>
      <c r="I11" s="134">
        <v>100000</v>
      </c>
      <c r="J11" s="134">
        <v>100000</v>
      </c>
      <c r="K11" s="134">
        <v>100000</v>
      </c>
      <c r="L11" s="134"/>
      <c r="M11" s="134"/>
      <c r="N11" s="132"/>
      <c r="O11" s="132"/>
      <c r="P11" s="132"/>
      <c r="Q11" s="134"/>
      <c r="R11" s="134"/>
      <c r="S11" s="134"/>
      <c r="T11" s="134"/>
      <c r="U11" s="134"/>
      <c r="V11" s="134"/>
      <c r="W11" s="134"/>
    </row>
    <row r="12" ht="52.5" customHeight="1" spans="1:23">
      <c r="A12" s="132"/>
      <c r="B12" s="132"/>
      <c r="C12" s="132" t="s">
        <v>277</v>
      </c>
      <c r="D12" s="132"/>
      <c r="E12" s="132"/>
      <c r="F12" s="132"/>
      <c r="G12" s="132"/>
      <c r="H12" s="132"/>
      <c r="I12" s="134">
        <v>10487.1</v>
      </c>
      <c r="J12" s="134"/>
      <c r="K12" s="134"/>
      <c r="L12" s="134"/>
      <c r="M12" s="134"/>
      <c r="N12" s="132"/>
      <c r="O12" s="132"/>
      <c r="P12" s="132"/>
      <c r="Q12" s="134"/>
      <c r="R12" s="134">
        <v>10487.1</v>
      </c>
      <c r="S12" s="134"/>
      <c r="T12" s="134"/>
      <c r="U12" s="134"/>
      <c r="V12" s="134"/>
      <c r="W12" s="134">
        <v>10487.1</v>
      </c>
    </row>
    <row r="13" ht="52.5" customHeight="1" outlineLevel="1" spans="1:23">
      <c r="A13" s="132" t="s">
        <v>278</v>
      </c>
      <c r="B13" s="132" t="s">
        <v>279</v>
      </c>
      <c r="C13" s="132" t="s">
        <v>277</v>
      </c>
      <c r="D13" s="132" t="s">
        <v>46</v>
      </c>
      <c r="E13" s="132" t="s">
        <v>84</v>
      </c>
      <c r="F13" s="132" t="s">
        <v>79</v>
      </c>
      <c r="G13" s="132" t="s">
        <v>219</v>
      </c>
      <c r="H13" s="132" t="s">
        <v>220</v>
      </c>
      <c r="I13" s="134">
        <v>58.94</v>
      </c>
      <c r="J13" s="134"/>
      <c r="K13" s="134"/>
      <c r="L13" s="134"/>
      <c r="M13" s="134"/>
      <c r="N13" s="132"/>
      <c r="O13" s="132"/>
      <c r="P13" s="132"/>
      <c r="Q13" s="134"/>
      <c r="R13" s="134">
        <v>58.94</v>
      </c>
      <c r="S13" s="134"/>
      <c r="T13" s="134"/>
      <c r="U13" s="134"/>
      <c r="V13" s="134"/>
      <c r="W13" s="134">
        <v>58.94</v>
      </c>
    </row>
    <row r="14" ht="52.5" customHeight="1" outlineLevel="1" spans="1:23">
      <c r="A14" s="132" t="s">
        <v>278</v>
      </c>
      <c r="B14" s="132" t="s">
        <v>279</v>
      </c>
      <c r="C14" s="132" t="s">
        <v>277</v>
      </c>
      <c r="D14" s="132" t="s">
        <v>46</v>
      </c>
      <c r="E14" s="132" t="s">
        <v>87</v>
      </c>
      <c r="F14" s="132" t="s">
        <v>88</v>
      </c>
      <c r="G14" s="132" t="s">
        <v>219</v>
      </c>
      <c r="H14" s="132" t="s">
        <v>220</v>
      </c>
      <c r="I14" s="134">
        <v>10428.16</v>
      </c>
      <c r="J14" s="134"/>
      <c r="K14" s="134"/>
      <c r="L14" s="134"/>
      <c r="M14" s="134"/>
      <c r="N14" s="132"/>
      <c r="O14" s="132"/>
      <c r="P14" s="132"/>
      <c r="Q14" s="134"/>
      <c r="R14" s="134">
        <v>10428.16</v>
      </c>
      <c r="S14" s="134"/>
      <c r="T14" s="134"/>
      <c r="U14" s="134"/>
      <c r="V14" s="134"/>
      <c r="W14" s="134">
        <v>10428.16</v>
      </c>
    </row>
    <row r="15" ht="52.5" customHeight="1" spans="1:23">
      <c r="A15" s="132"/>
      <c r="B15" s="132"/>
      <c r="C15" s="132" t="s">
        <v>280</v>
      </c>
      <c r="D15" s="132"/>
      <c r="E15" s="132"/>
      <c r="F15" s="132"/>
      <c r="G15" s="132"/>
      <c r="H15" s="132"/>
      <c r="I15" s="134">
        <v>200000</v>
      </c>
      <c r="J15" s="134"/>
      <c r="K15" s="134"/>
      <c r="L15" s="134"/>
      <c r="M15" s="134"/>
      <c r="N15" s="132"/>
      <c r="O15" s="132"/>
      <c r="P15" s="132"/>
      <c r="Q15" s="134"/>
      <c r="R15" s="134">
        <v>200000</v>
      </c>
      <c r="S15" s="134"/>
      <c r="T15" s="134"/>
      <c r="U15" s="134"/>
      <c r="V15" s="134"/>
      <c r="W15" s="134">
        <v>200000</v>
      </c>
    </row>
    <row r="16" ht="52.5" customHeight="1" outlineLevel="1" spans="1:23">
      <c r="A16" s="132" t="s">
        <v>271</v>
      </c>
      <c r="B16" s="132" t="s">
        <v>281</v>
      </c>
      <c r="C16" s="132" t="s">
        <v>280</v>
      </c>
      <c r="D16" s="132" t="s">
        <v>46</v>
      </c>
      <c r="E16" s="132" t="s">
        <v>84</v>
      </c>
      <c r="F16" s="132" t="s">
        <v>79</v>
      </c>
      <c r="G16" s="132" t="s">
        <v>219</v>
      </c>
      <c r="H16" s="132" t="s">
        <v>220</v>
      </c>
      <c r="I16" s="134">
        <v>1500</v>
      </c>
      <c r="J16" s="134"/>
      <c r="K16" s="134"/>
      <c r="L16" s="134"/>
      <c r="M16" s="134"/>
      <c r="N16" s="132"/>
      <c r="O16" s="132"/>
      <c r="P16" s="132"/>
      <c r="Q16" s="134"/>
      <c r="R16" s="134">
        <v>1500</v>
      </c>
      <c r="S16" s="134"/>
      <c r="T16" s="134"/>
      <c r="U16" s="134"/>
      <c r="V16" s="134"/>
      <c r="W16" s="134">
        <v>1500</v>
      </c>
    </row>
    <row r="17" ht="52.5" customHeight="1" outlineLevel="1" spans="1:23">
      <c r="A17" s="132" t="s">
        <v>271</v>
      </c>
      <c r="B17" s="132" t="s">
        <v>281</v>
      </c>
      <c r="C17" s="132" t="s">
        <v>280</v>
      </c>
      <c r="D17" s="132" t="s">
        <v>46</v>
      </c>
      <c r="E17" s="132" t="s">
        <v>87</v>
      </c>
      <c r="F17" s="132" t="s">
        <v>88</v>
      </c>
      <c r="G17" s="132" t="s">
        <v>219</v>
      </c>
      <c r="H17" s="132" t="s">
        <v>220</v>
      </c>
      <c r="I17" s="134">
        <v>14080.88</v>
      </c>
      <c r="J17" s="134"/>
      <c r="K17" s="134"/>
      <c r="L17" s="134"/>
      <c r="M17" s="134"/>
      <c r="N17" s="132"/>
      <c r="O17" s="132"/>
      <c r="P17" s="132"/>
      <c r="Q17" s="134"/>
      <c r="R17" s="134">
        <v>14080.88</v>
      </c>
      <c r="S17" s="134"/>
      <c r="T17" s="134"/>
      <c r="U17" s="134"/>
      <c r="V17" s="134"/>
      <c r="W17" s="134">
        <v>14080.88</v>
      </c>
    </row>
    <row r="18" ht="52.5" customHeight="1" outlineLevel="1" spans="1:23">
      <c r="A18" s="132" t="s">
        <v>271</v>
      </c>
      <c r="B18" s="132" t="s">
        <v>281</v>
      </c>
      <c r="C18" s="132" t="s">
        <v>280</v>
      </c>
      <c r="D18" s="132" t="s">
        <v>46</v>
      </c>
      <c r="E18" s="132" t="s">
        <v>87</v>
      </c>
      <c r="F18" s="132" t="s">
        <v>88</v>
      </c>
      <c r="G18" s="132" t="s">
        <v>219</v>
      </c>
      <c r="H18" s="132" t="s">
        <v>220</v>
      </c>
      <c r="I18" s="134">
        <v>84419.12</v>
      </c>
      <c r="J18" s="134"/>
      <c r="K18" s="134"/>
      <c r="L18" s="134"/>
      <c r="M18" s="134"/>
      <c r="N18" s="132"/>
      <c r="O18" s="132"/>
      <c r="P18" s="132"/>
      <c r="Q18" s="134"/>
      <c r="R18" s="134">
        <v>84419.12</v>
      </c>
      <c r="S18" s="134"/>
      <c r="T18" s="134"/>
      <c r="U18" s="134"/>
      <c r="V18" s="134"/>
      <c r="W18" s="134">
        <v>84419.12</v>
      </c>
    </row>
    <row r="19" ht="52.5" customHeight="1" outlineLevel="1" spans="1:23">
      <c r="A19" s="132" t="s">
        <v>271</v>
      </c>
      <c r="B19" s="132" t="s">
        <v>281</v>
      </c>
      <c r="C19" s="132" t="s">
        <v>280</v>
      </c>
      <c r="D19" s="132" t="s">
        <v>46</v>
      </c>
      <c r="E19" s="132" t="s">
        <v>87</v>
      </c>
      <c r="F19" s="132" t="s">
        <v>88</v>
      </c>
      <c r="G19" s="132" t="s">
        <v>238</v>
      </c>
      <c r="H19" s="132" t="s">
        <v>239</v>
      </c>
      <c r="I19" s="134">
        <v>100000</v>
      </c>
      <c r="J19" s="134"/>
      <c r="K19" s="134"/>
      <c r="L19" s="134"/>
      <c r="M19" s="134"/>
      <c r="N19" s="132"/>
      <c r="O19" s="132"/>
      <c r="P19" s="132"/>
      <c r="Q19" s="134"/>
      <c r="R19" s="134">
        <v>100000</v>
      </c>
      <c r="S19" s="134"/>
      <c r="T19" s="134"/>
      <c r="U19" s="134"/>
      <c r="V19" s="134"/>
      <c r="W19" s="134">
        <v>100000</v>
      </c>
    </row>
    <row r="20" ht="52.5" customHeight="1" spans="1:23">
      <c r="A20" s="132"/>
      <c r="B20" s="132"/>
      <c r="C20" s="132" t="s">
        <v>282</v>
      </c>
      <c r="D20" s="132"/>
      <c r="E20" s="132"/>
      <c r="F20" s="132"/>
      <c r="G20" s="132"/>
      <c r="H20" s="132"/>
      <c r="I20" s="134">
        <v>200000</v>
      </c>
      <c r="J20" s="134"/>
      <c r="K20" s="134"/>
      <c r="L20" s="134"/>
      <c r="M20" s="134"/>
      <c r="N20" s="132"/>
      <c r="O20" s="132"/>
      <c r="P20" s="132"/>
      <c r="Q20" s="134"/>
      <c r="R20" s="134">
        <v>200000</v>
      </c>
      <c r="S20" s="134"/>
      <c r="T20" s="134"/>
      <c r="U20" s="134"/>
      <c r="V20" s="134"/>
      <c r="W20" s="134">
        <v>200000</v>
      </c>
    </row>
    <row r="21" ht="52.5" customHeight="1" outlineLevel="1" spans="1:23">
      <c r="A21" s="132" t="s">
        <v>271</v>
      </c>
      <c r="B21" s="132" t="s">
        <v>283</v>
      </c>
      <c r="C21" s="132" t="s">
        <v>282</v>
      </c>
      <c r="D21" s="132" t="s">
        <v>46</v>
      </c>
      <c r="E21" s="132" t="s">
        <v>87</v>
      </c>
      <c r="F21" s="132" t="s">
        <v>88</v>
      </c>
      <c r="G21" s="132" t="s">
        <v>219</v>
      </c>
      <c r="H21" s="132" t="s">
        <v>220</v>
      </c>
      <c r="I21" s="134">
        <v>90000</v>
      </c>
      <c r="J21" s="134"/>
      <c r="K21" s="134"/>
      <c r="L21" s="134"/>
      <c r="M21" s="134"/>
      <c r="N21" s="132"/>
      <c r="O21" s="132"/>
      <c r="P21" s="132"/>
      <c r="Q21" s="134"/>
      <c r="R21" s="134">
        <v>90000</v>
      </c>
      <c r="S21" s="134"/>
      <c r="T21" s="134"/>
      <c r="U21" s="134"/>
      <c r="V21" s="134"/>
      <c r="W21" s="134">
        <v>90000</v>
      </c>
    </row>
    <row r="22" ht="52.5" customHeight="1" outlineLevel="1" spans="1:23">
      <c r="A22" s="132" t="s">
        <v>271</v>
      </c>
      <c r="B22" s="132" t="s">
        <v>283</v>
      </c>
      <c r="C22" s="132" t="s">
        <v>282</v>
      </c>
      <c r="D22" s="132" t="s">
        <v>46</v>
      </c>
      <c r="E22" s="132" t="s">
        <v>87</v>
      </c>
      <c r="F22" s="132" t="s">
        <v>88</v>
      </c>
      <c r="G22" s="132" t="s">
        <v>238</v>
      </c>
      <c r="H22" s="132" t="s">
        <v>239</v>
      </c>
      <c r="I22" s="134">
        <v>110000</v>
      </c>
      <c r="J22" s="134"/>
      <c r="K22" s="134"/>
      <c r="L22" s="134"/>
      <c r="M22" s="134"/>
      <c r="N22" s="132"/>
      <c r="O22" s="132"/>
      <c r="P22" s="132"/>
      <c r="Q22" s="134"/>
      <c r="R22" s="134">
        <v>110000</v>
      </c>
      <c r="S22" s="134"/>
      <c r="T22" s="134"/>
      <c r="U22" s="134"/>
      <c r="V22" s="134"/>
      <c r="W22" s="134">
        <v>110000</v>
      </c>
    </row>
    <row r="23" ht="52.5" customHeight="1" spans="1:23">
      <c r="A23" s="132"/>
      <c r="B23" s="132"/>
      <c r="C23" s="132" t="s">
        <v>284</v>
      </c>
      <c r="D23" s="132"/>
      <c r="E23" s="132"/>
      <c r="F23" s="132"/>
      <c r="G23" s="132"/>
      <c r="H23" s="132"/>
      <c r="I23" s="134">
        <v>100000</v>
      </c>
      <c r="J23" s="134"/>
      <c r="K23" s="134"/>
      <c r="L23" s="134"/>
      <c r="M23" s="134"/>
      <c r="N23" s="132"/>
      <c r="O23" s="132"/>
      <c r="P23" s="132"/>
      <c r="Q23" s="134"/>
      <c r="R23" s="134">
        <v>100000</v>
      </c>
      <c r="S23" s="134"/>
      <c r="T23" s="134"/>
      <c r="U23" s="134"/>
      <c r="V23" s="134"/>
      <c r="W23" s="134">
        <v>100000</v>
      </c>
    </row>
    <row r="24" ht="52.5" customHeight="1" outlineLevel="1" spans="1:23">
      <c r="A24" s="132" t="s">
        <v>285</v>
      </c>
      <c r="B24" s="132" t="s">
        <v>286</v>
      </c>
      <c r="C24" s="132" t="s">
        <v>284</v>
      </c>
      <c r="D24" s="132" t="s">
        <v>46</v>
      </c>
      <c r="E24" s="132" t="s">
        <v>93</v>
      </c>
      <c r="F24" s="132" t="s">
        <v>94</v>
      </c>
      <c r="G24" s="132" t="s">
        <v>275</v>
      </c>
      <c r="H24" s="132" t="s">
        <v>276</v>
      </c>
      <c r="I24" s="134">
        <v>100000</v>
      </c>
      <c r="J24" s="134"/>
      <c r="K24" s="134"/>
      <c r="L24" s="134"/>
      <c r="M24" s="134"/>
      <c r="N24" s="132"/>
      <c r="O24" s="132"/>
      <c r="P24" s="132"/>
      <c r="Q24" s="134"/>
      <c r="R24" s="134">
        <v>100000</v>
      </c>
      <c r="S24" s="134"/>
      <c r="T24" s="134"/>
      <c r="U24" s="134"/>
      <c r="V24" s="134"/>
      <c r="W24" s="134">
        <v>100000</v>
      </c>
    </row>
    <row r="25" ht="52.5" customHeight="1" spans="1:23">
      <c r="A25" s="132"/>
      <c r="B25" s="132"/>
      <c r="C25" s="132" t="s">
        <v>287</v>
      </c>
      <c r="D25" s="132"/>
      <c r="E25" s="132"/>
      <c r="F25" s="132"/>
      <c r="G25" s="132"/>
      <c r="H25" s="132"/>
      <c r="I25" s="134">
        <v>100000</v>
      </c>
      <c r="J25" s="134">
        <v>100000</v>
      </c>
      <c r="K25" s="134">
        <v>100000</v>
      </c>
      <c r="L25" s="134"/>
      <c r="M25" s="134"/>
      <c r="N25" s="132"/>
      <c r="O25" s="132"/>
      <c r="P25" s="132"/>
      <c r="Q25" s="134"/>
      <c r="R25" s="134"/>
      <c r="S25" s="134"/>
      <c r="T25" s="134"/>
      <c r="U25" s="134"/>
      <c r="V25" s="134"/>
      <c r="W25" s="134"/>
    </row>
    <row r="26" ht="52.5" customHeight="1" outlineLevel="1" spans="1:23">
      <c r="A26" s="132" t="s">
        <v>271</v>
      </c>
      <c r="B26" s="132" t="s">
        <v>288</v>
      </c>
      <c r="C26" s="132" t="s">
        <v>287</v>
      </c>
      <c r="D26" s="132" t="s">
        <v>46</v>
      </c>
      <c r="E26" s="132" t="s">
        <v>97</v>
      </c>
      <c r="F26" s="132" t="s">
        <v>98</v>
      </c>
      <c r="G26" s="132" t="s">
        <v>219</v>
      </c>
      <c r="H26" s="132" t="s">
        <v>220</v>
      </c>
      <c r="I26" s="134">
        <v>20000</v>
      </c>
      <c r="J26" s="134">
        <v>20000</v>
      </c>
      <c r="K26" s="134">
        <v>20000</v>
      </c>
      <c r="L26" s="134"/>
      <c r="M26" s="134"/>
      <c r="N26" s="132"/>
      <c r="O26" s="132"/>
      <c r="P26" s="132"/>
      <c r="Q26" s="134"/>
      <c r="R26" s="134"/>
      <c r="S26" s="134"/>
      <c r="T26" s="134"/>
      <c r="U26" s="134"/>
      <c r="V26" s="134"/>
      <c r="W26" s="134"/>
    </row>
    <row r="27" ht="52.5" customHeight="1" outlineLevel="1" spans="1:23">
      <c r="A27" s="132" t="s">
        <v>271</v>
      </c>
      <c r="B27" s="132" t="s">
        <v>288</v>
      </c>
      <c r="C27" s="132" t="s">
        <v>287</v>
      </c>
      <c r="D27" s="132" t="s">
        <v>46</v>
      </c>
      <c r="E27" s="132" t="s">
        <v>97</v>
      </c>
      <c r="F27" s="132" t="s">
        <v>98</v>
      </c>
      <c r="G27" s="132" t="s">
        <v>242</v>
      </c>
      <c r="H27" s="132" t="s">
        <v>243</v>
      </c>
      <c r="I27" s="134">
        <v>10000</v>
      </c>
      <c r="J27" s="134">
        <v>10000</v>
      </c>
      <c r="K27" s="134">
        <v>10000</v>
      </c>
      <c r="L27" s="134"/>
      <c r="M27" s="134"/>
      <c r="N27" s="132"/>
      <c r="O27" s="132"/>
      <c r="P27" s="132"/>
      <c r="Q27" s="134"/>
      <c r="R27" s="134"/>
      <c r="S27" s="134"/>
      <c r="T27" s="134"/>
      <c r="U27" s="134"/>
      <c r="V27" s="134"/>
      <c r="W27" s="134"/>
    </row>
    <row r="28" ht="52.5" customHeight="1" outlineLevel="1" spans="1:23">
      <c r="A28" s="132" t="s">
        <v>271</v>
      </c>
      <c r="B28" s="132" t="s">
        <v>288</v>
      </c>
      <c r="C28" s="132" t="s">
        <v>287</v>
      </c>
      <c r="D28" s="132" t="s">
        <v>46</v>
      </c>
      <c r="E28" s="132" t="s">
        <v>97</v>
      </c>
      <c r="F28" s="132" t="s">
        <v>98</v>
      </c>
      <c r="G28" s="132" t="s">
        <v>221</v>
      </c>
      <c r="H28" s="132" t="s">
        <v>222</v>
      </c>
      <c r="I28" s="134">
        <v>10000</v>
      </c>
      <c r="J28" s="134">
        <v>10000</v>
      </c>
      <c r="K28" s="134">
        <v>10000</v>
      </c>
      <c r="L28" s="134"/>
      <c r="M28" s="134"/>
      <c r="N28" s="132"/>
      <c r="O28" s="132"/>
      <c r="P28" s="132"/>
      <c r="Q28" s="134"/>
      <c r="R28" s="134"/>
      <c r="S28" s="134"/>
      <c r="T28" s="134"/>
      <c r="U28" s="134"/>
      <c r="V28" s="134"/>
      <c r="W28" s="134"/>
    </row>
    <row r="29" ht="52.5" customHeight="1" outlineLevel="1" spans="1:23">
      <c r="A29" s="132" t="s">
        <v>271</v>
      </c>
      <c r="B29" s="132" t="s">
        <v>288</v>
      </c>
      <c r="C29" s="132" t="s">
        <v>287</v>
      </c>
      <c r="D29" s="132" t="s">
        <v>46</v>
      </c>
      <c r="E29" s="132" t="s">
        <v>97</v>
      </c>
      <c r="F29" s="132" t="s">
        <v>98</v>
      </c>
      <c r="G29" s="132" t="s">
        <v>227</v>
      </c>
      <c r="H29" s="132" t="s">
        <v>228</v>
      </c>
      <c r="I29" s="134">
        <v>60000</v>
      </c>
      <c r="J29" s="134">
        <v>60000</v>
      </c>
      <c r="K29" s="134">
        <v>60000</v>
      </c>
      <c r="L29" s="134"/>
      <c r="M29" s="134"/>
      <c r="N29" s="132"/>
      <c r="O29" s="132"/>
      <c r="P29" s="132"/>
      <c r="Q29" s="134"/>
      <c r="R29" s="134"/>
      <c r="S29" s="134"/>
      <c r="T29" s="134"/>
      <c r="U29" s="134"/>
      <c r="V29" s="134"/>
      <c r="W29" s="134"/>
    </row>
    <row r="30" ht="52.5" customHeight="1" spans="1:23">
      <c r="A30" s="132"/>
      <c r="B30" s="132"/>
      <c r="C30" s="132" t="s">
        <v>289</v>
      </c>
      <c r="D30" s="132"/>
      <c r="E30" s="132"/>
      <c r="F30" s="132"/>
      <c r="G30" s="132"/>
      <c r="H30" s="132"/>
      <c r="I30" s="134">
        <v>50000</v>
      </c>
      <c r="J30" s="134">
        <v>50000</v>
      </c>
      <c r="K30" s="134">
        <v>50000</v>
      </c>
      <c r="L30" s="134"/>
      <c r="M30" s="134"/>
      <c r="N30" s="132"/>
      <c r="O30" s="132"/>
      <c r="P30" s="132"/>
      <c r="Q30" s="134"/>
      <c r="R30" s="134"/>
      <c r="S30" s="134"/>
      <c r="T30" s="134"/>
      <c r="U30" s="134"/>
      <c r="V30" s="134"/>
      <c r="W30" s="134"/>
    </row>
    <row r="31" ht="52.5" customHeight="1" outlineLevel="1" spans="1:23">
      <c r="A31" s="132" t="s">
        <v>285</v>
      </c>
      <c r="B31" s="132" t="s">
        <v>290</v>
      </c>
      <c r="C31" s="132" t="s">
        <v>289</v>
      </c>
      <c r="D31" s="132" t="s">
        <v>46</v>
      </c>
      <c r="E31" s="132" t="s">
        <v>93</v>
      </c>
      <c r="F31" s="132" t="s">
        <v>94</v>
      </c>
      <c r="G31" s="132" t="s">
        <v>219</v>
      </c>
      <c r="H31" s="132" t="s">
        <v>220</v>
      </c>
      <c r="I31" s="134">
        <v>5000</v>
      </c>
      <c r="J31" s="134">
        <v>5000</v>
      </c>
      <c r="K31" s="134">
        <v>5000</v>
      </c>
      <c r="L31" s="134"/>
      <c r="M31" s="134"/>
      <c r="N31" s="132"/>
      <c r="O31" s="132"/>
      <c r="P31" s="132"/>
      <c r="Q31" s="134"/>
      <c r="R31" s="134"/>
      <c r="S31" s="134"/>
      <c r="T31" s="134"/>
      <c r="U31" s="134"/>
      <c r="V31" s="134"/>
      <c r="W31" s="134"/>
    </row>
    <row r="32" ht="52.5" customHeight="1" outlineLevel="1" spans="1:23">
      <c r="A32" s="132" t="s">
        <v>285</v>
      </c>
      <c r="B32" s="132" t="s">
        <v>290</v>
      </c>
      <c r="C32" s="132" t="s">
        <v>289</v>
      </c>
      <c r="D32" s="132" t="s">
        <v>46</v>
      </c>
      <c r="E32" s="132" t="s">
        <v>93</v>
      </c>
      <c r="F32" s="132" t="s">
        <v>94</v>
      </c>
      <c r="G32" s="132" t="s">
        <v>242</v>
      </c>
      <c r="H32" s="132" t="s">
        <v>243</v>
      </c>
      <c r="I32" s="134">
        <v>5000</v>
      </c>
      <c r="J32" s="134">
        <v>5000</v>
      </c>
      <c r="K32" s="134">
        <v>5000</v>
      </c>
      <c r="L32" s="134"/>
      <c r="M32" s="134"/>
      <c r="N32" s="132"/>
      <c r="O32" s="132"/>
      <c r="P32" s="132"/>
      <c r="Q32" s="134"/>
      <c r="R32" s="134"/>
      <c r="S32" s="134"/>
      <c r="T32" s="134"/>
      <c r="U32" s="134"/>
      <c r="V32" s="134"/>
      <c r="W32" s="134"/>
    </row>
    <row r="33" ht="52.5" customHeight="1" outlineLevel="1" spans="1:23">
      <c r="A33" s="132" t="s">
        <v>285</v>
      </c>
      <c r="B33" s="132" t="s">
        <v>290</v>
      </c>
      <c r="C33" s="132" t="s">
        <v>289</v>
      </c>
      <c r="D33" s="132" t="s">
        <v>46</v>
      </c>
      <c r="E33" s="132" t="s">
        <v>93</v>
      </c>
      <c r="F33" s="132" t="s">
        <v>94</v>
      </c>
      <c r="G33" s="132" t="s">
        <v>291</v>
      </c>
      <c r="H33" s="132" t="s">
        <v>292</v>
      </c>
      <c r="I33" s="134">
        <v>10000</v>
      </c>
      <c r="J33" s="134">
        <v>10000</v>
      </c>
      <c r="K33" s="134">
        <v>10000</v>
      </c>
      <c r="L33" s="134"/>
      <c r="M33" s="134"/>
      <c r="N33" s="132"/>
      <c r="O33" s="132"/>
      <c r="P33" s="132"/>
      <c r="Q33" s="134"/>
      <c r="R33" s="134"/>
      <c r="S33" s="134"/>
      <c r="T33" s="134"/>
      <c r="U33" s="134"/>
      <c r="V33" s="134"/>
      <c r="W33" s="134"/>
    </row>
    <row r="34" ht="52.5" customHeight="1" outlineLevel="1" spans="1:23">
      <c r="A34" s="132" t="s">
        <v>285</v>
      </c>
      <c r="B34" s="132" t="s">
        <v>290</v>
      </c>
      <c r="C34" s="132" t="s">
        <v>289</v>
      </c>
      <c r="D34" s="132" t="s">
        <v>46</v>
      </c>
      <c r="E34" s="132" t="s">
        <v>93</v>
      </c>
      <c r="F34" s="132" t="s">
        <v>94</v>
      </c>
      <c r="G34" s="132" t="s">
        <v>227</v>
      </c>
      <c r="H34" s="132" t="s">
        <v>228</v>
      </c>
      <c r="I34" s="134">
        <v>30000</v>
      </c>
      <c r="J34" s="134">
        <v>30000</v>
      </c>
      <c r="K34" s="134">
        <v>30000</v>
      </c>
      <c r="L34" s="134"/>
      <c r="M34" s="134"/>
      <c r="N34" s="132"/>
      <c r="O34" s="132"/>
      <c r="P34" s="132"/>
      <c r="Q34" s="134"/>
      <c r="R34" s="134"/>
      <c r="S34" s="134"/>
      <c r="T34" s="134"/>
      <c r="U34" s="134"/>
      <c r="V34" s="134"/>
      <c r="W34" s="134"/>
    </row>
    <row r="35" ht="52.5" customHeight="1" spans="1:23">
      <c r="A35" s="132"/>
      <c r="B35" s="132"/>
      <c r="C35" s="132" t="s">
        <v>293</v>
      </c>
      <c r="D35" s="132"/>
      <c r="E35" s="132"/>
      <c r="F35" s="132"/>
      <c r="G35" s="132"/>
      <c r="H35" s="132"/>
      <c r="I35" s="134">
        <v>150000</v>
      </c>
      <c r="J35" s="134">
        <v>150000</v>
      </c>
      <c r="K35" s="134">
        <v>150000</v>
      </c>
      <c r="L35" s="134"/>
      <c r="M35" s="134"/>
      <c r="N35" s="132"/>
      <c r="O35" s="132"/>
      <c r="P35" s="132"/>
      <c r="Q35" s="134"/>
      <c r="R35" s="134"/>
      <c r="S35" s="134"/>
      <c r="T35" s="134"/>
      <c r="U35" s="134"/>
      <c r="V35" s="134"/>
      <c r="W35" s="134"/>
    </row>
    <row r="36" ht="52.5" customHeight="1" outlineLevel="1" spans="1:23">
      <c r="A36" s="132" t="s">
        <v>285</v>
      </c>
      <c r="B36" s="132" t="s">
        <v>294</v>
      </c>
      <c r="C36" s="132" t="s">
        <v>293</v>
      </c>
      <c r="D36" s="132" t="s">
        <v>46</v>
      </c>
      <c r="E36" s="132" t="s">
        <v>97</v>
      </c>
      <c r="F36" s="132" t="s">
        <v>98</v>
      </c>
      <c r="G36" s="132" t="s">
        <v>219</v>
      </c>
      <c r="H36" s="132" t="s">
        <v>220</v>
      </c>
      <c r="I36" s="134">
        <v>28000</v>
      </c>
      <c r="J36" s="134">
        <v>28000</v>
      </c>
      <c r="K36" s="134">
        <v>28000</v>
      </c>
      <c r="L36" s="134"/>
      <c r="M36" s="134"/>
      <c r="N36" s="132"/>
      <c r="O36" s="132"/>
      <c r="P36" s="132"/>
      <c r="Q36" s="134"/>
      <c r="R36" s="134"/>
      <c r="S36" s="134"/>
      <c r="T36" s="134"/>
      <c r="U36" s="134"/>
      <c r="V36" s="134"/>
      <c r="W36" s="134"/>
    </row>
    <row r="37" ht="52.5" customHeight="1" outlineLevel="1" spans="1:23">
      <c r="A37" s="132" t="s">
        <v>285</v>
      </c>
      <c r="B37" s="132" t="s">
        <v>294</v>
      </c>
      <c r="C37" s="132" t="s">
        <v>293</v>
      </c>
      <c r="D37" s="132" t="s">
        <v>46</v>
      </c>
      <c r="E37" s="132" t="s">
        <v>97</v>
      </c>
      <c r="F37" s="132" t="s">
        <v>98</v>
      </c>
      <c r="G37" s="132" t="s">
        <v>275</v>
      </c>
      <c r="H37" s="132" t="s">
        <v>276</v>
      </c>
      <c r="I37" s="134">
        <v>50000</v>
      </c>
      <c r="J37" s="134">
        <v>50000</v>
      </c>
      <c r="K37" s="134">
        <v>50000</v>
      </c>
      <c r="L37" s="134"/>
      <c r="M37" s="134"/>
      <c r="N37" s="132"/>
      <c r="O37" s="132"/>
      <c r="P37" s="132"/>
      <c r="Q37" s="134"/>
      <c r="R37" s="134"/>
      <c r="S37" s="134"/>
      <c r="T37" s="134"/>
      <c r="U37" s="134"/>
      <c r="V37" s="134"/>
      <c r="W37" s="134"/>
    </row>
    <row r="38" ht="52.5" customHeight="1" outlineLevel="1" spans="1:23">
      <c r="A38" s="132" t="s">
        <v>285</v>
      </c>
      <c r="B38" s="132" t="s">
        <v>294</v>
      </c>
      <c r="C38" s="132" t="s">
        <v>293</v>
      </c>
      <c r="D38" s="132" t="s">
        <v>46</v>
      </c>
      <c r="E38" s="132" t="s">
        <v>97</v>
      </c>
      <c r="F38" s="132" t="s">
        <v>98</v>
      </c>
      <c r="G38" s="132" t="s">
        <v>221</v>
      </c>
      <c r="H38" s="132" t="s">
        <v>222</v>
      </c>
      <c r="I38" s="134">
        <v>72000</v>
      </c>
      <c r="J38" s="134">
        <v>72000</v>
      </c>
      <c r="K38" s="134">
        <v>72000</v>
      </c>
      <c r="L38" s="134"/>
      <c r="M38" s="134"/>
      <c r="N38" s="132"/>
      <c r="O38" s="132"/>
      <c r="P38" s="132"/>
      <c r="Q38" s="134"/>
      <c r="R38" s="134"/>
      <c r="S38" s="134"/>
      <c r="T38" s="134"/>
      <c r="U38" s="134"/>
      <c r="V38" s="134"/>
      <c r="W38" s="134"/>
    </row>
    <row r="39" ht="52.5" customHeight="1" spans="1:23">
      <c r="A39" s="132"/>
      <c r="B39" s="132"/>
      <c r="C39" s="132" t="s">
        <v>295</v>
      </c>
      <c r="D39" s="132"/>
      <c r="E39" s="132"/>
      <c r="F39" s="132"/>
      <c r="G39" s="132"/>
      <c r="H39" s="132"/>
      <c r="I39" s="134">
        <v>10000</v>
      </c>
      <c r="J39" s="134">
        <v>10000</v>
      </c>
      <c r="K39" s="134">
        <v>10000</v>
      </c>
      <c r="L39" s="134"/>
      <c r="M39" s="134"/>
      <c r="N39" s="132"/>
      <c r="O39" s="132"/>
      <c r="P39" s="132"/>
      <c r="Q39" s="134"/>
      <c r="R39" s="134"/>
      <c r="S39" s="134"/>
      <c r="T39" s="134"/>
      <c r="U39" s="134"/>
      <c r="V39" s="134"/>
      <c r="W39" s="134"/>
    </row>
    <row r="40" ht="52.5" customHeight="1" outlineLevel="1" spans="1:23">
      <c r="A40" s="132" t="s">
        <v>285</v>
      </c>
      <c r="B40" s="132" t="s">
        <v>296</v>
      </c>
      <c r="C40" s="132" t="s">
        <v>295</v>
      </c>
      <c r="D40" s="132" t="s">
        <v>46</v>
      </c>
      <c r="E40" s="132" t="s">
        <v>84</v>
      </c>
      <c r="F40" s="132" t="s">
        <v>79</v>
      </c>
      <c r="G40" s="132" t="s">
        <v>219</v>
      </c>
      <c r="H40" s="132" t="s">
        <v>220</v>
      </c>
      <c r="I40" s="134">
        <v>10000</v>
      </c>
      <c r="J40" s="134">
        <v>10000</v>
      </c>
      <c r="K40" s="134">
        <v>10000</v>
      </c>
      <c r="L40" s="134"/>
      <c r="M40" s="134"/>
      <c r="N40" s="132"/>
      <c r="O40" s="132"/>
      <c r="P40" s="132"/>
      <c r="Q40" s="134"/>
      <c r="R40" s="134"/>
      <c r="S40" s="134"/>
      <c r="T40" s="134"/>
      <c r="U40" s="134"/>
      <c r="V40" s="134"/>
      <c r="W40" s="134"/>
    </row>
    <row r="41" ht="52.5" customHeight="1" spans="1:23">
      <c r="A41" s="132"/>
      <c r="B41" s="132"/>
      <c r="C41" s="132" t="s">
        <v>297</v>
      </c>
      <c r="D41" s="132"/>
      <c r="E41" s="132"/>
      <c r="F41" s="132"/>
      <c r="G41" s="132"/>
      <c r="H41" s="132"/>
      <c r="I41" s="134">
        <v>3000</v>
      </c>
      <c r="J41" s="134">
        <v>3000</v>
      </c>
      <c r="K41" s="134">
        <v>3000</v>
      </c>
      <c r="L41" s="134"/>
      <c r="M41" s="134"/>
      <c r="N41" s="132"/>
      <c r="O41" s="132"/>
      <c r="P41" s="132"/>
      <c r="Q41" s="134"/>
      <c r="R41" s="134"/>
      <c r="S41" s="134"/>
      <c r="T41" s="134"/>
      <c r="U41" s="134"/>
      <c r="V41" s="134"/>
      <c r="W41" s="134"/>
    </row>
    <row r="42" ht="52.5" customHeight="1" outlineLevel="1" spans="1:23">
      <c r="A42" s="132" t="s">
        <v>285</v>
      </c>
      <c r="B42" s="132" t="s">
        <v>298</v>
      </c>
      <c r="C42" s="132" t="s">
        <v>297</v>
      </c>
      <c r="D42" s="132" t="s">
        <v>46</v>
      </c>
      <c r="E42" s="132" t="s">
        <v>84</v>
      </c>
      <c r="F42" s="132" t="s">
        <v>79</v>
      </c>
      <c r="G42" s="132" t="s">
        <v>219</v>
      </c>
      <c r="H42" s="132" t="s">
        <v>220</v>
      </c>
      <c r="I42" s="134">
        <v>3000</v>
      </c>
      <c r="J42" s="134">
        <v>3000</v>
      </c>
      <c r="K42" s="134">
        <v>3000</v>
      </c>
      <c r="L42" s="134"/>
      <c r="M42" s="134"/>
      <c r="N42" s="132"/>
      <c r="O42" s="132"/>
      <c r="P42" s="132"/>
      <c r="Q42" s="134"/>
      <c r="R42" s="134"/>
      <c r="S42" s="134"/>
      <c r="T42" s="134"/>
      <c r="U42" s="134"/>
      <c r="V42" s="134"/>
      <c r="W42" s="134"/>
    </row>
    <row r="43" ht="52.5" customHeight="1" spans="1:23">
      <c r="A43" s="132"/>
      <c r="B43" s="132"/>
      <c r="C43" s="132" t="s">
        <v>299</v>
      </c>
      <c r="D43" s="132"/>
      <c r="E43" s="132"/>
      <c r="F43" s="132"/>
      <c r="G43" s="132"/>
      <c r="H43" s="132"/>
      <c r="I43" s="134">
        <v>100000</v>
      </c>
      <c r="J43" s="134">
        <v>100000</v>
      </c>
      <c r="K43" s="134">
        <v>100000</v>
      </c>
      <c r="L43" s="134"/>
      <c r="M43" s="134"/>
      <c r="N43" s="132"/>
      <c r="O43" s="132"/>
      <c r="P43" s="132"/>
      <c r="Q43" s="134"/>
      <c r="R43" s="134"/>
      <c r="S43" s="134"/>
      <c r="T43" s="134"/>
      <c r="U43" s="134"/>
      <c r="V43" s="134"/>
      <c r="W43" s="134"/>
    </row>
    <row r="44" ht="52.5" customHeight="1" outlineLevel="1" spans="1:23">
      <c r="A44" s="132" t="s">
        <v>271</v>
      </c>
      <c r="B44" s="132" t="s">
        <v>300</v>
      </c>
      <c r="C44" s="132" t="s">
        <v>299</v>
      </c>
      <c r="D44" s="132" t="s">
        <v>46</v>
      </c>
      <c r="E44" s="132" t="s">
        <v>93</v>
      </c>
      <c r="F44" s="132" t="s">
        <v>94</v>
      </c>
      <c r="G44" s="132" t="s">
        <v>227</v>
      </c>
      <c r="H44" s="132" t="s">
        <v>228</v>
      </c>
      <c r="I44" s="134">
        <v>100000</v>
      </c>
      <c r="J44" s="134">
        <v>100000</v>
      </c>
      <c r="K44" s="134">
        <v>100000</v>
      </c>
      <c r="L44" s="134"/>
      <c r="M44" s="134"/>
      <c r="N44" s="132"/>
      <c r="O44" s="132"/>
      <c r="P44" s="132"/>
      <c r="Q44" s="134"/>
      <c r="R44" s="134"/>
      <c r="S44" s="134"/>
      <c r="T44" s="134"/>
      <c r="U44" s="134"/>
      <c r="V44" s="134"/>
      <c r="W44" s="134"/>
    </row>
    <row r="45" ht="52.5" customHeight="1" spans="1:23">
      <c r="A45" s="132"/>
      <c r="B45" s="132"/>
      <c r="C45" s="132" t="s">
        <v>301</v>
      </c>
      <c r="D45" s="132"/>
      <c r="E45" s="132"/>
      <c r="F45" s="132"/>
      <c r="G45" s="132"/>
      <c r="H45" s="132"/>
      <c r="I45" s="134">
        <v>20000</v>
      </c>
      <c r="J45" s="134">
        <v>20000</v>
      </c>
      <c r="K45" s="134">
        <v>20000</v>
      </c>
      <c r="L45" s="134"/>
      <c r="M45" s="134"/>
      <c r="N45" s="132"/>
      <c r="O45" s="132"/>
      <c r="P45" s="132"/>
      <c r="Q45" s="134"/>
      <c r="R45" s="134"/>
      <c r="S45" s="134"/>
      <c r="T45" s="134"/>
      <c r="U45" s="134"/>
      <c r="V45" s="134"/>
      <c r="W45" s="134"/>
    </row>
    <row r="46" ht="52.5" customHeight="1" outlineLevel="1" spans="1:23">
      <c r="A46" s="132" t="s">
        <v>271</v>
      </c>
      <c r="B46" s="132" t="s">
        <v>302</v>
      </c>
      <c r="C46" s="132" t="s">
        <v>301</v>
      </c>
      <c r="D46" s="132" t="s">
        <v>46</v>
      </c>
      <c r="E46" s="132" t="s">
        <v>93</v>
      </c>
      <c r="F46" s="132" t="s">
        <v>94</v>
      </c>
      <c r="G46" s="132" t="s">
        <v>242</v>
      </c>
      <c r="H46" s="132" t="s">
        <v>243</v>
      </c>
      <c r="I46" s="134">
        <v>5000</v>
      </c>
      <c r="J46" s="134">
        <v>5000</v>
      </c>
      <c r="K46" s="134">
        <v>5000</v>
      </c>
      <c r="L46" s="134"/>
      <c r="M46" s="134"/>
      <c r="N46" s="132"/>
      <c r="O46" s="132"/>
      <c r="P46" s="132"/>
      <c r="Q46" s="134"/>
      <c r="R46" s="134"/>
      <c r="S46" s="134"/>
      <c r="T46" s="134"/>
      <c r="U46" s="134"/>
      <c r="V46" s="134"/>
      <c r="W46" s="134"/>
    </row>
    <row r="47" ht="52.5" customHeight="1" outlineLevel="1" spans="1:23">
      <c r="A47" s="132" t="s">
        <v>271</v>
      </c>
      <c r="B47" s="132" t="s">
        <v>302</v>
      </c>
      <c r="C47" s="132" t="s">
        <v>301</v>
      </c>
      <c r="D47" s="132" t="s">
        <v>46</v>
      </c>
      <c r="E47" s="132" t="s">
        <v>93</v>
      </c>
      <c r="F47" s="132" t="s">
        <v>94</v>
      </c>
      <c r="G47" s="132" t="s">
        <v>303</v>
      </c>
      <c r="H47" s="132" t="s">
        <v>304</v>
      </c>
      <c r="I47" s="134">
        <v>15000</v>
      </c>
      <c r="J47" s="134">
        <v>15000</v>
      </c>
      <c r="K47" s="134">
        <v>15000</v>
      </c>
      <c r="L47" s="134"/>
      <c r="M47" s="134"/>
      <c r="N47" s="132"/>
      <c r="O47" s="132"/>
      <c r="P47" s="132"/>
      <c r="Q47" s="134"/>
      <c r="R47" s="134"/>
      <c r="S47" s="134"/>
      <c r="T47" s="134"/>
      <c r="U47" s="134"/>
      <c r="V47" s="134"/>
      <c r="W47" s="134"/>
    </row>
    <row r="48" ht="52.5" customHeight="1" spans="1:23">
      <c r="A48" s="132"/>
      <c r="B48" s="132"/>
      <c r="C48" s="132" t="s">
        <v>305</v>
      </c>
      <c r="D48" s="132"/>
      <c r="E48" s="132"/>
      <c r="F48" s="132"/>
      <c r="G48" s="132"/>
      <c r="H48" s="132"/>
      <c r="I48" s="134">
        <v>50000</v>
      </c>
      <c r="J48" s="134">
        <v>50000</v>
      </c>
      <c r="K48" s="134">
        <v>50000</v>
      </c>
      <c r="L48" s="134"/>
      <c r="M48" s="134"/>
      <c r="N48" s="132"/>
      <c r="O48" s="132"/>
      <c r="P48" s="132"/>
      <c r="Q48" s="134"/>
      <c r="R48" s="134"/>
      <c r="S48" s="134"/>
      <c r="T48" s="134"/>
      <c r="U48" s="134"/>
      <c r="V48" s="134"/>
      <c r="W48" s="134"/>
    </row>
    <row r="49" ht="52.5" customHeight="1" outlineLevel="1" spans="1:23">
      <c r="A49" s="132" t="s">
        <v>271</v>
      </c>
      <c r="B49" s="132" t="s">
        <v>306</v>
      </c>
      <c r="C49" s="132" t="s">
        <v>305</v>
      </c>
      <c r="D49" s="132" t="s">
        <v>46</v>
      </c>
      <c r="E49" s="132" t="s">
        <v>97</v>
      </c>
      <c r="F49" s="132" t="s">
        <v>98</v>
      </c>
      <c r="G49" s="132" t="s">
        <v>219</v>
      </c>
      <c r="H49" s="132" t="s">
        <v>220</v>
      </c>
      <c r="I49" s="134">
        <v>30000</v>
      </c>
      <c r="J49" s="134">
        <v>30000</v>
      </c>
      <c r="K49" s="134">
        <v>30000</v>
      </c>
      <c r="L49" s="134"/>
      <c r="M49" s="134"/>
      <c r="N49" s="132"/>
      <c r="O49" s="132"/>
      <c r="P49" s="132"/>
      <c r="Q49" s="134"/>
      <c r="R49" s="134"/>
      <c r="S49" s="134"/>
      <c r="T49" s="134"/>
      <c r="U49" s="134"/>
      <c r="V49" s="134"/>
      <c r="W49" s="134"/>
    </row>
    <row r="50" ht="52.5" customHeight="1" outlineLevel="1" spans="1:23">
      <c r="A50" s="132" t="s">
        <v>271</v>
      </c>
      <c r="B50" s="132" t="s">
        <v>306</v>
      </c>
      <c r="C50" s="132" t="s">
        <v>305</v>
      </c>
      <c r="D50" s="132" t="s">
        <v>46</v>
      </c>
      <c r="E50" s="132" t="s">
        <v>97</v>
      </c>
      <c r="F50" s="132" t="s">
        <v>98</v>
      </c>
      <c r="G50" s="132" t="s">
        <v>242</v>
      </c>
      <c r="H50" s="132" t="s">
        <v>243</v>
      </c>
      <c r="I50" s="134">
        <v>10000</v>
      </c>
      <c r="J50" s="134">
        <v>10000</v>
      </c>
      <c r="K50" s="134">
        <v>10000</v>
      </c>
      <c r="L50" s="134"/>
      <c r="M50" s="134"/>
      <c r="N50" s="132"/>
      <c r="O50" s="132"/>
      <c r="P50" s="132"/>
      <c r="Q50" s="134"/>
      <c r="R50" s="134"/>
      <c r="S50" s="134"/>
      <c r="T50" s="134"/>
      <c r="U50" s="134"/>
      <c r="V50" s="134"/>
      <c r="W50" s="134"/>
    </row>
    <row r="51" ht="52.5" customHeight="1" outlineLevel="1" spans="1:23">
      <c r="A51" s="132" t="s">
        <v>271</v>
      </c>
      <c r="B51" s="132" t="s">
        <v>306</v>
      </c>
      <c r="C51" s="132" t="s">
        <v>305</v>
      </c>
      <c r="D51" s="132" t="s">
        <v>46</v>
      </c>
      <c r="E51" s="132" t="s">
        <v>97</v>
      </c>
      <c r="F51" s="132" t="s">
        <v>98</v>
      </c>
      <c r="G51" s="132" t="s">
        <v>291</v>
      </c>
      <c r="H51" s="132" t="s">
        <v>292</v>
      </c>
      <c r="I51" s="134">
        <v>10000</v>
      </c>
      <c r="J51" s="134">
        <v>10000</v>
      </c>
      <c r="K51" s="134">
        <v>10000</v>
      </c>
      <c r="L51" s="134"/>
      <c r="M51" s="134"/>
      <c r="N51" s="132"/>
      <c r="O51" s="132"/>
      <c r="P51" s="132"/>
      <c r="Q51" s="134"/>
      <c r="R51" s="134"/>
      <c r="S51" s="134"/>
      <c r="T51" s="134"/>
      <c r="U51" s="134"/>
      <c r="V51" s="134"/>
      <c r="W51" s="134"/>
    </row>
    <row r="52" ht="52.5" customHeight="1" spans="1:23">
      <c r="A52" s="132"/>
      <c r="B52" s="132"/>
      <c r="C52" s="132" t="s">
        <v>307</v>
      </c>
      <c r="D52" s="132"/>
      <c r="E52" s="132"/>
      <c r="F52" s="132"/>
      <c r="G52" s="132"/>
      <c r="H52" s="132"/>
      <c r="I52" s="134">
        <v>30000</v>
      </c>
      <c r="J52" s="134">
        <v>30000</v>
      </c>
      <c r="K52" s="134">
        <v>30000</v>
      </c>
      <c r="L52" s="134"/>
      <c r="M52" s="134"/>
      <c r="N52" s="132"/>
      <c r="O52" s="132"/>
      <c r="P52" s="132"/>
      <c r="Q52" s="134"/>
      <c r="R52" s="134"/>
      <c r="S52" s="134"/>
      <c r="T52" s="134"/>
      <c r="U52" s="134"/>
      <c r="V52" s="134"/>
      <c r="W52" s="134"/>
    </row>
    <row r="53" ht="52.5" customHeight="1" outlineLevel="1" spans="1:23">
      <c r="A53" s="132" t="s">
        <v>271</v>
      </c>
      <c r="B53" s="132" t="s">
        <v>308</v>
      </c>
      <c r="C53" s="132" t="s">
        <v>307</v>
      </c>
      <c r="D53" s="132" t="s">
        <v>46</v>
      </c>
      <c r="E53" s="132" t="s">
        <v>97</v>
      </c>
      <c r="F53" s="132" t="s">
        <v>98</v>
      </c>
      <c r="G53" s="132" t="s">
        <v>275</v>
      </c>
      <c r="H53" s="132" t="s">
        <v>276</v>
      </c>
      <c r="I53" s="134">
        <v>30000</v>
      </c>
      <c r="J53" s="134">
        <v>30000</v>
      </c>
      <c r="K53" s="134">
        <v>30000</v>
      </c>
      <c r="L53" s="134"/>
      <c r="M53" s="134"/>
      <c r="N53" s="132"/>
      <c r="O53" s="132"/>
      <c r="P53" s="132"/>
      <c r="Q53" s="134"/>
      <c r="R53" s="134"/>
      <c r="S53" s="134"/>
      <c r="T53" s="134"/>
      <c r="U53" s="134"/>
      <c r="V53" s="134"/>
      <c r="W53" s="134"/>
    </row>
    <row r="54" ht="52.5" customHeight="1" spans="1:23">
      <c r="A54" s="132"/>
      <c r="B54" s="132"/>
      <c r="C54" s="132" t="s">
        <v>309</v>
      </c>
      <c r="D54" s="132"/>
      <c r="E54" s="132"/>
      <c r="F54" s="132"/>
      <c r="G54" s="132"/>
      <c r="H54" s="132"/>
      <c r="I54" s="134">
        <v>25200</v>
      </c>
      <c r="J54" s="134">
        <v>25200</v>
      </c>
      <c r="K54" s="134">
        <v>25200</v>
      </c>
      <c r="L54" s="134"/>
      <c r="M54" s="134"/>
      <c r="N54" s="132"/>
      <c r="O54" s="132"/>
      <c r="P54" s="132"/>
      <c r="Q54" s="134"/>
      <c r="R54" s="134"/>
      <c r="S54" s="134"/>
      <c r="T54" s="134"/>
      <c r="U54" s="134"/>
      <c r="V54" s="134"/>
      <c r="W54" s="134"/>
    </row>
    <row r="55" ht="52.5" customHeight="1" outlineLevel="1" spans="1:23">
      <c r="A55" s="132" t="s">
        <v>285</v>
      </c>
      <c r="B55" s="132" t="s">
        <v>310</v>
      </c>
      <c r="C55" s="132" t="s">
        <v>309</v>
      </c>
      <c r="D55" s="132" t="s">
        <v>46</v>
      </c>
      <c r="E55" s="132" t="s">
        <v>93</v>
      </c>
      <c r="F55" s="132" t="s">
        <v>94</v>
      </c>
      <c r="G55" s="132" t="s">
        <v>219</v>
      </c>
      <c r="H55" s="132" t="s">
        <v>220</v>
      </c>
      <c r="I55" s="134">
        <v>25200</v>
      </c>
      <c r="J55" s="134">
        <v>25200</v>
      </c>
      <c r="K55" s="134">
        <v>25200</v>
      </c>
      <c r="L55" s="134"/>
      <c r="M55" s="134"/>
      <c r="N55" s="132"/>
      <c r="O55" s="132"/>
      <c r="P55" s="132"/>
      <c r="Q55" s="134"/>
      <c r="R55" s="134"/>
      <c r="S55" s="134"/>
      <c r="T55" s="134"/>
      <c r="U55" s="134"/>
      <c r="V55" s="134"/>
      <c r="W55" s="134"/>
    </row>
    <row r="56" ht="52.5" customHeight="1" spans="1:23">
      <c r="A56" s="132"/>
      <c r="B56" s="132"/>
      <c r="C56" s="132" t="s">
        <v>311</v>
      </c>
      <c r="D56" s="132"/>
      <c r="E56" s="132"/>
      <c r="F56" s="132"/>
      <c r="G56" s="132"/>
      <c r="H56" s="132"/>
      <c r="I56" s="134">
        <v>100000</v>
      </c>
      <c r="J56" s="134">
        <v>100000</v>
      </c>
      <c r="K56" s="134">
        <v>100000</v>
      </c>
      <c r="L56" s="134"/>
      <c r="M56" s="134"/>
      <c r="N56" s="132"/>
      <c r="O56" s="132"/>
      <c r="P56" s="132"/>
      <c r="Q56" s="134"/>
      <c r="R56" s="134"/>
      <c r="S56" s="134"/>
      <c r="T56" s="134"/>
      <c r="U56" s="134"/>
      <c r="V56" s="134"/>
      <c r="W56" s="134"/>
    </row>
    <row r="57" ht="52.5" customHeight="1" outlineLevel="1" spans="1:23">
      <c r="A57" s="132" t="s">
        <v>271</v>
      </c>
      <c r="B57" s="132" t="s">
        <v>312</v>
      </c>
      <c r="C57" s="132" t="s">
        <v>311</v>
      </c>
      <c r="D57" s="132" t="s">
        <v>46</v>
      </c>
      <c r="E57" s="132" t="s">
        <v>85</v>
      </c>
      <c r="F57" s="132" t="s">
        <v>86</v>
      </c>
      <c r="G57" s="132" t="s">
        <v>219</v>
      </c>
      <c r="H57" s="132" t="s">
        <v>220</v>
      </c>
      <c r="I57" s="134">
        <v>100000</v>
      </c>
      <c r="J57" s="134">
        <v>100000</v>
      </c>
      <c r="K57" s="134">
        <v>100000</v>
      </c>
      <c r="L57" s="134"/>
      <c r="M57" s="134"/>
      <c r="N57" s="132"/>
      <c r="O57" s="132"/>
      <c r="P57" s="132"/>
      <c r="Q57" s="134"/>
      <c r="R57" s="134"/>
      <c r="S57" s="134"/>
      <c r="T57" s="134"/>
      <c r="U57" s="134"/>
      <c r="V57" s="134"/>
      <c r="W57" s="134"/>
    </row>
    <row r="58" ht="52.5" customHeight="1" spans="1:23">
      <c r="A58" s="132"/>
      <c r="B58" s="132"/>
      <c r="C58" s="132" t="s">
        <v>313</v>
      </c>
      <c r="D58" s="132"/>
      <c r="E58" s="132"/>
      <c r="F58" s="132"/>
      <c r="G58" s="132"/>
      <c r="H58" s="132"/>
      <c r="I58" s="134">
        <v>90000</v>
      </c>
      <c r="J58" s="134">
        <v>90000</v>
      </c>
      <c r="K58" s="134">
        <v>90000</v>
      </c>
      <c r="L58" s="134"/>
      <c r="M58" s="134"/>
      <c r="N58" s="132"/>
      <c r="O58" s="132"/>
      <c r="P58" s="132"/>
      <c r="Q58" s="134"/>
      <c r="R58" s="134"/>
      <c r="S58" s="134"/>
      <c r="T58" s="134"/>
      <c r="U58" s="134"/>
      <c r="V58" s="134"/>
      <c r="W58" s="134"/>
    </row>
    <row r="59" ht="52.5" customHeight="1" outlineLevel="1" spans="1:23">
      <c r="A59" s="132" t="s">
        <v>285</v>
      </c>
      <c r="B59" s="132" t="s">
        <v>314</v>
      </c>
      <c r="C59" s="132" t="s">
        <v>313</v>
      </c>
      <c r="D59" s="132" t="s">
        <v>46</v>
      </c>
      <c r="E59" s="132" t="s">
        <v>85</v>
      </c>
      <c r="F59" s="132" t="s">
        <v>86</v>
      </c>
      <c r="G59" s="132" t="s">
        <v>219</v>
      </c>
      <c r="H59" s="132" t="s">
        <v>220</v>
      </c>
      <c r="I59" s="134">
        <v>90000</v>
      </c>
      <c r="J59" s="134">
        <v>90000</v>
      </c>
      <c r="K59" s="134">
        <v>90000</v>
      </c>
      <c r="L59" s="134"/>
      <c r="M59" s="134"/>
      <c r="N59" s="132"/>
      <c r="O59" s="132"/>
      <c r="P59" s="132"/>
      <c r="Q59" s="134"/>
      <c r="R59" s="134"/>
      <c r="S59" s="134"/>
      <c r="T59" s="134"/>
      <c r="U59" s="134"/>
      <c r="V59" s="134"/>
      <c r="W59" s="134"/>
    </row>
    <row r="60" ht="52.5" customHeight="1" spans="1:23">
      <c r="A60" s="132"/>
      <c r="B60" s="132"/>
      <c r="C60" s="132" t="s">
        <v>315</v>
      </c>
      <c r="D60" s="132"/>
      <c r="E60" s="132"/>
      <c r="F60" s="132"/>
      <c r="G60" s="132"/>
      <c r="H60" s="132"/>
      <c r="I60" s="134">
        <v>20000</v>
      </c>
      <c r="J60" s="134">
        <v>20000</v>
      </c>
      <c r="K60" s="134">
        <v>20000</v>
      </c>
      <c r="L60" s="134"/>
      <c r="M60" s="134"/>
      <c r="N60" s="132"/>
      <c r="O60" s="132"/>
      <c r="P60" s="132"/>
      <c r="Q60" s="134"/>
      <c r="R60" s="134"/>
      <c r="S60" s="134"/>
      <c r="T60" s="134"/>
      <c r="U60" s="134"/>
      <c r="V60" s="134"/>
      <c r="W60" s="134"/>
    </row>
    <row r="61" ht="52.5" customHeight="1" outlineLevel="1" spans="1:23">
      <c r="A61" s="132" t="s">
        <v>271</v>
      </c>
      <c r="B61" s="132" t="s">
        <v>316</v>
      </c>
      <c r="C61" s="132" t="s">
        <v>315</v>
      </c>
      <c r="D61" s="132" t="s">
        <v>46</v>
      </c>
      <c r="E61" s="132" t="s">
        <v>93</v>
      </c>
      <c r="F61" s="132" t="s">
        <v>94</v>
      </c>
      <c r="G61" s="132" t="s">
        <v>275</v>
      </c>
      <c r="H61" s="132" t="s">
        <v>276</v>
      </c>
      <c r="I61" s="134">
        <v>20000</v>
      </c>
      <c r="J61" s="134">
        <v>20000</v>
      </c>
      <c r="K61" s="134">
        <v>20000</v>
      </c>
      <c r="L61" s="134"/>
      <c r="M61" s="134"/>
      <c r="N61" s="132"/>
      <c r="O61" s="132"/>
      <c r="P61" s="132"/>
      <c r="Q61" s="134"/>
      <c r="R61" s="134"/>
      <c r="S61" s="134"/>
      <c r="T61" s="134"/>
      <c r="U61" s="134"/>
      <c r="V61" s="134"/>
      <c r="W61" s="134"/>
    </row>
    <row r="62" ht="30" customHeight="1" spans="1:23">
      <c r="A62" s="133" t="s">
        <v>30</v>
      </c>
      <c r="B62" s="133"/>
      <c r="C62" s="133"/>
      <c r="D62" s="133"/>
      <c r="E62" s="133"/>
      <c r="F62" s="133"/>
      <c r="G62" s="133"/>
      <c r="H62" s="133"/>
      <c r="I62" s="134">
        <v>1458687.1</v>
      </c>
      <c r="J62" s="134">
        <v>948200</v>
      </c>
      <c r="K62" s="134">
        <v>948200</v>
      </c>
      <c r="L62" s="134"/>
      <c r="M62" s="134"/>
      <c r="N62" s="134"/>
      <c r="O62" s="134"/>
      <c r="P62" s="134"/>
      <c r="Q62" s="134"/>
      <c r="R62" s="134">
        <v>510487.1</v>
      </c>
      <c r="S62" s="134"/>
      <c r="T62" s="134"/>
      <c r="U62" s="134"/>
      <c r="V62" s="134"/>
      <c r="W62" s="134">
        <v>510487.1</v>
      </c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62:H6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67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7"/>
  <sheetViews>
    <sheetView showZeros="0" topLeftCell="A8" workbookViewId="0">
      <selection activeCell="C80" sqref="$A78:$XFD81"/>
    </sheetView>
  </sheetViews>
  <sheetFormatPr defaultColWidth="10.2857142857143" defaultRowHeight="15" customHeight="1"/>
  <cols>
    <col min="1" max="1" width="14.2857142857143" customWidth="1"/>
    <col min="2" max="2" width="21.2857142857143" customWidth="1"/>
    <col min="3" max="9" width="14.2857142857143" customWidth="1"/>
    <col min="10" max="10" width="55.4285714285714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317</v>
      </c>
    </row>
    <row r="2" ht="34.5" customHeight="1" spans="1:10">
      <c r="A2" s="124" t="str">
        <f>"2026"&amp;"年部门项目支出绩效目标表"</f>
        <v>2026年部门项目支出绩效目标表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"单位名称："&amp;"盈江县文化和旅游局"</f>
        <v>单位名称：盈江县文化和旅游局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32" customHeight="1" spans="1:10">
      <c r="A4" s="125" t="s">
        <v>318</v>
      </c>
      <c r="B4" s="125" t="s">
        <v>319</v>
      </c>
      <c r="C4" s="125" t="s">
        <v>320</v>
      </c>
      <c r="D4" s="125" t="s">
        <v>321</v>
      </c>
      <c r="E4" s="125" t="s">
        <v>322</v>
      </c>
      <c r="F4" s="125" t="s">
        <v>323</v>
      </c>
      <c r="G4" s="125" t="s">
        <v>324</v>
      </c>
      <c r="H4" s="125" t="s">
        <v>325</v>
      </c>
      <c r="I4" s="125" t="s">
        <v>326</v>
      </c>
      <c r="J4" s="125" t="s">
        <v>327</v>
      </c>
    </row>
    <row r="5" ht="22.5" customHeight="1" spans="1:10">
      <c r="A5" s="125" t="s">
        <v>59</v>
      </c>
      <c r="B5" s="125" t="s">
        <v>60</v>
      </c>
      <c r="C5" s="125" t="s">
        <v>61</v>
      </c>
      <c r="D5" s="125" t="s">
        <v>62</v>
      </c>
      <c r="E5" s="125" t="s">
        <v>63</v>
      </c>
      <c r="F5" s="125" t="s">
        <v>64</v>
      </c>
      <c r="G5" s="125" t="s">
        <v>65</v>
      </c>
      <c r="H5" s="125" t="s">
        <v>66</v>
      </c>
      <c r="I5" s="125" t="s">
        <v>67</v>
      </c>
      <c r="J5" s="125" t="s">
        <v>68</v>
      </c>
    </row>
    <row r="6" ht="52.5" customHeight="1" spans="1:10">
      <c r="A6" s="125" t="s">
        <v>46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315</v>
      </c>
      <c r="B7" s="126" t="s">
        <v>328</v>
      </c>
      <c r="C7" s="126" t="s">
        <v>329</v>
      </c>
      <c r="D7" s="126" t="s">
        <v>330</v>
      </c>
      <c r="E7" s="126" t="s">
        <v>331</v>
      </c>
      <c r="F7" s="126" t="s">
        <v>332</v>
      </c>
      <c r="G7" s="125" t="s">
        <v>333</v>
      </c>
      <c r="H7" s="125" t="s">
        <v>334</v>
      </c>
      <c r="I7" s="126" t="s">
        <v>335</v>
      </c>
      <c r="J7" s="126" t="s">
        <v>336</v>
      </c>
    </row>
    <row r="8" ht="52.5" customHeight="1" outlineLevel="1" spans="1:10">
      <c r="A8" s="126" t="s">
        <v>315</v>
      </c>
      <c r="B8" s="126" t="s">
        <v>328</v>
      </c>
      <c r="C8" s="126" t="s">
        <v>337</v>
      </c>
      <c r="D8" s="126" t="s">
        <v>338</v>
      </c>
      <c r="E8" s="126" t="s">
        <v>339</v>
      </c>
      <c r="F8" s="126" t="s">
        <v>332</v>
      </c>
      <c r="G8" s="125" t="s">
        <v>340</v>
      </c>
      <c r="H8" s="125" t="s">
        <v>341</v>
      </c>
      <c r="I8" s="126" t="s">
        <v>335</v>
      </c>
      <c r="J8" s="126" t="s">
        <v>342</v>
      </c>
    </row>
    <row r="9" ht="52.5" customHeight="1" outlineLevel="1" spans="1:10">
      <c r="A9" s="126" t="s">
        <v>315</v>
      </c>
      <c r="B9" s="126" t="s">
        <v>328</v>
      </c>
      <c r="C9" s="126" t="s">
        <v>343</v>
      </c>
      <c r="D9" s="126" t="s">
        <v>344</v>
      </c>
      <c r="E9" s="126" t="s">
        <v>345</v>
      </c>
      <c r="F9" s="126" t="s">
        <v>332</v>
      </c>
      <c r="G9" s="125" t="s">
        <v>346</v>
      </c>
      <c r="H9" s="125" t="s">
        <v>347</v>
      </c>
      <c r="I9" s="126" t="s">
        <v>335</v>
      </c>
      <c r="J9" s="126" t="s">
        <v>348</v>
      </c>
    </row>
    <row r="10" ht="52.5" customHeight="1" outlineLevel="1" spans="1:10">
      <c r="A10" s="126" t="s">
        <v>307</v>
      </c>
      <c r="B10" s="126" t="s">
        <v>349</v>
      </c>
      <c r="C10" s="126" t="s">
        <v>329</v>
      </c>
      <c r="D10" s="126" t="s">
        <v>330</v>
      </c>
      <c r="E10" s="126" t="s">
        <v>350</v>
      </c>
      <c r="F10" s="126" t="s">
        <v>332</v>
      </c>
      <c r="G10" s="125" t="s">
        <v>62</v>
      </c>
      <c r="H10" s="125" t="s">
        <v>334</v>
      </c>
      <c r="I10" s="126" t="s">
        <v>335</v>
      </c>
      <c r="J10" s="126" t="s">
        <v>351</v>
      </c>
    </row>
    <row r="11" ht="52.5" customHeight="1" outlineLevel="1" spans="1:10">
      <c r="A11" s="126" t="s">
        <v>307</v>
      </c>
      <c r="B11" s="126" t="s">
        <v>349</v>
      </c>
      <c r="C11" s="126" t="s">
        <v>329</v>
      </c>
      <c r="D11" s="126" t="s">
        <v>330</v>
      </c>
      <c r="E11" s="126" t="s">
        <v>352</v>
      </c>
      <c r="F11" s="126" t="s">
        <v>332</v>
      </c>
      <c r="G11" s="125" t="s">
        <v>333</v>
      </c>
      <c r="H11" s="125" t="s">
        <v>353</v>
      </c>
      <c r="I11" s="126" t="s">
        <v>335</v>
      </c>
      <c r="J11" s="126" t="s">
        <v>354</v>
      </c>
    </row>
    <row r="12" ht="52.5" customHeight="1" outlineLevel="1" spans="1:10">
      <c r="A12" s="126" t="s">
        <v>307</v>
      </c>
      <c r="B12" s="126" t="s">
        <v>349</v>
      </c>
      <c r="C12" s="126" t="s">
        <v>329</v>
      </c>
      <c r="D12" s="126" t="s">
        <v>330</v>
      </c>
      <c r="E12" s="126" t="s">
        <v>355</v>
      </c>
      <c r="F12" s="126" t="s">
        <v>332</v>
      </c>
      <c r="G12" s="125" t="s">
        <v>60</v>
      </c>
      <c r="H12" s="125" t="s">
        <v>334</v>
      </c>
      <c r="I12" s="126" t="s">
        <v>335</v>
      </c>
      <c r="J12" s="126" t="s">
        <v>356</v>
      </c>
    </row>
    <row r="13" ht="52.5" customHeight="1" outlineLevel="1" spans="1:10">
      <c r="A13" s="126" t="s">
        <v>307</v>
      </c>
      <c r="B13" s="126" t="s">
        <v>349</v>
      </c>
      <c r="C13" s="126" t="s">
        <v>337</v>
      </c>
      <c r="D13" s="126" t="s">
        <v>357</v>
      </c>
      <c r="E13" s="126" t="s">
        <v>358</v>
      </c>
      <c r="F13" s="126" t="s">
        <v>332</v>
      </c>
      <c r="G13" s="125" t="s">
        <v>359</v>
      </c>
      <c r="H13" s="125" t="s">
        <v>347</v>
      </c>
      <c r="I13" s="126" t="s">
        <v>335</v>
      </c>
      <c r="J13" s="126" t="s">
        <v>360</v>
      </c>
    </row>
    <row r="14" ht="52.5" customHeight="1" outlineLevel="1" spans="1:10">
      <c r="A14" s="126" t="s">
        <v>284</v>
      </c>
      <c r="B14" s="126" t="s">
        <v>361</v>
      </c>
      <c r="C14" s="126" t="s">
        <v>329</v>
      </c>
      <c r="D14" s="126" t="s">
        <v>362</v>
      </c>
      <c r="E14" s="126" t="s">
        <v>363</v>
      </c>
      <c r="F14" s="126" t="s">
        <v>332</v>
      </c>
      <c r="G14" s="125" t="s">
        <v>364</v>
      </c>
      <c r="H14" s="125" t="s">
        <v>347</v>
      </c>
      <c r="I14" s="126" t="s">
        <v>335</v>
      </c>
      <c r="J14" s="126" t="s">
        <v>365</v>
      </c>
    </row>
    <row r="15" ht="52.5" customHeight="1" outlineLevel="1" spans="1:10">
      <c r="A15" s="126" t="s">
        <v>284</v>
      </c>
      <c r="B15" s="126" t="s">
        <v>361</v>
      </c>
      <c r="C15" s="126" t="s">
        <v>337</v>
      </c>
      <c r="D15" s="126" t="s">
        <v>357</v>
      </c>
      <c r="E15" s="126" t="s">
        <v>366</v>
      </c>
      <c r="F15" s="126" t="s">
        <v>367</v>
      </c>
      <c r="G15" s="125" t="s">
        <v>368</v>
      </c>
      <c r="H15" s="125"/>
      <c r="I15" s="126" t="s">
        <v>369</v>
      </c>
      <c r="J15" s="126" t="s">
        <v>370</v>
      </c>
    </row>
    <row r="16" ht="52.5" customHeight="1" outlineLevel="1" spans="1:10">
      <c r="A16" s="126" t="s">
        <v>284</v>
      </c>
      <c r="B16" s="126" t="s">
        <v>361</v>
      </c>
      <c r="C16" s="126" t="s">
        <v>343</v>
      </c>
      <c r="D16" s="126" t="s">
        <v>344</v>
      </c>
      <c r="E16" s="126" t="s">
        <v>371</v>
      </c>
      <c r="F16" s="126" t="s">
        <v>332</v>
      </c>
      <c r="G16" s="125" t="s">
        <v>346</v>
      </c>
      <c r="H16" s="125" t="s">
        <v>347</v>
      </c>
      <c r="I16" s="126" t="s">
        <v>335</v>
      </c>
      <c r="J16" s="126" t="s">
        <v>372</v>
      </c>
    </row>
    <row r="17" ht="69" customHeight="1" outlineLevel="1" spans="1:10">
      <c r="A17" s="126" t="s">
        <v>282</v>
      </c>
      <c r="B17" s="126" t="s">
        <v>373</v>
      </c>
      <c r="C17" s="126" t="s">
        <v>329</v>
      </c>
      <c r="D17" s="126" t="s">
        <v>330</v>
      </c>
      <c r="E17" s="126" t="s">
        <v>374</v>
      </c>
      <c r="F17" s="126" t="s">
        <v>332</v>
      </c>
      <c r="G17" s="125" t="s">
        <v>375</v>
      </c>
      <c r="H17" s="125" t="s">
        <v>376</v>
      </c>
      <c r="I17" s="126" t="s">
        <v>335</v>
      </c>
      <c r="J17" s="126" t="s">
        <v>377</v>
      </c>
    </row>
    <row r="18" ht="69" customHeight="1" outlineLevel="1" spans="1:10">
      <c r="A18" s="126" t="s">
        <v>282</v>
      </c>
      <c r="B18" s="126" t="s">
        <v>373</v>
      </c>
      <c r="C18" s="126" t="s">
        <v>337</v>
      </c>
      <c r="D18" s="126" t="s">
        <v>357</v>
      </c>
      <c r="E18" s="126" t="s">
        <v>378</v>
      </c>
      <c r="F18" s="126" t="s">
        <v>332</v>
      </c>
      <c r="G18" s="125" t="s">
        <v>346</v>
      </c>
      <c r="H18" s="125" t="s">
        <v>347</v>
      </c>
      <c r="I18" s="126" t="s">
        <v>335</v>
      </c>
      <c r="J18" s="126" t="s">
        <v>379</v>
      </c>
    </row>
    <row r="19" ht="69" customHeight="1" outlineLevel="1" spans="1:10">
      <c r="A19" s="126" t="s">
        <v>282</v>
      </c>
      <c r="B19" s="126" t="s">
        <v>373</v>
      </c>
      <c r="C19" s="126" t="s">
        <v>337</v>
      </c>
      <c r="D19" s="126" t="s">
        <v>338</v>
      </c>
      <c r="E19" s="126" t="s">
        <v>380</v>
      </c>
      <c r="F19" s="126" t="s">
        <v>332</v>
      </c>
      <c r="G19" s="125" t="s">
        <v>359</v>
      </c>
      <c r="H19" s="125" t="s">
        <v>347</v>
      </c>
      <c r="I19" s="126" t="s">
        <v>335</v>
      </c>
      <c r="J19" s="126" t="s">
        <v>381</v>
      </c>
    </row>
    <row r="20" ht="52.5" customHeight="1" outlineLevel="1" spans="1:10">
      <c r="A20" s="126" t="s">
        <v>270</v>
      </c>
      <c r="B20" s="126" t="s">
        <v>382</v>
      </c>
      <c r="C20" s="126" t="s">
        <v>329</v>
      </c>
      <c r="D20" s="126" t="s">
        <v>330</v>
      </c>
      <c r="E20" s="126" t="s">
        <v>383</v>
      </c>
      <c r="F20" s="126" t="s">
        <v>367</v>
      </c>
      <c r="G20" s="125" t="s">
        <v>375</v>
      </c>
      <c r="H20" s="125" t="s">
        <v>347</v>
      </c>
      <c r="I20" s="126" t="s">
        <v>335</v>
      </c>
      <c r="J20" s="126" t="s">
        <v>384</v>
      </c>
    </row>
    <row r="21" ht="52.5" customHeight="1" outlineLevel="1" spans="1:10">
      <c r="A21" s="126" t="s">
        <v>270</v>
      </c>
      <c r="B21" s="126" t="s">
        <v>382</v>
      </c>
      <c r="C21" s="126" t="s">
        <v>329</v>
      </c>
      <c r="D21" s="126" t="s">
        <v>385</v>
      </c>
      <c r="E21" s="126" t="s">
        <v>386</v>
      </c>
      <c r="F21" s="126" t="s">
        <v>387</v>
      </c>
      <c r="G21" s="125" t="s">
        <v>63</v>
      </c>
      <c r="H21" s="125" t="s">
        <v>388</v>
      </c>
      <c r="I21" s="126" t="s">
        <v>335</v>
      </c>
      <c r="J21" s="126" t="s">
        <v>389</v>
      </c>
    </row>
    <row r="22" ht="52.5" customHeight="1" outlineLevel="1" spans="1:10">
      <c r="A22" s="126" t="s">
        <v>270</v>
      </c>
      <c r="B22" s="126" t="s">
        <v>382</v>
      </c>
      <c r="C22" s="126" t="s">
        <v>337</v>
      </c>
      <c r="D22" s="126" t="s">
        <v>357</v>
      </c>
      <c r="E22" s="126" t="s">
        <v>390</v>
      </c>
      <c r="F22" s="126" t="s">
        <v>367</v>
      </c>
      <c r="G22" s="125" t="s">
        <v>375</v>
      </c>
      <c r="H22" s="125" t="s">
        <v>347</v>
      </c>
      <c r="I22" s="126" t="s">
        <v>335</v>
      </c>
      <c r="J22" s="126" t="s">
        <v>391</v>
      </c>
    </row>
    <row r="23" ht="52.5" customHeight="1" outlineLevel="1" spans="1:10">
      <c r="A23" s="126" t="s">
        <v>270</v>
      </c>
      <c r="B23" s="126" t="s">
        <v>382</v>
      </c>
      <c r="C23" s="126" t="s">
        <v>343</v>
      </c>
      <c r="D23" s="126" t="s">
        <v>344</v>
      </c>
      <c r="E23" s="126" t="s">
        <v>392</v>
      </c>
      <c r="F23" s="126" t="s">
        <v>332</v>
      </c>
      <c r="G23" s="125" t="s">
        <v>346</v>
      </c>
      <c r="H23" s="125" t="s">
        <v>347</v>
      </c>
      <c r="I23" s="126" t="s">
        <v>335</v>
      </c>
      <c r="J23" s="126" t="s">
        <v>393</v>
      </c>
    </row>
    <row r="24" ht="52.5" customHeight="1" outlineLevel="1" spans="1:10">
      <c r="A24" s="126" t="s">
        <v>289</v>
      </c>
      <c r="B24" s="126" t="s">
        <v>394</v>
      </c>
      <c r="C24" s="126" t="s">
        <v>329</v>
      </c>
      <c r="D24" s="126" t="s">
        <v>330</v>
      </c>
      <c r="E24" s="126" t="s">
        <v>395</v>
      </c>
      <c r="F24" s="126" t="s">
        <v>332</v>
      </c>
      <c r="G24" s="125" t="s">
        <v>73</v>
      </c>
      <c r="H24" s="125" t="s">
        <v>376</v>
      </c>
      <c r="I24" s="126" t="s">
        <v>335</v>
      </c>
      <c r="J24" s="126" t="s">
        <v>396</v>
      </c>
    </row>
    <row r="25" ht="52.5" customHeight="1" outlineLevel="1" spans="1:10">
      <c r="A25" s="126" t="s">
        <v>289</v>
      </c>
      <c r="B25" s="126" t="s">
        <v>394</v>
      </c>
      <c r="C25" s="126" t="s">
        <v>329</v>
      </c>
      <c r="D25" s="126" t="s">
        <v>330</v>
      </c>
      <c r="E25" s="126" t="s">
        <v>397</v>
      </c>
      <c r="F25" s="126" t="s">
        <v>332</v>
      </c>
      <c r="G25" s="125" t="s">
        <v>63</v>
      </c>
      <c r="H25" s="125" t="s">
        <v>376</v>
      </c>
      <c r="I25" s="126" t="s">
        <v>335</v>
      </c>
      <c r="J25" s="126" t="s">
        <v>398</v>
      </c>
    </row>
    <row r="26" ht="52.5" customHeight="1" outlineLevel="1" spans="1:10">
      <c r="A26" s="126" t="s">
        <v>289</v>
      </c>
      <c r="B26" s="126" t="s">
        <v>394</v>
      </c>
      <c r="C26" s="126" t="s">
        <v>329</v>
      </c>
      <c r="D26" s="126" t="s">
        <v>330</v>
      </c>
      <c r="E26" s="126" t="s">
        <v>355</v>
      </c>
      <c r="F26" s="126" t="s">
        <v>332</v>
      </c>
      <c r="G26" s="125" t="s">
        <v>61</v>
      </c>
      <c r="H26" s="125" t="s">
        <v>399</v>
      </c>
      <c r="I26" s="126" t="s">
        <v>335</v>
      </c>
      <c r="J26" s="126" t="s">
        <v>400</v>
      </c>
    </row>
    <row r="27" ht="52.5" customHeight="1" outlineLevel="1" spans="1:10">
      <c r="A27" s="126" t="s">
        <v>289</v>
      </c>
      <c r="B27" s="126" t="s">
        <v>394</v>
      </c>
      <c r="C27" s="126" t="s">
        <v>329</v>
      </c>
      <c r="D27" s="126" t="s">
        <v>330</v>
      </c>
      <c r="E27" s="126" t="s">
        <v>401</v>
      </c>
      <c r="F27" s="126" t="s">
        <v>332</v>
      </c>
      <c r="G27" s="125" t="s">
        <v>179</v>
      </c>
      <c r="H27" s="125" t="s">
        <v>402</v>
      </c>
      <c r="I27" s="126" t="s">
        <v>335</v>
      </c>
      <c r="J27" s="126" t="s">
        <v>403</v>
      </c>
    </row>
    <row r="28" ht="52.5" customHeight="1" outlineLevel="1" spans="1:10">
      <c r="A28" s="126" t="s">
        <v>289</v>
      </c>
      <c r="B28" s="126" t="s">
        <v>394</v>
      </c>
      <c r="C28" s="126" t="s">
        <v>329</v>
      </c>
      <c r="D28" s="126" t="s">
        <v>330</v>
      </c>
      <c r="E28" s="126" t="s">
        <v>404</v>
      </c>
      <c r="F28" s="126" t="s">
        <v>332</v>
      </c>
      <c r="G28" s="125" t="s">
        <v>63</v>
      </c>
      <c r="H28" s="125" t="s">
        <v>405</v>
      </c>
      <c r="I28" s="126" t="s">
        <v>335</v>
      </c>
      <c r="J28" s="126" t="s">
        <v>406</v>
      </c>
    </row>
    <row r="29" ht="52.5" customHeight="1" outlineLevel="1" spans="1:10">
      <c r="A29" s="126" t="s">
        <v>289</v>
      </c>
      <c r="B29" s="126" t="s">
        <v>394</v>
      </c>
      <c r="C29" s="126" t="s">
        <v>337</v>
      </c>
      <c r="D29" s="126" t="s">
        <v>338</v>
      </c>
      <c r="E29" s="126" t="s">
        <v>407</v>
      </c>
      <c r="F29" s="126" t="s">
        <v>332</v>
      </c>
      <c r="G29" s="125" t="s">
        <v>346</v>
      </c>
      <c r="H29" s="125" t="s">
        <v>347</v>
      </c>
      <c r="I29" s="126" t="s">
        <v>335</v>
      </c>
      <c r="J29" s="126" t="s">
        <v>408</v>
      </c>
    </row>
    <row r="30" ht="52.5" customHeight="1" outlineLevel="1" spans="1:10">
      <c r="A30" s="126" t="s">
        <v>289</v>
      </c>
      <c r="B30" s="126" t="s">
        <v>394</v>
      </c>
      <c r="C30" s="126" t="s">
        <v>337</v>
      </c>
      <c r="D30" s="126" t="s">
        <v>338</v>
      </c>
      <c r="E30" s="126" t="s">
        <v>409</v>
      </c>
      <c r="F30" s="126" t="s">
        <v>367</v>
      </c>
      <c r="G30" s="125" t="s">
        <v>410</v>
      </c>
      <c r="H30" s="125"/>
      <c r="I30" s="126" t="s">
        <v>369</v>
      </c>
      <c r="J30" s="126" t="s">
        <v>411</v>
      </c>
    </row>
    <row r="31" ht="52.5" customHeight="1" outlineLevel="1" spans="1:10">
      <c r="A31" s="126" t="s">
        <v>289</v>
      </c>
      <c r="B31" s="126" t="s">
        <v>394</v>
      </c>
      <c r="C31" s="126" t="s">
        <v>343</v>
      </c>
      <c r="D31" s="126" t="s">
        <v>344</v>
      </c>
      <c r="E31" s="126" t="s">
        <v>412</v>
      </c>
      <c r="F31" s="126" t="s">
        <v>332</v>
      </c>
      <c r="G31" s="125" t="s">
        <v>346</v>
      </c>
      <c r="H31" s="125" t="s">
        <v>347</v>
      </c>
      <c r="I31" s="126" t="s">
        <v>335</v>
      </c>
      <c r="J31" s="126" t="s">
        <v>413</v>
      </c>
    </row>
    <row r="32" ht="52.5" customHeight="1" outlineLevel="1" spans="1:10">
      <c r="A32" s="126" t="s">
        <v>299</v>
      </c>
      <c r="B32" s="126" t="s">
        <v>414</v>
      </c>
      <c r="C32" s="126" t="s">
        <v>329</v>
      </c>
      <c r="D32" s="126" t="s">
        <v>330</v>
      </c>
      <c r="E32" s="126" t="s">
        <v>415</v>
      </c>
      <c r="F32" s="126" t="s">
        <v>332</v>
      </c>
      <c r="G32" s="125" t="s">
        <v>416</v>
      </c>
      <c r="H32" s="125" t="s">
        <v>417</v>
      </c>
      <c r="I32" s="126" t="s">
        <v>335</v>
      </c>
      <c r="J32" s="126" t="s">
        <v>418</v>
      </c>
    </row>
    <row r="33" ht="52.5" customHeight="1" outlineLevel="1" spans="1:10">
      <c r="A33" s="126" t="s">
        <v>299</v>
      </c>
      <c r="B33" s="126" t="s">
        <v>414</v>
      </c>
      <c r="C33" s="126" t="s">
        <v>329</v>
      </c>
      <c r="D33" s="126" t="s">
        <v>385</v>
      </c>
      <c r="E33" s="126" t="s">
        <v>419</v>
      </c>
      <c r="F33" s="126" t="s">
        <v>332</v>
      </c>
      <c r="G33" s="125" t="s">
        <v>420</v>
      </c>
      <c r="H33" s="125" t="s">
        <v>421</v>
      </c>
      <c r="I33" s="126" t="s">
        <v>335</v>
      </c>
      <c r="J33" s="126" t="s">
        <v>422</v>
      </c>
    </row>
    <row r="34" ht="52.5" customHeight="1" outlineLevel="1" spans="1:10">
      <c r="A34" s="126" t="s">
        <v>299</v>
      </c>
      <c r="B34" s="126" t="s">
        <v>414</v>
      </c>
      <c r="C34" s="126" t="s">
        <v>337</v>
      </c>
      <c r="D34" s="126" t="s">
        <v>357</v>
      </c>
      <c r="E34" s="126" t="s">
        <v>423</v>
      </c>
      <c r="F34" s="126" t="s">
        <v>332</v>
      </c>
      <c r="G34" s="125" t="s">
        <v>60</v>
      </c>
      <c r="H34" s="125" t="s">
        <v>424</v>
      </c>
      <c r="I34" s="126" t="s">
        <v>335</v>
      </c>
      <c r="J34" s="126" t="s">
        <v>425</v>
      </c>
    </row>
    <row r="35" ht="52.5" customHeight="1" outlineLevel="1" spans="1:10">
      <c r="A35" s="126" t="s">
        <v>309</v>
      </c>
      <c r="B35" s="126" t="s">
        <v>426</v>
      </c>
      <c r="C35" s="126" t="s">
        <v>329</v>
      </c>
      <c r="D35" s="126" t="s">
        <v>330</v>
      </c>
      <c r="E35" s="126" t="s">
        <v>427</v>
      </c>
      <c r="F35" s="126" t="s">
        <v>332</v>
      </c>
      <c r="G35" s="125" t="s">
        <v>177</v>
      </c>
      <c r="H35" s="125" t="s">
        <v>405</v>
      </c>
      <c r="I35" s="126" t="s">
        <v>335</v>
      </c>
      <c r="J35" s="126" t="s">
        <v>428</v>
      </c>
    </row>
    <row r="36" ht="52.5" customHeight="1" outlineLevel="1" spans="1:10">
      <c r="A36" s="126" t="s">
        <v>309</v>
      </c>
      <c r="B36" s="126" t="s">
        <v>426</v>
      </c>
      <c r="C36" s="126" t="s">
        <v>329</v>
      </c>
      <c r="D36" s="126" t="s">
        <v>330</v>
      </c>
      <c r="E36" s="126" t="s">
        <v>429</v>
      </c>
      <c r="F36" s="126" t="s">
        <v>367</v>
      </c>
      <c r="G36" s="125" t="s">
        <v>375</v>
      </c>
      <c r="H36" s="125" t="s">
        <v>347</v>
      </c>
      <c r="I36" s="126" t="s">
        <v>335</v>
      </c>
      <c r="J36" s="126" t="s">
        <v>430</v>
      </c>
    </row>
    <row r="37" ht="52.5" customHeight="1" outlineLevel="1" spans="1:10">
      <c r="A37" s="126" t="s">
        <v>309</v>
      </c>
      <c r="B37" s="126" t="s">
        <v>426</v>
      </c>
      <c r="C37" s="126" t="s">
        <v>329</v>
      </c>
      <c r="D37" s="126" t="s">
        <v>330</v>
      </c>
      <c r="E37" s="126" t="s">
        <v>431</v>
      </c>
      <c r="F37" s="126" t="s">
        <v>332</v>
      </c>
      <c r="G37" s="125" t="s">
        <v>432</v>
      </c>
      <c r="H37" s="125" t="s">
        <v>376</v>
      </c>
      <c r="I37" s="126" t="s">
        <v>335</v>
      </c>
      <c r="J37" s="126" t="s">
        <v>433</v>
      </c>
    </row>
    <row r="38" ht="52.5" customHeight="1" outlineLevel="1" spans="1:10">
      <c r="A38" s="126" t="s">
        <v>309</v>
      </c>
      <c r="B38" s="126" t="s">
        <v>426</v>
      </c>
      <c r="C38" s="126" t="s">
        <v>329</v>
      </c>
      <c r="D38" s="126" t="s">
        <v>330</v>
      </c>
      <c r="E38" s="126" t="s">
        <v>434</v>
      </c>
      <c r="F38" s="126" t="s">
        <v>332</v>
      </c>
      <c r="G38" s="125" t="s">
        <v>435</v>
      </c>
      <c r="H38" s="125" t="s">
        <v>436</v>
      </c>
      <c r="I38" s="126" t="s">
        <v>335</v>
      </c>
      <c r="J38" s="126" t="s">
        <v>437</v>
      </c>
    </row>
    <row r="39" ht="52.5" customHeight="1" outlineLevel="1" spans="1:10">
      <c r="A39" s="126" t="s">
        <v>309</v>
      </c>
      <c r="B39" s="126" t="s">
        <v>426</v>
      </c>
      <c r="C39" s="126" t="s">
        <v>329</v>
      </c>
      <c r="D39" s="126" t="s">
        <v>330</v>
      </c>
      <c r="E39" s="126" t="s">
        <v>438</v>
      </c>
      <c r="F39" s="126" t="s">
        <v>332</v>
      </c>
      <c r="G39" s="125" t="s">
        <v>439</v>
      </c>
      <c r="H39" s="125" t="s">
        <v>421</v>
      </c>
      <c r="I39" s="126" t="s">
        <v>335</v>
      </c>
      <c r="J39" s="126" t="s">
        <v>440</v>
      </c>
    </row>
    <row r="40" ht="52.5" customHeight="1" outlineLevel="1" spans="1:10">
      <c r="A40" s="126" t="s">
        <v>309</v>
      </c>
      <c r="B40" s="126" t="s">
        <v>426</v>
      </c>
      <c r="C40" s="126" t="s">
        <v>337</v>
      </c>
      <c r="D40" s="126" t="s">
        <v>357</v>
      </c>
      <c r="E40" s="126" t="s">
        <v>441</v>
      </c>
      <c r="F40" s="126" t="s">
        <v>367</v>
      </c>
      <c r="G40" s="125" t="s">
        <v>442</v>
      </c>
      <c r="H40" s="125"/>
      <c r="I40" s="126" t="s">
        <v>369</v>
      </c>
      <c r="J40" s="126" t="s">
        <v>443</v>
      </c>
    </row>
    <row r="41" ht="52.5" customHeight="1" outlineLevel="1" spans="1:10">
      <c r="A41" s="126" t="s">
        <v>309</v>
      </c>
      <c r="B41" s="126" t="s">
        <v>426</v>
      </c>
      <c r="C41" s="126" t="s">
        <v>343</v>
      </c>
      <c r="D41" s="126" t="s">
        <v>344</v>
      </c>
      <c r="E41" s="126" t="s">
        <v>344</v>
      </c>
      <c r="F41" s="126" t="s">
        <v>332</v>
      </c>
      <c r="G41" s="125" t="s">
        <v>359</v>
      </c>
      <c r="H41" s="125" t="s">
        <v>347</v>
      </c>
      <c r="I41" s="126" t="s">
        <v>335</v>
      </c>
      <c r="J41" s="126" t="s">
        <v>444</v>
      </c>
    </row>
    <row r="42" ht="52.5" customHeight="1" outlineLevel="1" spans="1:10">
      <c r="A42" s="126" t="s">
        <v>295</v>
      </c>
      <c r="B42" s="126" t="s">
        <v>445</v>
      </c>
      <c r="C42" s="126" t="s">
        <v>329</v>
      </c>
      <c r="D42" s="126" t="s">
        <v>330</v>
      </c>
      <c r="E42" s="126" t="s">
        <v>446</v>
      </c>
      <c r="F42" s="126" t="s">
        <v>332</v>
      </c>
      <c r="G42" s="125" t="s">
        <v>62</v>
      </c>
      <c r="H42" s="125" t="s">
        <v>334</v>
      </c>
      <c r="I42" s="126" t="s">
        <v>335</v>
      </c>
      <c r="J42" s="126" t="s">
        <v>447</v>
      </c>
    </row>
    <row r="43" ht="52.5" customHeight="1" outlineLevel="1" spans="1:10">
      <c r="A43" s="126" t="s">
        <v>295</v>
      </c>
      <c r="B43" s="126" t="s">
        <v>445</v>
      </c>
      <c r="C43" s="126" t="s">
        <v>329</v>
      </c>
      <c r="D43" s="126" t="s">
        <v>330</v>
      </c>
      <c r="E43" s="126" t="s">
        <v>448</v>
      </c>
      <c r="F43" s="126" t="s">
        <v>332</v>
      </c>
      <c r="G43" s="125" t="s">
        <v>70</v>
      </c>
      <c r="H43" s="125" t="s">
        <v>334</v>
      </c>
      <c r="I43" s="126" t="s">
        <v>335</v>
      </c>
      <c r="J43" s="126" t="s">
        <v>449</v>
      </c>
    </row>
    <row r="44" ht="52.5" customHeight="1" outlineLevel="1" spans="1:10">
      <c r="A44" s="126" t="s">
        <v>295</v>
      </c>
      <c r="B44" s="126" t="s">
        <v>445</v>
      </c>
      <c r="C44" s="126" t="s">
        <v>329</v>
      </c>
      <c r="D44" s="126" t="s">
        <v>330</v>
      </c>
      <c r="E44" s="126" t="s">
        <v>450</v>
      </c>
      <c r="F44" s="126" t="s">
        <v>332</v>
      </c>
      <c r="G44" s="125" t="s">
        <v>333</v>
      </c>
      <c r="H44" s="125" t="s">
        <v>334</v>
      </c>
      <c r="I44" s="126" t="s">
        <v>335</v>
      </c>
      <c r="J44" s="126" t="s">
        <v>451</v>
      </c>
    </row>
    <row r="45" ht="52.5" customHeight="1" outlineLevel="1" spans="1:10">
      <c r="A45" s="126" t="s">
        <v>295</v>
      </c>
      <c r="B45" s="126" t="s">
        <v>445</v>
      </c>
      <c r="C45" s="126" t="s">
        <v>337</v>
      </c>
      <c r="D45" s="126" t="s">
        <v>357</v>
      </c>
      <c r="E45" s="126" t="s">
        <v>452</v>
      </c>
      <c r="F45" s="126" t="s">
        <v>332</v>
      </c>
      <c r="G45" s="125" t="s">
        <v>346</v>
      </c>
      <c r="H45" s="125" t="s">
        <v>347</v>
      </c>
      <c r="I45" s="126" t="s">
        <v>335</v>
      </c>
      <c r="J45" s="126" t="s">
        <v>453</v>
      </c>
    </row>
    <row r="46" ht="52.5" customHeight="1" outlineLevel="1" spans="1:10">
      <c r="A46" s="126" t="s">
        <v>295</v>
      </c>
      <c r="B46" s="126" t="s">
        <v>445</v>
      </c>
      <c r="C46" s="126" t="s">
        <v>343</v>
      </c>
      <c r="D46" s="126" t="s">
        <v>344</v>
      </c>
      <c r="E46" s="126" t="s">
        <v>454</v>
      </c>
      <c r="F46" s="126" t="s">
        <v>332</v>
      </c>
      <c r="G46" s="125" t="s">
        <v>346</v>
      </c>
      <c r="H46" s="125" t="s">
        <v>347</v>
      </c>
      <c r="I46" s="126" t="s">
        <v>335</v>
      </c>
      <c r="J46" s="126" t="s">
        <v>455</v>
      </c>
    </row>
    <row r="47" ht="52.5" customHeight="1" outlineLevel="1" spans="1:10">
      <c r="A47" s="126" t="s">
        <v>301</v>
      </c>
      <c r="B47" s="126" t="s">
        <v>456</v>
      </c>
      <c r="C47" s="126" t="s">
        <v>329</v>
      </c>
      <c r="D47" s="126" t="s">
        <v>330</v>
      </c>
      <c r="E47" s="126" t="s">
        <v>457</v>
      </c>
      <c r="F47" s="126" t="s">
        <v>367</v>
      </c>
      <c r="G47" s="125" t="s">
        <v>375</v>
      </c>
      <c r="H47" s="125" t="s">
        <v>347</v>
      </c>
      <c r="I47" s="126" t="s">
        <v>335</v>
      </c>
      <c r="J47" s="126" t="s">
        <v>458</v>
      </c>
    </row>
    <row r="48" ht="52.5" customHeight="1" outlineLevel="1" spans="1:10">
      <c r="A48" s="126" t="s">
        <v>301</v>
      </c>
      <c r="B48" s="126" t="s">
        <v>456</v>
      </c>
      <c r="C48" s="126" t="s">
        <v>329</v>
      </c>
      <c r="D48" s="126" t="s">
        <v>330</v>
      </c>
      <c r="E48" s="126" t="s">
        <v>459</v>
      </c>
      <c r="F48" s="126" t="s">
        <v>332</v>
      </c>
      <c r="G48" s="125" t="s">
        <v>460</v>
      </c>
      <c r="H48" s="125" t="s">
        <v>461</v>
      </c>
      <c r="I48" s="126" t="s">
        <v>335</v>
      </c>
      <c r="J48" s="126" t="s">
        <v>462</v>
      </c>
    </row>
    <row r="49" ht="52.5" customHeight="1" outlineLevel="1" spans="1:10">
      <c r="A49" s="126" t="s">
        <v>301</v>
      </c>
      <c r="B49" s="126" t="s">
        <v>456</v>
      </c>
      <c r="C49" s="126" t="s">
        <v>329</v>
      </c>
      <c r="D49" s="126" t="s">
        <v>362</v>
      </c>
      <c r="E49" s="126" t="s">
        <v>463</v>
      </c>
      <c r="F49" s="126" t="s">
        <v>367</v>
      </c>
      <c r="G49" s="125" t="s">
        <v>375</v>
      </c>
      <c r="H49" s="125" t="s">
        <v>347</v>
      </c>
      <c r="I49" s="126" t="s">
        <v>335</v>
      </c>
      <c r="J49" s="126" t="s">
        <v>464</v>
      </c>
    </row>
    <row r="50" ht="52.5" customHeight="1" outlineLevel="1" spans="1:10">
      <c r="A50" s="126" t="s">
        <v>301</v>
      </c>
      <c r="B50" s="126" t="s">
        <v>456</v>
      </c>
      <c r="C50" s="126" t="s">
        <v>337</v>
      </c>
      <c r="D50" s="126" t="s">
        <v>338</v>
      </c>
      <c r="E50" s="126" t="s">
        <v>465</v>
      </c>
      <c r="F50" s="126" t="s">
        <v>367</v>
      </c>
      <c r="G50" s="125" t="s">
        <v>466</v>
      </c>
      <c r="H50" s="125"/>
      <c r="I50" s="126" t="s">
        <v>369</v>
      </c>
      <c r="J50" s="126" t="s">
        <v>467</v>
      </c>
    </row>
    <row r="51" ht="52.5" customHeight="1" outlineLevel="1" spans="1:10">
      <c r="A51" s="126" t="s">
        <v>313</v>
      </c>
      <c r="B51" s="126" t="s">
        <v>468</v>
      </c>
      <c r="C51" s="126" t="s">
        <v>329</v>
      </c>
      <c r="D51" s="126" t="s">
        <v>385</v>
      </c>
      <c r="E51" s="126" t="s">
        <v>469</v>
      </c>
      <c r="F51" s="126" t="s">
        <v>332</v>
      </c>
      <c r="G51" s="125" t="s">
        <v>359</v>
      </c>
      <c r="H51" s="125" t="s">
        <v>347</v>
      </c>
      <c r="I51" s="126" t="s">
        <v>335</v>
      </c>
      <c r="J51" s="126" t="s">
        <v>470</v>
      </c>
    </row>
    <row r="52" ht="52.5" customHeight="1" outlineLevel="1" spans="1:10">
      <c r="A52" s="126" t="s">
        <v>313</v>
      </c>
      <c r="B52" s="126" t="s">
        <v>468</v>
      </c>
      <c r="C52" s="126" t="s">
        <v>337</v>
      </c>
      <c r="D52" s="126" t="s">
        <v>357</v>
      </c>
      <c r="E52" s="126" t="s">
        <v>471</v>
      </c>
      <c r="F52" s="126" t="s">
        <v>332</v>
      </c>
      <c r="G52" s="125" t="s">
        <v>472</v>
      </c>
      <c r="H52" s="125" t="s">
        <v>473</v>
      </c>
      <c r="I52" s="126" t="s">
        <v>335</v>
      </c>
      <c r="J52" s="126" t="s">
        <v>474</v>
      </c>
    </row>
    <row r="53" ht="52.5" customHeight="1" outlineLevel="1" spans="1:10">
      <c r="A53" s="126" t="s">
        <v>313</v>
      </c>
      <c r="B53" s="126" t="s">
        <v>468</v>
      </c>
      <c r="C53" s="126" t="s">
        <v>343</v>
      </c>
      <c r="D53" s="126" t="s">
        <v>344</v>
      </c>
      <c r="E53" s="126" t="s">
        <v>475</v>
      </c>
      <c r="F53" s="126" t="s">
        <v>332</v>
      </c>
      <c r="G53" s="125" t="s">
        <v>346</v>
      </c>
      <c r="H53" s="125" t="s">
        <v>347</v>
      </c>
      <c r="I53" s="126" t="s">
        <v>335</v>
      </c>
      <c r="J53" s="126" t="s">
        <v>476</v>
      </c>
    </row>
    <row r="54" ht="52.5" customHeight="1" outlineLevel="1" spans="1:10">
      <c r="A54" s="126" t="s">
        <v>305</v>
      </c>
      <c r="B54" s="126" t="s">
        <v>477</v>
      </c>
      <c r="C54" s="126" t="s">
        <v>329</v>
      </c>
      <c r="D54" s="126" t="s">
        <v>330</v>
      </c>
      <c r="E54" s="126" t="s">
        <v>478</v>
      </c>
      <c r="F54" s="126" t="s">
        <v>332</v>
      </c>
      <c r="G54" s="125" t="s">
        <v>60</v>
      </c>
      <c r="H54" s="125" t="s">
        <v>334</v>
      </c>
      <c r="I54" s="126" t="s">
        <v>335</v>
      </c>
      <c r="J54" s="126" t="s">
        <v>479</v>
      </c>
    </row>
    <row r="55" ht="52.5" customHeight="1" outlineLevel="1" spans="1:10">
      <c r="A55" s="126" t="s">
        <v>305</v>
      </c>
      <c r="B55" s="126" t="s">
        <v>477</v>
      </c>
      <c r="C55" s="126" t="s">
        <v>329</v>
      </c>
      <c r="D55" s="126" t="s">
        <v>330</v>
      </c>
      <c r="E55" s="126" t="s">
        <v>480</v>
      </c>
      <c r="F55" s="126" t="s">
        <v>332</v>
      </c>
      <c r="G55" s="125" t="s">
        <v>60</v>
      </c>
      <c r="H55" s="125" t="s">
        <v>334</v>
      </c>
      <c r="I55" s="126" t="s">
        <v>335</v>
      </c>
      <c r="J55" s="126" t="s">
        <v>481</v>
      </c>
    </row>
    <row r="56" ht="52.5" customHeight="1" outlineLevel="1" spans="1:10">
      <c r="A56" s="126" t="s">
        <v>305</v>
      </c>
      <c r="B56" s="126" t="s">
        <v>477</v>
      </c>
      <c r="C56" s="126" t="s">
        <v>329</v>
      </c>
      <c r="D56" s="126" t="s">
        <v>330</v>
      </c>
      <c r="E56" s="126" t="s">
        <v>482</v>
      </c>
      <c r="F56" s="126" t="s">
        <v>332</v>
      </c>
      <c r="G56" s="125" t="s">
        <v>483</v>
      </c>
      <c r="H56" s="125" t="s">
        <v>484</v>
      </c>
      <c r="I56" s="126" t="s">
        <v>335</v>
      </c>
      <c r="J56" s="126" t="s">
        <v>485</v>
      </c>
    </row>
    <row r="57" ht="52.5" customHeight="1" outlineLevel="1" spans="1:10">
      <c r="A57" s="126" t="s">
        <v>305</v>
      </c>
      <c r="B57" s="126" t="s">
        <v>477</v>
      </c>
      <c r="C57" s="126" t="s">
        <v>329</v>
      </c>
      <c r="D57" s="126" t="s">
        <v>330</v>
      </c>
      <c r="E57" s="126" t="s">
        <v>486</v>
      </c>
      <c r="F57" s="126" t="s">
        <v>332</v>
      </c>
      <c r="G57" s="125" t="s">
        <v>483</v>
      </c>
      <c r="H57" s="125" t="s">
        <v>487</v>
      </c>
      <c r="I57" s="126" t="s">
        <v>335</v>
      </c>
      <c r="J57" s="126" t="s">
        <v>488</v>
      </c>
    </row>
    <row r="58" ht="52.5" customHeight="1" outlineLevel="1" spans="1:10">
      <c r="A58" s="126" t="s">
        <v>305</v>
      </c>
      <c r="B58" s="126" t="s">
        <v>477</v>
      </c>
      <c r="C58" s="126" t="s">
        <v>329</v>
      </c>
      <c r="D58" s="126" t="s">
        <v>330</v>
      </c>
      <c r="E58" s="126" t="s">
        <v>489</v>
      </c>
      <c r="F58" s="126" t="s">
        <v>332</v>
      </c>
      <c r="G58" s="125" t="s">
        <v>333</v>
      </c>
      <c r="H58" s="125" t="s">
        <v>405</v>
      </c>
      <c r="I58" s="126" t="s">
        <v>335</v>
      </c>
      <c r="J58" s="126" t="s">
        <v>490</v>
      </c>
    </row>
    <row r="59" ht="70" customHeight="1" outlineLevel="1" spans="1:10">
      <c r="A59" s="126" t="s">
        <v>305</v>
      </c>
      <c r="B59" s="126" t="s">
        <v>477</v>
      </c>
      <c r="C59" s="126" t="s">
        <v>329</v>
      </c>
      <c r="D59" s="126" t="s">
        <v>362</v>
      </c>
      <c r="E59" s="126" t="s">
        <v>491</v>
      </c>
      <c r="F59" s="126" t="s">
        <v>367</v>
      </c>
      <c r="G59" s="125" t="s">
        <v>492</v>
      </c>
      <c r="H59" s="125"/>
      <c r="I59" s="126" t="s">
        <v>369</v>
      </c>
      <c r="J59" s="126" t="s">
        <v>493</v>
      </c>
    </row>
    <row r="60" ht="52.5" customHeight="1" outlineLevel="1" spans="1:10">
      <c r="A60" s="126" t="s">
        <v>305</v>
      </c>
      <c r="B60" s="126" t="s">
        <v>477</v>
      </c>
      <c r="C60" s="126" t="s">
        <v>337</v>
      </c>
      <c r="D60" s="126" t="s">
        <v>357</v>
      </c>
      <c r="E60" s="126" t="s">
        <v>358</v>
      </c>
      <c r="F60" s="126" t="s">
        <v>332</v>
      </c>
      <c r="G60" s="125" t="s">
        <v>359</v>
      </c>
      <c r="H60" s="125" t="s">
        <v>347</v>
      </c>
      <c r="I60" s="126" t="s">
        <v>335</v>
      </c>
      <c r="J60" s="126" t="s">
        <v>494</v>
      </c>
    </row>
    <row r="61" ht="52.5" customHeight="1" outlineLevel="1" spans="1:10">
      <c r="A61" s="126" t="s">
        <v>280</v>
      </c>
      <c r="B61" s="126" t="s">
        <v>495</v>
      </c>
      <c r="C61" s="126" t="s">
        <v>329</v>
      </c>
      <c r="D61" s="126" t="s">
        <v>330</v>
      </c>
      <c r="E61" s="126" t="s">
        <v>374</v>
      </c>
      <c r="F61" s="126" t="s">
        <v>332</v>
      </c>
      <c r="G61" s="125" t="s">
        <v>375</v>
      </c>
      <c r="H61" s="125" t="s">
        <v>376</v>
      </c>
      <c r="I61" s="126" t="s">
        <v>335</v>
      </c>
      <c r="J61" s="126" t="s">
        <v>377</v>
      </c>
    </row>
    <row r="62" ht="52.5" customHeight="1" outlineLevel="1" spans="1:10">
      <c r="A62" s="126" t="s">
        <v>280</v>
      </c>
      <c r="B62" s="126" t="s">
        <v>495</v>
      </c>
      <c r="C62" s="126" t="s">
        <v>337</v>
      </c>
      <c r="D62" s="126" t="s">
        <v>357</v>
      </c>
      <c r="E62" s="126" t="s">
        <v>378</v>
      </c>
      <c r="F62" s="126" t="s">
        <v>332</v>
      </c>
      <c r="G62" s="125" t="s">
        <v>346</v>
      </c>
      <c r="H62" s="125" t="s">
        <v>347</v>
      </c>
      <c r="I62" s="126" t="s">
        <v>335</v>
      </c>
      <c r="J62" s="126" t="s">
        <v>496</v>
      </c>
    </row>
    <row r="63" ht="52.5" customHeight="1" outlineLevel="1" spans="1:10">
      <c r="A63" s="126" t="s">
        <v>280</v>
      </c>
      <c r="B63" s="126" t="s">
        <v>495</v>
      </c>
      <c r="C63" s="126" t="s">
        <v>337</v>
      </c>
      <c r="D63" s="126" t="s">
        <v>338</v>
      </c>
      <c r="E63" s="126" t="s">
        <v>497</v>
      </c>
      <c r="F63" s="126" t="s">
        <v>332</v>
      </c>
      <c r="G63" s="125" t="s">
        <v>359</v>
      </c>
      <c r="H63" s="125" t="s">
        <v>347</v>
      </c>
      <c r="I63" s="126" t="s">
        <v>335</v>
      </c>
      <c r="J63" s="126" t="s">
        <v>381</v>
      </c>
    </row>
    <row r="64" ht="52.5" customHeight="1" outlineLevel="1" spans="1:10">
      <c r="A64" s="126" t="s">
        <v>280</v>
      </c>
      <c r="B64" s="126" t="s">
        <v>495</v>
      </c>
      <c r="C64" s="126" t="s">
        <v>343</v>
      </c>
      <c r="D64" s="126" t="s">
        <v>344</v>
      </c>
      <c r="E64" s="126" t="s">
        <v>344</v>
      </c>
      <c r="F64" s="126" t="s">
        <v>332</v>
      </c>
      <c r="G64" s="125" t="s">
        <v>346</v>
      </c>
      <c r="H64" s="125" t="s">
        <v>347</v>
      </c>
      <c r="I64" s="126" t="s">
        <v>335</v>
      </c>
      <c r="J64" s="126" t="s">
        <v>498</v>
      </c>
    </row>
    <row r="65" ht="52.5" customHeight="1" outlineLevel="1" spans="1:10">
      <c r="A65" s="126" t="s">
        <v>277</v>
      </c>
      <c r="B65" s="126" t="s">
        <v>499</v>
      </c>
      <c r="C65" s="126" t="s">
        <v>329</v>
      </c>
      <c r="D65" s="126" t="s">
        <v>362</v>
      </c>
      <c r="E65" s="126" t="s">
        <v>500</v>
      </c>
      <c r="F65" s="126" t="s">
        <v>367</v>
      </c>
      <c r="G65" s="125" t="s">
        <v>501</v>
      </c>
      <c r="H65" s="125"/>
      <c r="I65" s="126" t="s">
        <v>369</v>
      </c>
      <c r="J65" s="126" t="s">
        <v>502</v>
      </c>
    </row>
    <row r="66" ht="52.5" customHeight="1" outlineLevel="1" spans="1:10">
      <c r="A66" s="126" t="s">
        <v>277</v>
      </c>
      <c r="B66" s="126" t="s">
        <v>499</v>
      </c>
      <c r="C66" s="126" t="s">
        <v>337</v>
      </c>
      <c r="D66" s="126" t="s">
        <v>338</v>
      </c>
      <c r="E66" s="126" t="s">
        <v>503</v>
      </c>
      <c r="F66" s="126" t="s">
        <v>367</v>
      </c>
      <c r="G66" s="125" t="s">
        <v>504</v>
      </c>
      <c r="H66" s="125"/>
      <c r="I66" s="126" t="s">
        <v>369</v>
      </c>
      <c r="J66" s="126" t="s">
        <v>503</v>
      </c>
    </row>
    <row r="67" ht="52.5" customHeight="1" outlineLevel="1" spans="1:10">
      <c r="A67" s="126" t="s">
        <v>277</v>
      </c>
      <c r="B67" s="126" t="s">
        <v>499</v>
      </c>
      <c r="C67" s="126" t="s">
        <v>343</v>
      </c>
      <c r="D67" s="126" t="s">
        <v>344</v>
      </c>
      <c r="E67" s="126" t="s">
        <v>454</v>
      </c>
      <c r="F67" s="126" t="s">
        <v>332</v>
      </c>
      <c r="G67" s="125" t="s">
        <v>359</v>
      </c>
      <c r="H67" s="125" t="s">
        <v>347</v>
      </c>
      <c r="I67" s="126" t="s">
        <v>335</v>
      </c>
      <c r="J67" s="126" t="s">
        <v>505</v>
      </c>
    </row>
    <row r="68" ht="63" customHeight="1" outlineLevel="1" spans="1:10">
      <c r="A68" s="126" t="s">
        <v>293</v>
      </c>
      <c r="B68" s="126" t="s">
        <v>506</v>
      </c>
      <c r="C68" s="126" t="s">
        <v>329</v>
      </c>
      <c r="D68" s="126" t="s">
        <v>330</v>
      </c>
      <c r="E68" s="126" t="s">
        <v>507</v>
      </c>
      <c r="F68" s="126" t="s">
        <v>332</v>
      </c>
      <c r="G68" s="125" t="s">
        <v>333</v>
      </c>
      <c r="H68" s="125" t="s">
        <v>508</v>
      </c>
      <c r="I68" s="126" t="s">
        <v>335</v>
      </c>
      <c r="J68" s="126" t="s">
        <v>509</v>
      </c>
    </row>
    <row r="69" ht="52.5" customHeight="1" outlineLevel="1" spans="1:10">
      <c r="A69" s="126" t="s">
        <v>293</v>
      </c>
      <c r="B69" s="126" t="s">
        <v>506</v>
      </c>
      <c r="C69" s="126" t="s">
        <v>329</v>
      </c>
      <c r="D69" s="126" t="s">
        <v>330</v>
      </c>
      <c r="E69" s="126" t="s">
        <v>510</v>
      </c>
      <c r="F69" s="126" t="s">
        <v>367</v>
      </c>
      <c r="G69" s="125" t="s">
        <v>333</v>
      </c>
      <c r="H69" s="125" t="s">
        <v>511</v>
      </c>
      <c r="I69" s="126" t="s">
        <v>335</v>
      </c>
      <c r="J69" s="126" t="s">
        <v>512</v>
      </c>
    </row>
    <row r="70" ht="73" customHeight="1" outlineLevel="1" spans="1:10">
      <c r="A70" s="126" t="s">
        <v>293</v>
      </c>
      <c r="B70" s="126" t="s">
        <v>506</v>
      </c>
      <c r="C70" s="126" t="s">
        <v>329</v>
      </c>
      <c r="D70" s="126" t="s">
        <v>330</v>
      </c>
      <c r="E70" s="126" t="s">
        <v>513</v>
      </c>
      <c r="F70" s="126" t="s">
        <v>332</v>
      </c>
      <c r="G70" s="125" t="s">
        <v>333</v>
      </c>
      <c r="H70" s="125" t="s">
        <v>508</v>
      </c>
      <c r="I70" s="126" t="s">
        <v>335</v>
      </c>
      <c r="J70" s="126" t="s">
        <v>514</v>
      </c>
    </row>
    <row r="71" ht="83" customHeight="1" outlineLevel="1" spans="1:10">
      <c r="A71" s="126" t="s">
        <v>293</v>
      </c>
      <c r="B71" s="126" t="s">
        <v>506</v>
      </c>
      <c r="C71" s="126" t="s">
        <v>329</v>
      </c>
      <c r="D71" s="126" t="s">
        <v>330</v>
      </c>
      <c r="E71" s="126" t="s">
        <v>515</v>
      </c>
      <c r="F71" s="126" t="s">
        <v>332</v>
      </c>
      <c r="G71" s="125" t="s">
        <v>333</v>
      </c>
      <c r="H71" s="125" t="s">
        <v>508</v>
      </c>
      <c r="I71" s="126" t="s">
        <v>335</v>
      </c>
      <c r="J71" s="126" t="s">
        <v>516</v>
      </c>
    </row>
    <row r="72" ht="52.5" customHeight="1" outlineLevel="1" spans="1:10">
      <c r="A72" s="126" t="s">
        <v>293</v>
      </c>
      <c r="B72" s="126" t="s">
        <v>506</v>
      </c>
      <c r="C72" s="126" t="s">
        <v>329</v>
      </c>
      <c r="D72" s="126" t="s">
        <v>330</v>
      </c>
      <c r="E72" s="126" t="s">
        <v>517</v>
      </c>
      <c r="F72" s="126" t="s">
        <v>332</v>
      </c>
      <c r="G72" s="125" t="s">
        <v>333</v>
      </c>
      <c r="H72" s="125" t="s">
        <v>508</v>
      </c>
      <c r="I72" s="126" t="s">
        <v>335</v>
      </c>
      <c r="J72" s="126" t="s">
        <v>518</v>
      </c>
    </row>
    <row r="73" ht="52.5" customHeight="1" outlineLevel="1" spans="1:10">
      <c r="A73" s="126" t="s">
        <v>293</v>
      </c>
      <c r="B73" s="126" t="s">
        <v>506</v>
      </c>
      <c r="C73" s="126" t="s">
        <v>329</v>
      </c>
      <c r="D73" s="126" t="s">
        <v>330</v>
      </c>
      <c r="E73" s="126" t="s">
        <v>519</v>
      </c>
      <c r="F73" s="126" t="s">
        <v>332</v>
      </c>
      <c r="G73" s="125" t="s">
        <v>520</v>
      </c>
      <c r="H73" s="125" t="s">
        <v>508</v>
      </c>
      <c r="I73" s="126" t="s">
        <v>335</v>
      </c>
      <c r="J73" s="126" t="s">
        <v>521</v>
      </c>
    </row>
    <row r="74" ht="52.5" customHeight="1" outlineLevel="1" spans="1:10">
      <c r="A74" s="126" t="s">
        <v>293</v>
      </c>
      <c r="B74" s="126" t="s">
        <v>506</v>
      </c>
      <c r="C74" s="126" t="s">
        <v>329</v>
      </c>
      <c r="D74" s="126" t="s">
        <v>385</v>
      </c>
      <c r="E74" s="126" t="s">
        <v>522</v>
      </c>
      <c r="F74" s="126" t="s">
        <v>367</v>
      </c>
      <c r="G74" s="125" t="s">
        <v>375</v>
      </c>
      <c r="H74" s="125" t="s">
        <v>347</v>
      </c>
      <c r="I74" s="126" t="s">
        <v>335</v>
      </c>
      <c r="J74" s="126" t="s">
        <v>523</v>
      </c>
    </row>
    <row r="75" ht="52.5" customHeight="1" outlineLevel="1" spans="1:10">
      <c r="A75" s="126" t="s">
        <v>293</v>
      </c>
      <c r="B75" s="126" t="s">
        <v>506</v>
      </c>
      <c r="C75" s="126" t="s">
        <v>329</v>
      </c>
      <c r="D75" s="126" t="s">
        <v>362</v>
      </c>
      <c r="E75" s="126" t="s">
        <v>524</v>
      </c>
      <c r="F75" s="126" t="s">
        <v>367</v>
      </c>
      <c r="G75" s="125" t="s">
        <v>525</v>
      </c>
      <c r="H75" s="125"/>
      <c r="I75" s="126" t="s">
        <v>369</v>
      </c>
      <c r="J75" s="126" t="s">
        <v>526</v>
      </c>
    </row>
    <row r="76" ht="52.5" customHeight="1" outlineLevel="1" spans="1:10">
      <c r="A76" s="126" t="s">
        <v>293</v>
      </c>
      <c r="B76" s="126" t="s">
        <v>506</v>
      </c>
      <c r="C76" s="126" t="s">
        <v>337</v>
      </c>
      <c r="D76" s="126" t="s">
        <v>357</v>
      </c>
      <c r="E76" s="126" t="s">
        <v>527</v>
      </c>
      <c r="F76" s="126" t="s">
        <v>332</v>
      </c>
      <c r="G76" s="125" t="s">
        <v>528</v>
      </c>
      <c r="H76" s="125" t="s">
        <v>347</v>
      </c>
      <c r="I76" s="126" t="s">
        <v>335</v>
      </c>
      <c r="J76" s="126" t="s">
        <v>529</v>
      </c>
    </row>
    <row r="77" ht="52.5" customHeight="1" outlineLevel="1" spans="1:10">
      <c r="A77" s="126" t="s">
        <v>293</v>
      </c>
      <c r="B77" s="126" t="s">
        <v>506</v>
      </c>
      <c r="C77" s="126" t="s">
        <v>343</v>
      </c>
      <c r="D77" s="126" t="s">
        <v>344</v>
      </c>
      <c r="E77" s="126" t="s">
        <v>530</v>
      </c>
      <c r="F77" s="126" t="s">
        <v>332</v>
      </c>
      <c r="G77" s="125" t="s">
        <v>359</v>
      </c>
      <c r="H77" s="125" t="s">
        <v>347</v>
      </c>
      <c r="I77" s="126" t="s">
        <v>335</v>
      </c>
      <c r="J77" s="126" t="s">
        <v>531</v>
      </c>
    </row>
    <row r="78" ht="52.5" customHeight="1" outlineLevel="1" spans="1:10">
      <c r="A78" s="126" t="s">
        <v>287</v>
      </c>
      <c r="B78" s="126" t="s">
        <v>532</v>
      </c>
      <c r="C78" s="126" t="s">
        <v>329</v>
      </c>
      <c r="D78" s="126" t="s">
        <v>330</v>
      </c>
      <c r="E78" s="126" t="s">
        <v>533</v>
      </c>
      <c r="F78" s="126" t="s">
        <v>332</v>
      </c>
      <c r="G78" s="125" t="s">
        <v>375</v>
      </c>
      <c r="H78" s="125" t="s">
        <v>353</v>
      </c>
      <c r="I78" s="126" t="s">
        <v>335</v>
      </c>
      <c r="J78" s="126" t="s">
        <v>534</v>
      </c>
    </row>
    <row r="79" ht="52.5" customHeight="1" outlineLevel="1" spans="1:10">
      <c r="A79" s="126" t="s">
        <v>287</v>
      </c>
      <c r="B79" s="126" t="s">
        <v>532</v>
      </c>
      <c r="C79" s="126" t="s">
        <v>329</v>
      </c>
      <c r="D79" s="126" t="s">
        <v>385</v>
      </c>
      <c r="E79" s="126" t="s">
        <v>535</v>
      </c>
      <c r="F79" s="126" t="s">
        <v>367</v>
      </c>
      <c r="G79" s="125" t="s">
        <v>410</v>
      </c>
      <c r="H79" s="125"/>
      <c r="I79" s="126" t="s">
        <v>369</v>
      </c>
      <c r="J79" s="126" t="s">
        <v>536</v>
      </c>
    </row>
    <row r="80" ht="76" customHeight="1" outlineLevel="1" spans="1:10">
      <c r="A80" s="126" t="s">
        <v>287</v>
      </c>
      <c r="B80" s="126" t="s">
        <v>532</v>
      </c>
      <c r="C80" s="126" t="s">
        <v>329</v>
      </c>
      <c r="D80" s="126" t="s">
        <v>362</v>
      </c>
      <c r="E80" s="126" t="s">
        <v>537</v>
      </c>
      <c r="F80" s="126" t="s">
        <v>367</v>
      </c>
      <c r="G80" s="125" t="s">
        <v>410</v>
      </c>
      <c r="H80" s="125"/>
      <c r="I80" s="126" t="s">
        <v>369</v>
      </c>
      <c r="J80" s="126" t="s">
        <v>538</v>
      </c>
    </row>
    <row r="81" ht="52.5" customHeight="1" outlineLevel="1" spans="1:10">
      <c r="A81" s="126" t="s">
        <v>287</v>
      </c>
      <c r="B81" s="126" t="s">
        <v>532</v>
      </c>
      <c r="C81" s="126" t="s">
        <v>337</v>
      </c>
      <c r="D81" s="126" t="s">
        <v>357</v>
      </c>
      <c r="E81" s="126" t="s">
        <v>539</v>
      </c>
      <c r="F81" s="126" t="s">
        <v>332</v>
      </c>
      <c r="G81" s="125" t="s">
        <v>359</v>
      </c>
      <c r="H81" s="125" t="s">
        <v>347</v>
      </c>
      <c r="I81" s="126" t="s">
        <v>335</v>
      </c>
      <c r="J81" s="126" t="s">
        <v>540</v>
      </c>
    </row>
    <row r="82" ht="52.5" customHeight="1" outlineLevel="1" spans="1:10">
      <c r="A82" s="126" t="s">
        <v>297</v>
      </c>
      <c r="B82" s="126" t="s">
        <v>541</v>
      </c>
      <c r="C82" s="126" t="s">
        <v>329</v>
      </c>
      <c r="D82" s="126" t="s">
        <v>330</v>
      </c>
      <c r="E82" s="126" t="s">
        <v>542</v>
      </c>
      <c r="F82" s="126" t="s">
        <v>332</v>
      </c>
      <c r="G82" s="125" t="s">
        <v>64</v>
      </c>
      <c r="H82" s="125" t="s">
        <v>334</v>
      </c>
      <c r="I82" s="126" t="s">
        <v>335</v>
      </c>
      <c r="J82" s="126" t="s">
        <v>543</v>
      </c>
    </row>
    <row r="83" ht="52.5" customHeight="1" outlineLevel="1" spans="1:10">
      <c r="A83" s="126" t="s">
        <v>297</v>
      </c>
      <c r="B83" s="126" t="s">
        <v>541</v>
      </c>
      <c r="C83" s="126" t="s">
        <v>337</v>
      </c>
      <c r="D83" s="126" t="s">
        <v>357</v>
      </c>
      <c r="E83" s="126" t="s">
        <v>544</v>
      </c>
      <c r="F83" s="126" t="s">
        <v>332</v>
      </c>
      <c r="G83" s="125" t="s">
        <v>346</v>
      </c>
      <c r="H83" s="125" t="s">
        <v>347</v>
      </c>
      <c r="I83" s="126" t="s">
        <v>335</v>
      </c>
      <c r="J83" s="126" t="s">
        <v>545</v>
      </c>
    </row>
    <row r="84" ht="52.5" customHeight="1" outlineLevel="1" spans="1:10">
      <c r="A84" s="126" t="s">
        <v>297</v>
      </c>
      <c r="B84" s="126" t="s">
        <v>541</v>
      </c>
      <c r="C84" s="126" t="s">
        <v>343</v>
      </c>
      <c r="D84" s="126" t="s">
        <v>344</v>
      </c>
      <c r="E84" s="126" t="s">
        <v>546</v>
      </c>
      <c r="F84" s="126" t="s">
        <v>332</v>
      </c>
      <c r="G84" s="125" t="s">
        <v>359</v>
      </c>
      <c r="H84" s="125" t="s">
        <v>347</v>
      </c>
      <c r="I84" s="126" t="s">
        <v>335</v>
      </c>
      <c r="J84" s="126" t="s">
        <v>547</v>
      </c>
    </row>
    <row r="85" ht="52.5" customHeight="1" outlineLevel="1" spans="1:10">
      <c r="A85" s="126" t="s">
        <v>311</v>
      </c>
      <c r="B85" s="126" t="s">
        <v>548</v>
      </c>
      <c r="C85" s="126" t="s">
        <v>329</v>
      </c>
      <c r="D85" s="126" t="s">
        <v>330</v>
      </c>
      <c r="E85" s="126" t="s">
        <v>549</v>
      </c>
      <c r="F85" s="126" t="s">
        <v>332</v>
      </c>
      <c r="G85" s="125" t="s">
        <v>364</v>
      </c>
      <c r="H85" s="125" t="s">
        <v>347</v>
      </c>
      <c r="I85" s="126" t="s">
        <v>335</v>
      </c>
      <c r="J85" s="126" t="s">
        <v>550</v>
      </c>
    </row>
    <row r="86" ht="52.5" customHeight="1" outlineLevel="1" spans="1:10">
      <c r="A86" s="126" t="s">
        <v>311</v>
      </c>
      <c r="B86" s="126" t="s">
        <v>548</v>
      </c>
      <c r="C86" s="126" t="s">
        <v>329</v>
      </c>
      <c r="D86" s="126" t="s">
        <v>330</v>
      </c>
      <c r="E86" s="126" t="s">
        <v>551</v>
      </c>
      <c r="F86" s="126" t="s">
        <v>332</v>
      </c>
      <c r="G86" s="125" t="s">
        <v>552</v>
      </c>
      <c r="H86" s="125" t="s">
        <v>553</v>
      </c>
      <c r="I86" s="126" t="s">
        <v>335</v>
      </c>
      <c r="J86" s="126" t="s">
        <v>554</v>
      </c>
    </row>
    <row r="87" ht="52.5" customHeight="1" outlineLevel="1" spans="1:10">
      <c r="A87" s="126" t="s">
        <v>311</v>
      </c>
      <c r="B87" s="126" t="s">
        <v>548</v>
      </c>
      <c r="C87" s="126" t="s">
        <v>337</v>
      </c>
      <c r="D87" s="126" t="s">
        <v>338</v>
      </c>
      <c r="E87" s="126" t="s">
        <v>555</v>
      </c>
      <c r="F87" s="126" t="s">
        <v>332</v>
      </c>
      <c r="G87" s="125" t="s">
        <v>61</v>
      </c>
      <c r="H87" s="125" t="s">
        <v>556</v>
      </c>
      <c r="I87" s="126" t="s">
        <v>335</v>
      </c>
      <c r="J87" s="126" t="s">
        <v>557</v>
      </c>
    </row>
  </sheetData>
  <mergeCells count="38">
    <mergeCell ref="A2:J2"/>
    <mergeCell ref="A3:E3"/>
    <mergeCell ref="A7:A9"/>
    <mergeCell ref="A10:A13"/>
    <mergeCell ref="A14:A16"/>
    <mergeCell ref="A17:A19"/>
    <mergeCell ref="A20:A23"/>
    <mergeCell ref="A24:A31"/>
    <mergeCell ref="A32:A34"/>
    <mergeCell ref="A35:A41"/>
    <mergeCell ref="A42:A46"/>
    <mergeCell ref="A47:A50"/>
    <mergeCell ref="A51:A53"/>
    <mergeCell ref="A54:A60"/>
    <mergeCell ref="A61:A64"/>
    <mergeCell ref="A65:A67"/>
    <mergeCell ref="A68:A77"/>
    <mergeCell ref="A78:A81"/>
    <mergeCell ref="A82:A84"/>
    <mergeCell ref="A85:A87"/>
    <mergeCell ref="B7:B9"/>
    <mergeCell ref="B10:B13"/>
    <mergeCell ref="B14:B16"/>
    <mergeCell ref="B17:B19"/>
    <mergeCell ref="B20:B23"/>
    <mergeCell ref="B24:B31"/>
    <mergeCell ref="B32:B34"/>
    <mergeCell ref="B35:B41"/>
    <mergeCell ref="B42:B46"/>
    <mergeCell ref="B47:B50"/>
    <mergeCell ref="B51:B53"/>
    <mergeCell ref="B54:B60"/>
    <mergeCell ref="B61:B64"/>
    <mergeCell ref="B65:B67"/>
    <mergeCell ref="B68:B77"/>
    <mergeCell ref="B78:B81"/>
    <mergeCell ref="B82:B84"/>
    <mergeCell ref="B85:B87"/>
  </mergeCells>
  <pageMargins left="0.75" right="0.75" top="1" bottom="1" header="0.5" footer="0.5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 01-1</vt:lpstr>
      <vt:lpstr>部门收入预算表01-2</vt:lpstr>
      <vt:lpstr>部门支出预算表01-3</vt:lpstr>
      <vt:lpstr>部门财政拨款收支预算总表 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县对下转移支付预算表09-1（盈江）</vt:lpstr>
      <vt:lpstr>县对下转移支付绩效目标表09-2（盈江）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2026-01-26T09:19:00Z</dcterms:created>
  <dcterms:modified xsi:type="dcterms:W3CDTF">2026-01-29T09:12:07Z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07233A5E041B4F919A4938F0581A9DD7_13</vt:lpwstr>
  </property>
</Properties>
</file>