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255"/>
  </bookViews>
  <sheets>
    <sheet name=" 乡汇总表" sheetId="8" r:id="rId1"/>
    <sheet name="2022年乡子项目表" sheetId="10" r:id="rId2"/>
    <sheet name="2023年乡子项目表 " sheetId="11" r:id="rId3"/>
    <sheet name="2024年乡子项目表 " sheetId="12" r:id="rId4"/>
    <sheet name="2025年乡子项目表" sheetId="13" r:id="rId5"/>
  </sheets>
  <definedNames>
    <definedName name="_xlnm._FilterDatabase" localSheetId="1" hidden="1">'2022年乡子项目表'!$A$4:$P$26</definedName>
    <definedName name="_xlnm._FilterDatabase" localSheetId="2" hidden="1">'2023年乡子项目表 '!$A$4:$P$26</definedName>
    <definedName name="_xlnm._FilterDatabase" localSheetId="3" hidden="1">'2024年乡子项目表 '!$A$4:$P$23</definedName>
    <definedName name="_xlnm._FilterDatabase" localSheetId="4" hidden="1">'2025年乡子项目表'!$A$4:$P$23</definedName>
    <definedName name="_xlnm._FilterDatabase" localSheetId="0" hidden="1">' 乡汇总表'!$A$8:$P$15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<sst xmlns="http://schemas.openxmlformats.org/spreadsheetml/2006/main" count="4677" uniqueCount="531">
  <si>
    <t>云南省乡村振兴重点帮扶县巩固拓展脱贫攻坚成果同乡村振兴有效衔接实施方案（2022-2025年度）项目计划（乡级汇总）</t>
  </si>
  <si>
    <t>单位：盈江县新城乡人民政府</t>
  </si>
  <si>
    <t>填报人：唐以况               电话：15208854066             时间：2022年4月20日</t>
  </si>
  <si>
    <t>项目类别及名称</t>
  </si>
  <si>
    <t>项目个数</t>
  </si>
  <si>
    <t>建设性质</t>
  </si>
  <si>
    <t>建设规模</t>
  </si>
  <si>
    <t>主要建设内容</t>
  </si>
  <si>
    <t>建设地点</t>
  </si>
  <si>
    <t>建设年度</t>
  </si>
  <si>
    <t>项目预算投资（万元）</t>
  </si>
  <si>
    <t>牵头单位</t>
  </si>
  <si>
    <r>
      <rPr>
        <b/>
        <sz val="10"/>
        <rFont val="宋体"/>
        <charset val="134"/>
      </rPr>
      <t>形成集体资产</t>
    </r>
    <r>
      <rPr>
        <sz val="10"/>
        <rFont val="宋体"/>
        <charset val="134"/>
      </rPr>
      <t>（经、公、国）</t>
    </r>
  </si>
  <si>
    <t>绩效目标</t>
  </si>
  <si>
    <t>备注</t>
  </si>
  <si>
    <t>单位</t>
  </si>
  <si>
    <t>数量</t>
  </si>
  <si>
    <t>小  计</t>
  </si>
  <si>
    <t>1.财政衔接资金</t>
  </si>
  <si>
    <t>2.其他财政资金</t>
  </si>
  <si>
    <t>3.业主投资</t>
  </si>
  <si>
    <t>合  计</t>
  </si>
  <si>
    <t>——</t>
  </si>
  <si>
    <t>一、特色产业发展工程</t>
  </si>
  <si>
    <t>（一）生产基地项目</t>
  </si>
  <si>
    <t>1.特色种植基地</t>
  </si>
  <si>
    <t>新建</t>
  </si>
  <si>
    <t>万亩</t>
  </si>
  <si>
    <t>龙头企业、农民专业合作社、家庭场等（简称经营主体），种植经济作物、经济林草(林草)、干果(林草)、水果、茶园、花卉、蔬菜、中药材等，包括整地、水电、道路等配套设施</t>
  </si>
  <si>
    <t>县表填乡、乡表填村委会、村表填小组</t>
  </si>
  <si>
    <t>农业农村、林草、乡村振兴和业主等</t>
  </si>
  <si>
    <t>经营性</t>
  </si>
  <si>
    <t>已明确</t>
  </si>
  <si>
    <t>产业中发展村级集体经济</t>
  </si>
  <si>
    <t>新城乡广丙村蔬菜大棚建设项目</t>
  </si>
  <si>
    <t>个</t>
  </si>
  <si>
    <r>
      <rPr>
        <sz val="10"/>
        <color theme="1"/>
        <rFont val="Times New Roman"/>
        <charset val="0"/>
      </rPr>
      <t>村集体牵头，新建占地20</t>
    </r>
    <r>
      <rPr>
        <sz val="10"/>
        <color indexed="8"/>
        <rFont val="宋体"/>
        <charset val="134"/>
      </rPr>
      <t>亩蔬菜大棚，大棚面积</t>
    </r>
    <r>
      <rPr>
        <sz val="10"/>
        <color indexed="8"/>
        <rFont val="宋体"/>
        <charset val="134"/>
      </rPr>
      <t>5000</t>
    </r>
    <r>
      <rPr>
        <sz val="10"/>
        <color indexed="8"/>
        <rFont val="宋体"/>
        <charset val="134"/>
      </rPr>
      <t>平方米，配套灌溉设施</t>
    </r>
  </si>
  <si>
    <t>新城乡广丙村</t>
  </si>
  <si>
    <t>新城乡人民政府</t>
  </si>
  <si>
    <t>盈江县新城乡繁勐村坚果产业提升嫁接改造项目</t>
  </si>
  <si>
    <t>①芒别村民小组改造200亩；②新寨二社村民小组改造150亩。</t>
  </si>
  <si>
    <t>繁勐村</t>
  </si>
  <si>
    <t>县林草局</t>
  </si>
  <si>
    <t>盈江县新城乡繁勐村坚果产业提升改造打平台项目</t>
  </si>
  <si>
    <t>①新安村民小组打平台改造420亩；②芒环村民小组改造250亩。</t>
  </si>
  <si>
    <t>盈江县新城乡傣龙村坚果提升管理项目</t>
  </si>
  <si>
    <t>傣龙村回麻公坚果提升管理，建设7座容量为25立方米的水池，水源头管子引流16公分管，灌溉管网覆盖240亩。</t>
  </si>
  <si>
    <t>傣龙村</t>
  </si>
  <si>
    <t>盈江县新城乡红山村高标准农田建设项目</t>
  </si>
  <si>
    <t>高标准农田建设976亩，涉及12个村民小组745户农户农田</t>
  </si>
  <si>
    <t>新城乡红山村12个村民小组</t>
  </si>
  <si>
    <t>县农业农村局</t>
  </si>
  <si>
    <t>盈江县新城乡红山村古树茶、老茶园保护提升改造项目</t>
  </si>
  <si>
    <r>
      <rPr>
        <sz val="10"/>
        <color theme="1"/>
        <rFont val="宋体"/>
        <charset val="134"/>
      </rPr>
      <t>①老茶园改造、古茶树保护</t>
    </r>
    <r>
      <rPr>
        <sz val="10"/>
        <color theme="1"/>
        <rFont val="Times New Roman"/>
        <charset val="0"/>
      </rPr>
      <t>2666.16</t>
    </r>
    <r>
      <rPr>
        <sz val="10"/>
        <color theme="1"/>
        <rFont val="宋体"/>
        <charset val="134"/>
      </rPr>
      <t>亩（</t>
    </r>
    <r>
      <rPr>
        <sz val="10"/>
        <color theme="1"/>
        <rFont val="Times New Roman"/>
        <charset val="0"/>
      </rPr>
      <t>206.6</t>
    </r>
    <r>
      <rPr>
        <sz val="10"/>
        <color theme="1"/>
        <rFont val="宋体"/>
        <charset val="134"/>
      </rPr>
      <t>万）；②粗制加工厂提升改造（</t>
    </r>
    <r>
      <rPr>
        <sz val="10"/>
        <color theme="1"/>
        <rFont val="Times New Roman"/>
        <charset val="0"/>
      </rPr>
      <t>100</t>
    </r>
    <r>
      <rPr>
        <sz val="10"/>
        <color theme="1"/>
        <rFont val="宋体"/>
        <charset val="134"/>
      </rPr>
      <t>万）；③有机绿色认证（</t>
    </r>
    <r>
      <rPr>
        <sz val="10"/>
        <color theme="1"/>
        <rFont val="Times New Roman"/>
        <charset val="0"/>
      </rPr>
      <t>50</t>
    </r>
    <r>
      <rPr>
        <sz val="10"/>
        <color theme="1"/>
        <rFont val="宋体"/>
        <charset val="134"/>
      </rPr>
      <t>万）；</t>
    </r>
  </si>
  <si>
    <t>新城乡红山村</t>
  </si>
  <si>
    <t>盈江县新城乡红山村坚果种植坡改梯项目</t>
  </si>
  <si>
    <t>坚果种植坡地改梯地1000亩</t>
  </si>
  <si>
    <t>2.特色养殖基地</t>
  </si>
  <si>
    <t>头只羽亩个等</t>
  </si>
  <si>
    <t>经营主体，养殖牛、羊、猪、家禽等，包括场棚、水电、道路、饲草、饲料等配套设施</t>
  </si>
  <si>
    <t>农业农村、乡村振兴、业主等</t>
  </si>
  <si>
    <t>……</t>
  </si>
  <si>
    <t>3.水产养殖基地</t>
  </si>
  <si>
    <t>亩</t>
  </si>
  <si>
    <t>经营主体，养殖渔、虾等，包括池塘、水电、道路等配套设施</t>
  </si>
  <si>
    <t>农业农村、乡村振兴和业主等</t>
  </si>
  <si>
    <t>4.林草产业基地</t>
  </si>
  <si>
    <t>经营主体，种植经济林草、干果、林下产业开发等，包括整地、水电、道路等配套设施</t>
  </si>
  <si>
    <t>林草、乡村振兴和业主等</t>
  </si>
  <si>
    <t>5.休闲农业和乡村旅游基地</t>
  </si>
  <si>
    <t>亩、个、项</t>
  </si>
  <si>
    <t>经营主体，发展休闲观光农业、乡村特色旅游、红色文化旅游等，包括整地、水电、道路等配套设施</t>
  </si>
  <si>
    <t>农业农村、文旅、乡村振兴和业主等</t>
  </si>
  <si>
    <t>6.光伏电站建设</t>
  </si>
  <si>
    <t>座</t>
  </si>
  <si>
    <t>经营主体，发展光伏电站等，包括配套设施</t>
  </si>
  <si>
    <t>能源、乡村振兴和业主等</t>
  </si>
  <si>
    <t>7.帮扶车间和特色手工业作坊建设</t>
  </si>
  <si>
    <t>经营主体，发展帮扶车间、民族手工作坊等，包括配套设施</t>
  </si>
  <si>
    <t>人社、乡村振兴等</t>
  </si>
  <si>
    <t>8.其他产业基地建设</t>
  </si>
  <si>
    <t>经营主体，发展除上述外的产业基地等，包括配套设施</t>
  </si>
  <si>
    <t>XXX、乡村振兴和业主等</t>
  </si>
  <si>
    <t>（二）加工物流项目</t>
  </si>
  <si>
    <t>1.农产品仓储保鲜冷链建设</t>
  </si>
  <si>
    <t>经营主体，建设农产品仓储、保鲜、冷链等，包括配套设施</t>
  </si>
  <si>
    <t>农业农村、乡村振兴和业主</t>
  </si>
  <si>
    <t>2.产地初加工和精深加工、副产物综合利用</t>
  </si>
  <si>
    <r>
      <rPr>
        <sz val="10"/>
        <rFont val="宋体"/>
        <charset val="134"/>
      </rPr>
      <t>M</t>
    </r>
    <r>
      <rPr>
        <vertAlign val="superscript"/>
        <sz val="10"/>
        <rFont val="宋体"/>
        <charset val="134"/>
      </rPr>
      <t>2</t>
    </r>
    <r>
      <rPr>
        <sz val="10"/>
        <rFont val="宋体"/>
        <charset val="134"/>
      </rPr>
      <t>、座、项</t>
    </r>
  </si>
  <si>
    <t>经营主体，建设农产品产地初加工厂、精深加工厂、副产物综合利用设施等，包括配套设施</t>
  </si>
  <si>
    <t>农业农村、工信、乡村振兴和业主</t>
  </si>
  <si>
    <t>3.农产品市场建设和农村物流</t>
  </si>
  <si>
    <t>经营主体，建设农产品交易市场、物流设施等，包括配套设施</t>
  </si>
  <si>
    <t>农业农村、商务、乡村振兴和业主</t>
  </si>
  <si>
    <t>4.农产品品牌打造和展销平台</t>
  </si>
  <si>
    <t>经营主体，心农业产业为主体的一二三产业融合设施建设等，包括配套设施</t>
  </si>
  <si>
    <t>（三）产业基础设施项目</t>
  </si>
  <si>
    <t>1.产业路、资源路、旅游路建设</t>
  </si>
  <si>
    <t>改建</t>
  </si>
  <si>
    <t>公里</t>
  </si>
  <si>
    <t>农业农村、文旅等</t>
  </si>
  <si>
    <t>公益性</t>
  </si>
  <si>
    <t>未设置</t>
  </si>
  <si>
    <t>新城乡红山村老六田产业道路建设项目</t>
  </si>
  <si>
    <t>①水泥路面长4000米，宽3.5米，共计14000㎡，150元/㎡，合计210万元；②涵管120米，570元/米，合计6.84万元。</t>
  </si>
  <si>
    <t>新城乡红山村杞木寨村民一、二、三、四、六组、下卡村民小组</t>
  </si>
  <si>
    <t>新城乡红山村坪子田产业道路建设项目</t>
  </si>
  <si>
    <r>
      <rPr>
        <sz val="10"/>
        <color theme="1"/>
        <rFont val="宋体"/>
        <charset val="134"/>
      </rPr>
      <t>①水泥混凝土路面长</t>
    </r>
    <r>
      <rPr>
        <sz val="10"/>
        <color theme="1"/>
        <rFont val="Times New Roman"/>
        <charset val="0"/>
      </rPr>
      <t>1200</t>
    </r>
    <r>
      <rPr>
        <sz val="10"/>
        <color theme="1"/>
        <rFont val="宋体"/>
        <charset val="134"/>
      </rPr>
      <t>米，宽</t>
    </r>
    <r>
      <rPr>
        <sz val="10"/>
        <color theme="1"/>
        <rFont val="Times New Roman"/>
        <charset val="0"/>
      </rPr>
      <t>3.5</t>
    </r>
    <r>
      <rPr>
        <sz val="10"/>
        <color theme="1"/>
        <rFont val="宋体"/>
        <charset val="134"/>
      </rPr>
      <t>米，共计</t>
    </r>
    <r>
      <rPr>
        <sz val="10"/>
        <color theme="1"/>
        <rFont val="Times New Roman"/>
        <charset val="0"/>
      </rPr>
      <t>4200</t>
    </r>
    <r>
      <rPr>
        <sz val="10"/>
        <color theme="1"/>
        <rFont val="宋体"/>
        <charset val="134"/>
      </rPr>
      <t>㎡，</t>
    </r>
    <r>
      <rPr>
        <sz val="10"/>
        <color theme="1"/>
        <rFont val="Times New Roman"/>
        <charset val="0"/>
      </rPr>
      <t>150</t>
    </r>
    <r>
      <rPr>
        <sz val="10"/>
        <color theme="1"/>
        <rFont val="宋体"/>
        <charset val="134"/>
      </rPr>
      <t>元</t>
    </r>
    <r>
      <rPr>
        <sz val="10"/>
        <color theme="1"/>
        <rFont val="Times New Roman"/>
        <charset val="0"/>
      </rPr>
      <t>/</t>
    </r>
    <r>
      <rPr>
        <sz val="10"/>
        <color theme="1"/>
        <rFont val="宋体"/>
        <charset val="134"/>
      </rPr>
      <t>㎡，小计</t>
    </r>
    <r>
      <rPr>
        <sz val="10"/>
        <color theme="1"/>
        <rFont val="Times New Roman"/>
        <charset val="0"/>
      </rPr>
      <t>63</t>
    </r>
    <r>
      <rPr>
        <sz val="10"/>
        <color theme="1"/>
        <rFont val="宋体"/>
        <charset val="134"/>
      </rPr>
      <t>万元；②涵管</t>
    </r>
    <r>
      <rPr>
        <sz val="10"/>
        <color theme="1"/>
        <rFont val="Times New Roman"/>
        <charset val="0"/>
      </rPr>
      <t>30</t>
    </r>
    <r>
      <rPr>
        <sz val="10"/>
        <color theme="1"/>
        <rFont val="宋体"/>
        <charset val="134"/>
      </rPr>
      <t>米，</t>
    </r>
    <r>
      <rPr>
        <sz val="10"/>
        <color theme="1"/>
        <rFont val="Times New Roman"/>
        <charset val="0"/>
      </rPr>
      <t>570</t>
    </r>
    <r>
      <rPr>
        <sz val="10"/>
        <color theme="1"/>
        <rFont val="宋体"/>
        <charset val="134"/>
      </rPr>
      <t>元</t>
    </r>
    <r>
      <rPr>
        <sz val="10"/>
        <color theme="1"/>
        <rFont val="Times New Roman"/>
        <charset val="0"/>
      </rPr>
      <t>/</t>
    </r>
    <r>
      <rPr>
        <sz val="10"/>
        <color theme="1"/>
        <rFont val="宋体"/>
        <charset val="134"/>
      </rPr>
      <t>米，小计</t>
    </r>
    <r>
      <rPr>
        <sz val="10"/>
        <color theme="1"/>
        <rFont val="Times New Roman"/>
        <charset val="0"/>
      </rPr>
      <t>1.71</t>
    </r>
    <r>
      <rPr>
        <sz val="10"/>
        <color theme="1"/>
        <rFont val="宋体"/>
        <charset val="134"/>
      </rPr>
      <t>万元。</t>
    </r>
  </si>
  <si>
    <t>新城乡红山村拉掰、土仓</t>
  </si>
  <si>
    <t>新城乡红山村高家寨至甘蔗园脚产业道路建设项目</t>
  </si>
  <si>
    <r>
      <rPr>
        <sz val="10"/>
        <color theme="1"/>
        <rFont val="宋体"/>
        <charset val="134"/>
      </rPr>
      <t>①水泥混凝土路面长</t>
    </r>
    <r>
      <rPr>
        <sz val="10"/>
        <color indexed="8"/>
        <rFont val="Times New Roman"/>
        <charset val="0"/>
      </rPr>
      <t>2800</t>
    </r>
    <r>
      <rPr>
        <sz val="10"/>
        <color theme="1"/>
        <rFont val="宋体"/>
        <charset val="134"/>
      </rPr>
      <t>，宽</t>
    </r>
    <r>
      <rPr>
        <sz val="10"/>
        <color indexed="8"/>
        <rFont val="Times New Roman"/>
        <charset val="0"/>
      </rPr>
      <t>4</t>
    </r>
    <r>
      <rPr>
        <sz val="10"/>
        <color theme="1"/>
        <rFont val="宋体"/>
        <charset val="134"/>
      </rPr>
      <t>米，共计</t>
    </r>
    <r>
      <rPr>
        <sz val="10"/>
        <color indexed="8"/>
        <rFont val="Times New Roman"/>
        <charset val="0"/>
      </rPr>
      <t>11200</t>
    </r>
    <r>
      <rPr>
        <sz val="10"/>
        <color theme="1"/>
        <rFont val="宋体"/>
        <charset val="134"/>
      </rPr>
      <t>㎡，</t>
    </r>
    <r>
      <rPr>
        <sz val="10"/>
        <color indexed="8"/>
        <rFont val="Times New Roman"/>
        <charset val="0"/>
      </rPr>
      <t>150</t>
    </r>
    <r>
      <rPr>
        <sz val="10"/>
        <color theme="1"/>
        <rFont val="宋体"/>
        <charset val="134"/>
      </rPr>
      <t>元</t>
    </r>
    <r>
      <rPr>
        <sz val="10"/>
        <color indexed="8"/>
        <rFont val="Times New Roman"/>
        <charset val="0"/>
      </rPr>
      <t>/</t>
    </r>
    <r>
      <rPr>
        <sz val="10"/>
        <color theme="1"/>
        <rFont val="宋体"/>
        <charset val="134"/>
      </rPr>
      <t>㎡，小计</t>
    </r>
    <r>
      <rPr>
        <sz val="10"/>
        <color indexed="8"/>
        <rFont val="Times New Roman"/>
        <charset val="0"/>
      </rPr>
      <t>168</t>
    </r>
    <r>
      <rPr>
        <sz val="10"/>
        <color theme="1"/>
        <rFont val="宋体"/>
        <charset val="134"/>
      </rPr>
      <t>万元；②涵管</t>
    </r>
    <r>
      <rPr>
        <sz val="10"/>
        <color indexed="8"/>
        <rFont val="Times New Roman"/>
        <charset val="0"/>
      </rPr>
      <t>48</t>
    </r>
    <r>
      <rPr>
        <sz val="10"/>
        <color theme="1"/>
        <rFont val="宋体"/>
        <charset val="134"/>
      </rPr>
      <t>米，</t>
    </r>
    <r>
      <rPr>
        <sz val="10"/>
        <color indexed="8"/>
        <rFont val="Times New Roman"/>
        <charset val="0"/>
      </rPr>
      <t>570</t>
    </r>
    <r>
      <rPr>
        <sz val="10"/>
        <color theme="1"/>
        <rFont val="宋体"/>
        <charset val="134"/>
      </rPr>
      <t>元</t>
    </r>
    <r>
      <rPr>
        <sz val="10"/>
        <color indexed="8"/>
        <rFont val="Times New Roman"/>
        <charset val="0"/>
      </rPr>
      <t>/</t>
    </r>
    <r>
      <rPr>
        <sz val="10"/>
        <color theme="1"/>
        <rFont val="宋体"/>
        <charset val="134"/>
      </rPr>
      <t>米，小计</t>
    </r>
    <r>
      <rPr>
        <sz val="10"/>
        <color indexed="8"/>
        <rFont val="Times New Roman"/>
        <charset val="0"/>
      </rPr>
      <t>2.736</t>
    </r>
    <r>
      <rPr>
        <sz val="10"/>
        <color theme="1"/>
        <rFont val="宋体"/>
        <charset val="134"/>
      </rPr>
      <t>万元。③新挖土方</t>
    </r>
    <r>
      <rPr>
        <sz val="10"/>
        <color indexed="8"/>
        <rFont val="Times New Roman"/>
        <charset val="0"/>
      </rPr>
      <t>2000m³</t>
    </r>
    <r>
      <rPr>
        <sz val="10"/>
        <color theme="1"/>
        <rFont val="宋体"/>
        <charset val="134"/>
      </rPr>
      <t>，小计</t>
    </r>
    <r>
      <rPr>
        <sz val="10"/>
        <color indexed="8"/>
        <rFont val="Times New Roman"/>
        <charset val="0"/>
      </rPr>
      <t>4</t>
    </r>
    <r>
      <rPr>
        <sz val="10"/>
        <color theme="1"/>
        <rFont val="宋体"/>
        <charset val="134"/>
      </rPr>
      <t>万元。</t>
    </r>
  </si>
  <si>
    <t>新城乡红山村杞木寨村民二组</t>
  </si>
  <si>
    <t>盈江县新城乡红山村色蛮田至黑山搬迁点产业道路建设项目</t>
  </si>
  <si>
    <r>
      <rPr>
        <sz val="10"/>
        <color theme="1"/>
        <rFont val="宋体"/>
        <charset val="134"/>
      </rPr>
      <t>①水泥混凝土路面</t>
    </r>
    <r>
      <rPr>
        <sz val="10"/>
        <color theme="1"/>
        <rFont val="Times New Roman"/>
        <charset val="0"/>
      </rPr>
      <t>1500</t>
    </r>
    <r>
      <rPr>
        <sz val="10"/>
        <color theme="1"/>
        <rFont val="宋体"/>
        <charset val="134"/>
      </rPr>
      <t>米，宽</t>
    </r>
    <r>
      <rPr>
        <sz val="10"/>
        <color theme="1"/>
        <rFont val="Times New Roman"/>
        <charset val="0"/>
      </rPr>
      <t>3.5</t>
    </r>
    <r>
      <rPr>
        <sz val="10"/>
        <color theme="1"/>
        <rFont val="宋体"/>
        <charset val="134"/>
      </rPr>
      <t>米，共计</t>
    </r>
    <r>
      <rPr>
        <sz val="10"/>
        <color theme="1"/>
        <rFont val="Times New Roman"/>
        <charset val="0"/>
      </rPr>
      <t>5250</t>
    </r>
    <r>
      <rPr>
        <sz val="10"/>
        <color theme="1"/>
        <rFont val="宋体"/>
        <charset val="134"/>
      </rPr>
      <t>元，</t>
    </r>
    <r>
      <rPr>
        <sz val="10"/>
        <color theme="1"/>
        <rFont val="Times New Roman"/>
        <charset val="0"/>
      </rPr>
      <t>150</t>
    </r>
    <r>
      <rPr>
        <sz val="10"/>
        <color theme="1"/>
        <rFont val="宋体"/>
        <charset val="134"/>
      </rPr>
      <t>元</t>
    </r>
    <r>
      <rPr>
        <sz val="10"/>
        <color theme="1"/>
        <rFont val="Times New Roman"/>
        <charset val="0"/>
      </rPr>
      <t>/</t>
    </r>
    <r>
      <rPr>
        <sz val="10"/>
        <color theme="1"/>
        <rFont val="宋体"/>
        <charset val="134"/>
      </rPr>
      <t>㎡，小计</t>
    </r>
    <r>
      <rPr>
        <sz val="10"/>
        <color theme="1"/>
        <rFont val="Times New Roman"/>
        <charset val="0"/>
      </rPr>
      <t>78.75</t>
    </r>
    <r>
      <rPr>
        <sz val="10"/>
        <color theme="1"/>
        <rFont val="宋体"/>
        <charset val="134"/>
      </rPr>
      <t>万元；②涵管</t>
    </r>
    <r>
      <rPr>
        <sz val="10"/>
        <color theme="1"/>
        <rFont val="Times New Roman"/>
        <charset val="0"/>
      </rPr>
      <t>50</t>
    </r>
    <r>
      <rPr>
        <sz val="10"/>
        <color theme="1"/>
        <rFont val="宋体"/>
        <charset val="134"/>
      </rPr>
      <t>米，</t>
    </r>
    <r>
      <rPr>
        <sz val="10"/>
        <color theme="1"/>
        <rFont val="Times New Roman"/>
        <charset val="0"/>
      </rPr>
      <t>570</t>
    </r>
    <r>
      <rPr>
        <sz val="10"/>
        <color theme="1"/>
        <rFont val="宋体"/>
        <charset val="134"/>
      </rPr>
      <t>元</t>
    </r>
    <r>
      <rPr>
        <sz val="10"/>
        <color theme="1"/>
        <rFont val="Times New Roman"/>
        <charset val="0"/>
      </rPr>
      <t>/</t>
    </r>
    <r>
      <rPr>
        <sz val="10"/>
        <color theme="1"/>
        <rFont val="宋体"/>
        <charset val="134"/>
      </rPr>
      <t>米，小计</t>
    </r>
    <r>
      <rPr>
        <sz val="10"/>
        <color theme="1"/>
        <rFont val="Times New Roman"/>
        <charset val="0"/>
      </rPr>
      <t>2.85</t>
    </r>
    <r>
      <rPr>
        <sz val="10"/>
        <color theme="1"/>
        <rFont val="宋体"/>
        <charset val="134"/>
      </rPr>
      <t>万元。</t>
    </r>
  </si>
  <si>
    <t>新城乡红山村色蛮田至黑山搬迁点</t>
  </si>
  <si>
    <t>盈江县新城乡红山村新安寨窝子田产业道路建设项目</t>
  </si>
  <si>
    <t>新城乡红山村红山村新安寨窝子田</t>
  </si>
  <si>
    <t>盈江县新城乡杏坝村民小组公厕至拉蛮告产业道路建设项目</t>
  </si>
  <si>
    <t>水泥混凝土路面长800m、宽4m，合计3200㎡</t>
  </si>
  <si>
    <t>新城乡杏坝村杏坝村民小组</t>
  </si>
  <si>
    <t>盈江县新城乡杏坝村民小组寨子脚至户回老寨产业道路建设项目</t>
  </si>
  <si>
    <t>水泥混凝土路面长3000m、宽4m，合计12000㎡</t>
  </si>
  <si>
    <t>盈江县新城乡回耗山产业道路建设项目</t>
  </si>
  <si>
    <r>
      <rPr>
        <sz val="10"/>
        <color theme="1"/>
        <rFont val="宋体"/>
        <charset val="134"/>
      </rPr>
      <t>修建杏坝村松山村民小组产业道路</t>
    </r>
    <r>
      <rPr>
        <sz val="10"/>
        <color theme="1"/>
        <rFont val="Times New Roman"/>
        <charset val="0"/>
      </rPr>
      <t>1</t>
    </r>
    <r>
      <rPr>
        <sz val="10"/>
        <color theme="1"/>
        <rFont val="宋体"/>
        <charset val="134"/>
      </rPr>
      <t>条长</t>
    </r>
    <r>
      <rPr>
        <sz val="10"/>
        <color theme="1"/>
        <rFont val="Times New Roman"/>
        <charset val="0"/>
      </rPr>
      <t>6.5</t>
    </r>
    <r>
      <rPr>
        <sz val="10"/>
        <color theme="1"/>
        <rFont val="宋体"/>
        <charset val="134"/>
      </rPr>
      <t>公里砂石路面，宽</t>
    </r>
    <r>
      <rPr>
        <sz val="10"/>
        <color theme="1"/>
        <rFont val="Times New Roman"/>
        <charset val="0"/>
      </rPr>
      <t>4m</t>
    </r>
    <r>
      <rPr>
        <sz val="10"/>
        <color theme="1"/>
        <rFont val="宋体"/>
        <charset val="134"/>
      </rPr>
      <t>，挡墙支砌，修建</t>
    </r>
    <r>
      <rPr>
        <sz val="10"/>
        <color theme="1"/>
        <rFont val="Times New Roman"/>
        <charset val="0"/>
      </rPr>
      <t>40CM</t>
    </r>
    <r>
      <rPr>
        <sz val="10"/>
        <color theme="1"/>
        <rFont val="宋体"/>
        <charset val="134"/>
      </rPr>
      <t>、深</t>
    </r>
    <r>
      <rPr>
        <sz val="10"/>
        <color theme="1"/>
        <rFont val="Times New Roman"/>
        <charset val="0"/>
      </rPr>
      <t>60CM</t>
    </r>
    <r>
      <rPr>
        <sz val="10"/>
        <color theme="1"/>
        <rFont val="宋体"/>
        <charset val="134"/>
      </rPr>
      <t>混凝土单面排水沟。（砂石路面）</t>
    </r>
  </si>
  <si>
    <t>新城乡杏坝村、广丙村</t>
  </si>
  <si>
    <t>新城乡新龙村户帕村民小组产业道路建设项目</t>
  </si>
  <si>
    <r>
      <rPr>
        <sz val="10"/>
        <color theme="1"/>
        <rFont val="宋体"/>
        <charset val="134"/>
      </rPr>
      <t>户帕村民小组产业道路全长</t>
    </r>
    <r>
      <rPr>
        <sz val="10"/>
        <color theme="1"/>
        <rFont val="Times New Roman"/>
        <charset val="0"/>
      </rPr>
      <t>900m</t>
    </r>
    <r>
      <rPr>
        <sz val="10"/>
        <color theme="1"/>
        <rFont val="宋体"/>
        <charset val="134"/>
      </rPr>
      <t>，宽</t>
    </r>
    <r>
      <rPr>
        <sz val="10"/>
        <color theme="1"/>
        <rFont val="Times New Roman"/>
        <charset val="0"/>
      </rPr>
      <t>4m</t>
    </r>
    <r>
      <rPr>
        <sz val="10"/>
        <color theme="1"/>
        <rFont val="宋体"/>
        <charset val="134"/>
      </rPr>
      <t>，共计</t>
    </r>
    <r>
      <rPr>
        <sz val="10"/>
        <color theme="1"/>
        <rFont val="Times New Roman"/>
        <charset val="0"/>
      </rPr>
      <t>3600</t>
    </r>
    <r>
      <rPr>
        <sz val="10"/>
        <color theme="1"/>
        <rFont val="宋体"/>
        <charset val="134"/>
      </rPr>
      <t>㎡，厚</t>
    </r>
    <r>
      <rPr>
        <sz val="10"/>
        <color theme="1"/>
        <rFont val="Times New Roman"/>
        <charset val="0"/>
      </rPr>
      <t>20</t>
    </r>
    <r>
      <rPr>
        <sz val="10"/>
        <color theme="1"/>
        <rFont val="宋体"/>
        <charset val="134"/>
      </rPr>
      <t>公分</t>
    </r>
    <r>
      <rPr>
        <sz val="10"/>
        <color theme="1"/>
        <rFont val="Times New Roman"/>
        <charset val="0"/>
      </rPr>
      <t>c25</t>
    </r>
    <r>
      <rPr>
        <sz val="10"/>
        <color theme="1"/>
        <rFont val="宋体"/>
        <charset val="134"/>
      </rPr>
      <t>水泥硬化路面</t>
    </r>
  </si>
  <si>
    <t>新城乡新龙村户帕</t>
  </si>
  <si>
    <t>新城乡新龙村五台山村产业路建设项目</t>
  </si>
  <si>
    <r>
      <rPr>
        <sz val="10"/>
        <color theme="1"/>
        <rFont val="宋体"/>
        <charset val="134"/>
      </rPr>
      <t>五台山村民小组关坟山产业道路全长</t>
    </r>
    <r>
      <rPr>
        <sz val="10"/>
        <color theme="1"/>
        <rFont val="Times New Roman"/>
        <charset val="0"/>
      </rPr>
      <t>1700m</t>
    </r>
    <r>
      <rPr>
        <sz val="10"/>
        <color theme="1"/>
        <rFont val="宋体"/>
        <charset val="134"/>
      </rPr>
      <t>，宽</t>
    </r>
    <r>
      <rPr>
        <sz val="10"/>
        <color theme="1"/>
        <rFont val="Times New Roman"/>
        <charset val="0"/>
      </rPr>
      <t>3.5m</t>
    </r>
    <r>
      <rPr>
        <sz val="10"/>
        <color theme="1"/>
        <rFont val="宋体"/>
        <charset val="134"/>
      </rPr>
      <t>，共计</t>
    </r>
    <r>
      <rPr>
        <sz val="10"/>
        <color theme="1"/>
        <rFont val="Times New Roman"/>
        <charset val="0"/>
      </rPr>
      <t>5950</t>
    </r>
    <r>
      <rPr>
        <sz val="10"/>
        <color theme="1"/>
        <rFont val="宋体"/>
        <charset val="134"/>
      </rPr>
      <t>㎡厚</t>
    </r>
    <r>
      <rPr>
        <sz val="10"/>
        <color theme="1"/>
        <rFont val="Times New Roman"/>
        <charset val="0"/>
      </rPr>
      <t>20</t>
    </r>
    <r>
      <rPr>
        <sz val="10"/>
        <color theme="1"/>
        <rFont val="宋体"/>
        <charset val="134"/>
      </rPr>
      <t>公分</t>
    </r>
    <r>
      <rPr>
        <sz val="10"/>
        <color theme="1"/>
        <rFont val="Times New Roman"/>
        <charset val="0"/>
      </rPr>
      <t>c25</t>
    </r>
    <r>
      <rPr>
        <sz val="10"/>
        <color theme="1"/>
        <rFont val="宋体"/>
        <charset val="134"/>
      </rPr>
      <t>水泥硬化路面</t>
    </r>
  </si>
  <si>
    <t>新城乡新龙村五台山关坟山</t>
  </si>
  <si>
    <t>新城乡新龙村芒吊产业道路建设项目</t>
  </si>
  <si>
    <r>
      <rPr>
        <sz val="10"/>
        <rFont val="宋体"/>
        <charset val="134"/>
      </rPr>
      <t>①芒吊村民小组道路硬化项目从芒吊寨子脚到芒胆大公路有</t>
    </r>
    <r>
      <rPr>
        <sz val="10"/>
        <rFont val="Times New Roman"/>
        <charset val="0"/>
      </rPr>
      <t>440m</t>
    </r>
    <r>
      <rPr>
        <sz val="10"/>
        <rFont val="宋体"/>
        <charset val="134"/>
      </rPr>
      <t>，需要修建一条长</t>
    </r>
    <r>
      <rPr>
        <sz val="10"/>
        <rFont val="Times New Roman"/>
        <charset val="0"/>
      </rPr>
      <t>440m</t>
    </r>
    <r>
      <rPr>
        <sz val="10"/>
        <rFont val="宋体"/>
        <charset val="134"/>
      </rPr>
      <t>，宽</t>
    </r>
    <r>
      <rPr>
        <sz val="10"/>
        <rFont val="Times New Roman"/>
        <charset val="0"/>
      </rPr>
      <t>4m</t>
    </r>
    <r>
      <rPr>
        <sz val="10"/>
        <rFont val="宋体"/>
        <charset val="134"/>
      </rPr>
      <t>，共计</t>
    </r>
    <r>
      <rPr>
        <sz val="10"/>
        <rFont val="Times New Roman"/>
        <charset val="0"/>
      </rPr>
      <t>1760</t>
    </r>
    <r>
      <rPr>
        <sz val="10"/>
        <rFont val="宋体"/>
        <charset val="134"/>
      </rPr>
      <t>㎡，规格为</t>
    </r>
    <r>
      <rPr>
        <sz val="10"/>
        <rFont val="Times New Roman"/>
        <charset val="0"/>
      </rPr>
      <t>20cm</t>
    </r>
    <r>
      <rPr>
        <sz val="10"/>
        <rFont val="宋体"/>
        <charset val="134"/>
      </rPr>
      <t>厚，</t>
    </r>
    <r>
      <rPr>
        <sz val="10"/>
        <rFont val="Times New Roman"/>
        <charset val="0"/>
      </rPr>
      <t>150</t>
    </r>
    <r>
      <rPr>
        <sz val="10"/>
        <rFont val="宋体"/>
        <charset val="134"/>
      </rPr>
      <t>元</t>
    </r>
    <r>
      <rPr>
        <sz val="10"/>
        <rFont val="Times New Roman"/>
        <charset val="0"/>
      </rPr>
      <t>/</t>
    </r>
    <r>
      <rPr>
        <sz val="10"/>
        <rFont val="宋体"/>
        <charset val="134"/>
      </rPr>
      <t>㎡，小计</t>
    </r>
    <r>
      <rPr>
        <sz val="10"/>
        <rFont val="Times New Roman"/>
        <charset val="0"/>
      </rPr>
      <t>26.4</t>
    </r>
    <r>
      <rPr>
        <sz val="10"/>
        <rFont val="宋体"/>
        <charset val="134"/>
      </rPr>
      <t>万元；②浇筑三面排水沟</t>
    </r>
    <r>
      <rPr>
        <sz val="10"/>
        <rFont val="Times New Roman"/>
        <charset val="0"/>
      </rPr>
      <t>160m</t>
    </r>
    <r>
      <rPr>
        <sz val="10"/>
        <rFont val="宋体"/>
        <charset val="134"/>
      </rPr>
      <t>，规格为</t>
    </r>
    <r>
      <rPr>
        <sz val="10"/>
        <rFont val="Times New Roman"/>
        <charset val="0"/>
      </rPr>
      <t>60cm*90cm</t>
    </r>
    <r>
      <rPr>
        <sz val="10"/>
        <rFont val="宋体"/>
        <charset val="134"/>
      </rPr>
      <t>，550元/立方米，小计7.2万元；③浇筑挡墙长约</t>
    </r>
    <r>
      <rPr>
        <sz val="10"/>
        <rFont val="Times New Roman"/>
        <charset val="0"/>
      </rPr>
      <t>260m</t>
    </r>
    <r>
      <rPr>
        <sz val="10"/>
        <rFont val="宋体"/>
        <charset val="134"/>
      </rPr>
      <t>，单价</t>
    </r>
    <r>
      <rPr>
        <sz val="10"/>
        <rFont val="Times New Roman"/>
        <charset val="0"/>
      </rPr>
      <t>550</t>
    </r>
    <r>
      <rPr>
        <sz val="10"/>
        <rFont val="宋体"/>
        <charset val="134"/>
      </rPr>
      <t>元</t>
    </r>
    <r>
      <rPr>
        <sz val="10"/>
        <rFont val="Times New Roman"/>
        <charset val="0"/>
      </rPr>
      <t>/</t>
    </r>
    <r>
      <rPr>
        <sz val="10"/>
        <rFont val="宋体"/>
        <charset val="134"/>
      </rPr>
      <t>立方，小计</t>
    </r>
    <r>
      <rPr>
        <sz val="10"/>
        <rFont val="Times New Roman"/>
        <charset val="0"/>
      </rPr>
      <t>5.72</t>
    </r>
    <r>
      <rPr>
        <sz val="10"/>
        <rFont val="宋体"/>
        <charset val="134"/>
      </rPr>
      <t>万元</t>
    </r>
  </si>
  <si>
    <t>新城乡新龙村芒胆路岔口青树脚至芒吊党员活动室</t>
  </si>
  <si>
    <t>新城乡新龙村下坝社产业道路建设项目</t>
  </si>
  <si>
    <r>
      <rPr>
        <sz val="10"/>
        <rFont val="宋体"/>
        <charset val="134"/>
      </rPr>
      <t>①下坝社寨子大门口到机动田脚有</t>
    </r>
    <r>
      <rPr>
        <sz val="10"/>
        <rFont val="Times New Roman"/>
        <charset val="0"/>
      </rPr>
      <t>480m</t>
    </r>
    <r>
      <rPr>
        <sz val="10"/>
        <rFont val="宋体"/>
        <charset val="134"/>
      </rPr>
      <t>，需要修建一条长</t>
    </r>
    <r>
      <rPr>
        <sz val="10"/>
        <rFont val="Times New Roman"/>
        <charset val="0"/>
      </rPr>
      <t>480m</t>
    </r>
    <r>
      <rPr>
        <sz val="10"/>
        <rFont val="宋体"/>
        <charset val="134"/>
      </rPr>
      <t>，宽</t>
    </r>
    <r>
      <rPr>
        <sz val="10"/>
        <rFont val="Times New Roman"/>
        <charset val="0"/>
      </rPr>
      <t>5m</t>
    </r>
    <r>
      <rPr>
        <sz val="10"/>
        <rFont val="宋体"/>
        <charset val="134"/>
      </rPr>
      <t>，规格为</t>
    </r>
    <r>
      <rPr>
        <sz val="10"/>
        <rFont val="Times New Roman"/>
        <charset val="0"/>
      </rPr>
      <t>c25</t>
    </r>
    <r>
      <rPr>
        <sz val="10"/>
        <rFont val="宋体"/>
        <charset val="134"/>
      </rPr>
      <t>水泥</t>
    </r>
    <r>
      <rPr>
        <sz val="10"/>
        <rFont val="Times New Roman"/>
        <charset val="0"/>
      </rPr>
      <t>20cm</t>
    </r>
    <r>
      <rPr>
        <sz val="10"/>
        <rFont val="宋体"/>
        <charset val="134"/>
      </rPr>
      <t>厚，共计</t>
    </r>
    <r>
      <rPr>
        <sz val="10"/>
        <rFont val="Times New Roman"/>
        <charset val="0"/>
      </rPr>
      <t>2400</t>
    </r>
    <r>
      <rPr>
        <sz val="10"/>
        <rFont val="宋体"/>
        <charset val="134"/>
      </rPr>
      <t>㎡，</t>
    </r>
    <r>
      <rPr>
        <sz val="10"/>
        <rFont val="Times New Roman"/>
        <charset val="0"/>
      </rPr>
      <t>150</t>
    </r>
    <r>
      <rPr>
        <sz val="10"/>
        <rFont val="宋体"/>
        <charset val="134"/>
      </rPr>
      <t>元</t>
    </r>
    <r>
      <rPr>
        <sz val="10"/>
        <rFont val="Times New Roman"/>
        <charset val="0"/>
      </rPr>
      <t>/</t>
    </r>
    <r>
      <rPr>
        <sz val="10"/>
        <rFont val="宋体"/>
        <charset val="134"/>
      </rPr>
      <t>㎡，小计</t>
    </r>
    <r>
      <rPr>
        <sz val="10"/>
        <rFont val="Times New Roman"/>
        <charset val="0"/>
      </rPr>
      <t>36</t>
    </r>
    <r>
      <rPr>
        <sz val="10"/>
        <rFont val="宋体"/>
        <charset val="134"/>
      </rPr>
      <t>万元；②浇筑三面排水沟</t>
    </r>
    <r>
      <rPr>
        <sz val="10"/>
        <rFont val="Times New Roman"/>
        <charset val="0"/>
      </rPr>
      <t>480m</t>
    </r>
    <r>
      <rPr>
        <sz val="10"/>
        <rFont val="宋体"/>
        <charset val="134"/>
      </rPr>
      <t>，规格为</t>
    </r>
    <r>
      <rPr>
        <sz val="10"/>
        <rFont val="Times New Roman"/>
        <charset val="0"/>
      </rPr>
      <t>60cm*90cm</t>
    </r>
    <r>
      <rPr>
        <sz val="10"/>
        <rFont val="宋体"/>
        <charset val="134"/>
      </rPr>
      <t>，550元</t>
    </r>
    <r>
      <rPr>
        <sz val="10"/>
        <rFont val="Times New Roman"/>
        <charset val="0"/>
      </rPr>
      <t>/m³</t>
    </r>
    <r>
      <rPr>
        <sz val="10"/>
        <rFont val="宋体"/>
        <charset val="134"/>
      </rPr>
      <t>，小计21.6万元。</t>
    </r>
  </si>
  <si>
    <t>新城乡新龙村下坝社寨子大门口到机动田脚</t>
  </si>
  <si>
    <t>盈江县新城乡中芒弄产业道路建设项目</t>
  </si>
  <si>
    <t>水泥混凝土预制块路面长1.2公里，宽4米，220元/平方米，105.6万元；毛石支砌排水沟1200米，24万元。</t>
  </si>
  <si>
    <t>中芒弄</t>
  </si>
  <si>
    <t>盈江县新城乡上下芒康产业道路建设项目</t>
  </si>
  <si>
    <t>水泥混凝土预制块路面长2公里，宽4米，220元/平方米，176万元；毛石支砌排水沟2000米，40万元；毛石支砌挡土墙50米，高1.5米，60m³，400元/m³，2.4万元</t>
  </si>
  <si>
    <t>上芒康、下芒康</t>
  </si>
  <si>
    <t>盈江县新城乡新龙村回弄、杨家寨产业道路建设项目</t>
  </si>
  <si>
    <r>
      <rPr>
        <sz val="10"/>
        <color theme="1"/>
        <rFont val="宋体"/>
        <charset val="134"/>
      </rPr>
      <t>回弄、杨家寨产业道路，长</t>
    </r>
    <r>
      <rPr>
        <sz val="10"/>
        <color theme="1"/>
        <rFont val="Times New Roman"/>
        <charset val="0"/>
      </rPr>
      <t>2000m</t>
    </r>
    <r>
      <rPr>
        <sz val="10"/>
        <color theme="1"/>
        <rFont val="宋体"/>
        <charset val="134"/>
      </rPr>
      <t>，宽</t>
    </r>
    <r>
      <rPr>
        <sz val="10"/>
        <color theme="1"/>
        <rFont val="Times New Roman"/>
        <charset val="0"/>
      </rPr>
      <t>3.5m</t>
    </r>
    <r>
      <rPr>
        <sz val="10"/>
        <color theme="1"/>
        <rFont val="宋体"/>
        <charset val="134"/>
      </rPr>
      <t>，共计</t>
    </r>
    <r>
      <rPr>
        <sz val="10"/>
        <color theme="1"/>
        <rFont val="Times New Roman"/>
        <charset val="0"/>
      </rPr>
      <t>7000</t>
    </r>
    <r>
      <rPr>
        <sz val="10"/>
        <color theme="1"/>
        <rFont val="宋体"/>
        <charset val="134"/>
      </rPr>
      <t>㎡，</t>
    </r>
    <r>
      <rPr>
        <sz val="10"/>
        <color theme="1"/>
        <rFont val="Times New Roman"/>
        <charset val="0"/>
      </rPr>
      <t>C25</t>
    </r>
    <r>
      <rPr>
        <sz val="10"/>
        <color theme="1"/>
        <rFont val="宋体"/>
        <charset val="134"/>
      </rPr>
      <t>水泥</t>
    </r>
    <r>
      <rPr>
        <sz val="10"/>
        <color theme="1"/>
        <rFont val="Times New Roman"/>
        <charset val="0"/>
      </rPr>
      <t>20</t>
    </r>
    <r>
      <rPr>
        <sz val="10"/>
        <color theme="1"/>
        <rFont val="宋体"/>
        <charset val="134"/>
      </rPr>
      <t>公分水泥硬化路面</t>
    </r>
  </si>
  <si>
    <t>新城乡新龙村回弄、杨家寨村民小组</t>
  </si>
  <si>
    <t>新城乡新龙村芒吊产业路项目</t>
  </si>
  <si>
    <r>
      <rPr>
        <sz val="10"/>
        <color theme="1"/>
        <rFont val="宋体"/>
        <charset val="134"/>
      </rPr>
      <t>芒吊寨子脚</t>
    </r>
    <r>
      <rPr>
        <sz val="10"/>
        <color indexed="8"/>
        <rFont val="Times New Roman"/>
        <charset val="0"/>
      </rPr>
      <t>-</t>
    </r>
    <r>
      <rPr>
        <sz val="10"/>
        <color theme="1"/>
        <rFont val="宋体"/>
        <charset val="134"/>
      </rPr>
      <t>拉弄坝产业道路，建设</t>
    </r>
    <r>
      <rPr>
        <sz val="10"/>
        <color indexed="8"/>
        <rFont val="Times New Roman"/>
        <charset val="0"/>
      </rPr>
      <t>c25</t>
    </r>
    <r>
      <rPr>
        <sz val="10"/>
        <color theme="1"/>
        <rFont val="宋体"/>
        <charset val="134"/>
      </rPr>
      <t>砼路面（</t>
    </r>
    <r>
      <rPr>
        <sz val="10"/>
        <color indexed="8"/>
        <rFont val="Times New Roman"/>
        <charset val="0"/>
      </rPr>
      <t>20</t>
    </r>
    <r>
      <rPr>
        <sz val="10"/>
        <color theme="1"/>
        <rFont val="宋体"/>
        <charset val="134"/>
      </rPr>
      <t>㎝厚）长</t>
    </r>
    <r>
      <rPr>
        <sz val="10"/>
        <color indexed="8"/>
        <rFont val="Times New Roman"/>
        <charset val="0"/>
      </rPr>
      <t>800m</t>
    </r>
    <r>
      <rPr>
        <sz val="10"/>
        <color theme="1"/>
        <rFont val="宋体"/>
        <charset val="134"/>
      </rPr>
      <t>，宽</t>
    </r>
    <r>
      <rPr>
        <sz val="10"/>
        <color indexed="8"/>
        <rFont val="Times New Roman"/>
        <charset val="0"/>
      </rPr>
      <t>4.5m</t>
    </r>
    <r>
      <rPr>
        <sz val="10"/>
        <color theme="1"/>
        <rFont val="宋体"/>
        <charset val="134"/>
      </rPr>
      <t>，合计</t>
    </r>
    <r>
      <rPr>
        <sz val="10"/>
        <color indexed="8"/>
        <rFont val="Times New Roman"/>
        <charset val="0"/>
      </rPr>
      <t>3600</t>
    </r>
    <r>
      <rPr>
        <sz val="10"/>
        <color theme="1"/>
        <rFont val="宋体"/>
        <charset val="134"/>
      </rPr>
      <t>㎡</t>
    </r>
  </si>
  <si>
    <t>新城乡新龙村芒吊村民小组</t>
  </si>
  <si>
    <t>新城乡新龙村芒吊拉弄坝产业路项目</t>
  </si>
  <si>
    <r>
      <rPr>
        <sz val="10"/>
        <color theme="1"/>
        <rFont val="宋体"/>
        <charset val="134"/>
      </rPr>
      <t>芒吊拉弄坝</t>
    </r>
    <r>
      <rPr>
        <sz val="10"/>
        <color theme="1"/>
        <rFont val="Times New Roman"/>
        <charset val="0"/>
      </rPr>
      <t>-</t>
    </r>
    <r>
      <rPr>
        <sz val="10"/>
        <color theme="1"/>
        <rFont val="宋体"/>
        <charset val="134"/>
      </rPr>
      <t>江边产业道路，建设</t>
    </r>
    <r>
      <rPr>
        <sz val="10"/>
        <color theme="1"/>
        <rFont val="Times New Roman"/>
        <charset val="0"/>
      </rPr>
      <t>c25</t>
    </r>
    <r>
      <rPr>
        <sz val="10"/>
        <color theme="1"/>
        <rFont val="宋体"/>
        <charset val="134"/>
      </rPr>
      <t>砼路面（</t>
    </r>
    <r>
      <rPr>
        <sz val="10"/>
        <color theme="1"/>
        <rFont val="Times New Roman"/>
        <charset val="0"/>
      </rPr>
      <t>20</t>
    </r>
    <r>
      <rPr>
        <sz val="10"/>
        <color theme="1"/>
        <rFont val="宋体"/>
        <charset val="134"/>
      </rPr>
      <t>㎝厚）长</t>
    </r>
    <r>
      <rPr>
        <sz val="10"/>
        <color theme="1"/>
        <rFont val="Times New Roman"/>
        <charset val="0"/>
      </rPr>
      <t>1300m</t>
    </r>
    <r>
      <rPr>
        <sz val="10"/>
        <color theme="1"/>
        <rFont val="宋体"/>
        <charset val="134"/>
      </rPr>
      <t>，宽</t>
    </r>
    <r>
      <rPr>
        <sz val="10"/>
        <color theme="1"/>
        <rFont val="Times New Roman"/>
        <charset val="0"/>
      </rPr>
      <t>4.5m</t>
    </r>
    <r>
      <rPr>
        <sz val="10"/>
        <color theme="1"/>
        <rFont val="宋体"/>
        <charset val="134"/>
      </rPr>
      <t>，合计</t>
    </r>
    <r>
      <rPr>
        <sz val="10"/>
        <color theme="1"/>
        <rFont val="Times New Roman"/>
        <charset val="0"/>
      </rPr>
      <t>5850</t>
    </r>
    <r>
      <rPr>
        <sz val="10"/>
        <color theme="1"/>
        <rFont val="宋体"/>
        <charset val="134"/>
      </rPr>
      <t>㎡</t>
    </r>
  </si>
  <si>
    <t>新城乡新龙村芒吊拉弄坝产业路及引水灌溉项目</t>
  </si>
  <si>
    <r>
      <rPr>
        <sz val="10"/>
        <color theme="1"/>
        <rFont val="Times New Roman"/>
        <charset val="0"/>
      </rPr>
      <t>1.</t>
    </r>
    <r>
      <rPr>
        <sz val="10"/>
        <color theme="1"/>
        <rFont val="宋体"/>
        <charset val="134"/>
      </rPr>
      <t>芒吊寨脚到渡口</t>
    </r>
    <r>
      <rPr>
        <sz val="10"/>
        <color theme="1"/>
        <rFont val="Times New Roman"/>
        <charset val="0"/>
      </rPr>
      <t>500m</t>
    </r>
    <r>
      <rPr>
        <sz val="10"/>
        <color theme="1"/>
        <rFont val="宋体"/>
        <charset val="134"/>
      </rPr>
      <t>，建设</t>
    </r>
    <r>
      <rPr>
        <sz val="10"/>
        <color theme="1"/>
        <rFont val="Times New Roman"/>
        <charset val="0"/>
      </rPr>
      <t>c25</t>
    </r>
    <r>
      <rPr>
        <sz val="10"/>
        <color theme="1"/>
        <rFont val="宋体"/>
        <charset val="134"/>
      </rPr>
      <t>砼路面（</t>
    </r>
    <r>
      <rPr>
        <sz val="10"/>
        <color theme="1"/>
        <rFont val="Times New Roman"/>
        <charset val="0"/>
      </rPr>
      <t>20</t>
    </r>
    <r>
      <rPr>
        <sz val="10"/>
        <color theme="1"/>
        <rFont val="宋体"/>
        <charset val="134"/>
      </rPr>
      <t>㎝厚）长</t>
    </r>
    <r>
      <rPr>
        <sz val="10"/>
        <color theme="1"/>
        <rFont val="Times New Roman"/>
        <charset val="0"/>
      </rPr>
      <t>500m</t>
    </r>
    <r>
      <rPr>
        <sz val="10"/>
        <color theme="1"/>
        <rFont val="宋体"/>
        <charset val="134"/>
      </rPr>
      <t>，宽</t>
    </r>
    <r>
      <rPr>
        <sz val="10"/>
        <color theme="1"/>
        <rFont val="Times New Roman"/>
        <charset val="0"/>
      </rPr>
      <t>4.5m</t>
    </r>
    <r>
      <rPr>
        <sz val="10"/>
        <color theme="1"/>
        <rFont val="宋体"/>
        <charset val="134"/>
      </rPr>
      <t>，合计</t>
    </r>
    <r>
      <rPr>
        <sz val="10"/>
        <color theme="1"/>
        <rFont val="Times New Roman"/>
        <charset val="0"/>
      </rPr>
      <t>2250</t>
    </r>
    <r>
      <rPr>
        <sz val="10"/>
        <color theme="1"/>
        <rFont val="宋体"/>
        <charset val="134"/>
      </rPr>
      <t>㎡，预计</t>
    </r>
    <r>
      <rPr>
        <sz val="10"/>
        <color theme="1"/>
        <rFont val="Times New Roman"/>
        <charset val="0"/>
      </rPr>
      <t>150</t>
    </r>
    <r>
      <rPr>
        <sz val="10"/>
        <color theme="1"/>
        <rFont val="宋体"/>
        <charset val="134"/>
      </rPr>
      <t>元</t>
    </r>
    <r>
      <rPr>
        <sz val="10"/>
        <color theme="1"/>
        <rFont val="Times New Roman"/>
        <charset val="0"/>
      </rPr>
      <t>/</t>
    </r>
    <r>
      <rPr>
        <sz val="10"/>
        <color theme="1"/>
        <rFont val="宋体"/>
        <charset val="134"/>
      </rPr>
      <t>㎡，预计投入资金</t>
    </r>
    <r>
      <rPr>
        <sz val="10"/>
        <color theme="1"/>
        <rFont val="Times New Roman"/>
        <charset val="0"/>
      </rPr>
      <t>33.75</t>
    </r>
    <r>
      <rPr>
        <sz val="10"/>
        <color theme="1"/>
        <rFont val="宋体"/>
        <charset val="134"/>
      </rPr>
      <t>万元。</t>
    </r>
    <r>
      <rPr>
        <sz val="10"/>
        <color theme="1"/>
        <rFont val="Times New Roman"/>
        <charset val="0"/>
      </rPr>
      <t>2.</t>
    </r>
    <r>
      <rPr>
        <sz val="10"/>
        <color theme="1"/>
        <rFont val="宋体"/>
        <charset val="134"/>
      </rPr>
      <t>建设灌溉沟长</t>
    </r>
    <r>
      <rPr>
        <sz val="10"/>
        <color theme="1"/>
        <rFont val="Times New Roman"/>
        <charset val="0"/>
      </rPr>
      <t>350m</t>
    </r>
    <r>
      <rPr>
        <sz val="10"/>
        <color theme="1"/>
        <rFont val="宋体"/>
        <charset val="134"/>
      </rPr>
      <t>，宽</t>
    </r>
    <r>
      <rPr>
        <sz val="10"/>
        <color theme="1"/>
        <rFont val="Times New Roman"/>
        <charset val="0"/>
      </rPr>
      <t>1m</t>
    </r>
    <r>
      <rPr>
        <sz val="10"/>
        <color theme="1"/>
        <rFont val="宋体"/>
        <charset val="134"/>
      </rPr>
      <t>，高</t>
    </r>
    <r>
      <rPr>
        <sz val="10"/>
        <color theme="1"/>
        <rFont val="Times New Roman"/>
        <charset val="0"/>
      </rPr>
      <t>0.6m</t>
    </r>
    <r>
      <rPr>
        <sz val="10"/>
        <color theme="1"/>
        <rFont val="宋体"/>
        <charset val="134"/>
      </rPr>
      <t>的三面支砌，</t>
    </r>
    <r>
      <rPr>
        <sz val="10"/>
        <color theme="1"/>
        <rFont val="Times New Roman"/>
        <charset val="0"/>
      </rPr>
      <t>380</t>
    </r>
    <r>
      <rPr>
        <sz val="10"/>
        <color theme="1"/>
        <rFont val="宋体"/>
        <charset val="134"/>
      </rPr>
      <t>元</t>
    </r>
    <r>
      <rPr>
        <sz val="10"/>
        <color theme="1"/>
        <rFont val="Times New Roman"/>
        <charset val="0"/>
      </rPr>
      <t>/m,</t>
    </r>
    <r>
      <rPr>
        <sz val="10"/>
        <color theme="1"/>
        <rFont val="宋体"/>
        <charset val="134"/>
      </rPr>
      <t>预计投入资金</t>
    </r>
    <r>
      <rPr>
        <sz val="10"/>
        <color theme="1"/>
        <rFont val="Times New Roman"/>
        <charset val="0"/>
      </rPr>
      <t>13.3</t>
    </r>
    <r>
      <rPr>
        <sz val="10"/>
        <color theme="1"/>
        <rFont val="宋体"/>
        <charset val="134"/>
      </rPr>
      <t>万元；</t>
    </r>
    <r>
      <rPr>
        <sz val="10"/>
        <color theme="1"/>
        <rFont val="Times New Roman"/>
        <charset val="0"/>
      </rPr>
      <t xml:space="preserve">
3.</t>
    </r>
    <r>
      <rPr>
        <sz val="10"/>
        <color theme="1"/>
        <rFont val="宋体"/>
        <charset val="134"/>
      </rPr>
      <t>水闸门</t>
    </r>
    <r>
      <rPr>
        <sz val="10"/>
        <color theme="1"/>
        <rFont val="Times New Roman"/>
        <charset val="0"/>
      </rPr>
      <t>2</t>
    </r>
    <r>
      <rPr>
        <sz val="10"/>
        <color theme="1"/>
        <rFont val="宋体"/>
        <charset val="134"/>
      </rPr>
      <t>个，</t>
    </r>
    <r>
      <rPr>
        <sz val="10"/>
        <color theme="1"/>
        <rFont val="Times New Roman"/>
        <charset val="0"/>
      </rPr>
      <t>5000</t>
    </r>
    <r>
      <rPr>
        <sz val="10"/>
        <color theme="1"/>
        <rFont val="宋体"/>
        <charset val="134"/>
      </rPr>
      <t>元</t>
    </r>
    <r>
      <rPr>
        <sz val="10"/>
        <color theme="1"/>
        <rFont val="Times New Roman"/>
        <charset val="0"/>
      </rPr>
      <t>/</t>
    </r>
    <r>
      <rPr>
        <sz val="10"/>
        <color theme="1"/>
        <rFont val="宋体"/>
        <charset val="134"/>
      </rPr>
      <t>个，预计投入</t>
    </r>
    <r>
      <rPr>
        <sz val="10"/>
        <color theme="1"/>
        <rFont val="Times New Roman"/>
        <charset val="0"/>
      </rPr>
      <t>1</t>
    </r>
    <r>
      <rPr>
        <sz val="10"/>
        <color theme="1"/>
        <rFont val="宋体"/>
        <charset val="134"/>
      </rPr>
      <t>万元</t>
    </r>
  </si>
  <si>
    <t>新城乡新龙村芒丙产业道路项目</t>
  </si>
  <si>
    <r>
      <rPr>
        <sz val="10"/>
        <color theme="1"/>
        <rFont val="宋体"/>
        <charset val="134"/>
      </rPr>
      <t>建设芒丙博源公司路口到芭蕉林道路，</t>
    </r>
    <r>
      <rPr>
        <sz val="10"/>
        <color indexed="8"/>
        <rFont val="Times New Roman"/>
        <charset val="0"/>
      </rPr>
      <t>c25</t>
    </r>
    <r>
      <rPr>
        <sz val="10"/>
        <color theme="1"/>
        <rFont val="宋体"/>
        <charset val="134"/>
      </rPr>
      <t>砼路面（</t>
    </r>
    <r>
      <rPr>
        <sz val="10"/>
        <color indexed="8"/>
        <rFont val="Times New Roman"/>
        <charset val="0"/>
      </rPr>
      <t>20</t>
    </r>
    <r>
      <rPr>
        <sz val="10"/>
        <color theme="1"/>
        <rFont val="宋体"/>
        <charset val="134"/>
      </rPr>
      <t>㎝厚）长</t>
    </r>
    <r>
      <rPr>
        <sz val="10"/>
        <color indexed="8"/>
        <rFont val="Times New Roman"/>
        <charset val="0"/>
      </rPr>
      <t>900m</t>
    </r>
    <r>
      <rPr>
        <sz val="10"/>
        <color theme="1"/>
        <rFont val="宋体"/>
        <charset val="134"/>
      </rPr>
      <t>，宽</t>
    </r>
    <r>
      <rPr>
        <sz val="10"/>
        <color indexed="8"/>
        <rFont val="Times New Roman"/>
        <charset val="0"/>
      </rPr>
      <t>4.5m</t>
    </r>
    <r>
      <rPr>
        <sz val="10"/>
        <color theme="1"/>
        <rFont val="宋体"/>
        <charset val="134"/>
      </rPr>
      <t>，合计</t>
    </r>
    <r>
      <rPr>
        <sz val="10"/>
        <color indexed="8"/>
        <rFont val="Times New Roman"/>
        <charset val="0"/>
      </rPr>
      <t>4050</t>
    </r>
    <r>
      <rPr>
        <sz val="10"/>
        <color theme="1"/>
        <rFont val="宋体"/>
        <charset val="134"/>
      </rPr>
      <t>㎡，</t>
    </r>
    <r>
      <rPr>
        <sz val="10"/>
        <color indexed="8"/>
        <rFont val="Times New Roman"/>
        <charset val="0"/>
      </rPr>
      <t>150</t>
    </r>
    <r>
      <rPr>
        <sz val="10"/>
        <color theme="1"/>
        <rFont val="宋体"/>
        <charset val="134"/>
      </rPr>
      <t>元</t>
    </r>
    <r>
      <rPr>
        <sz val="10"/>
        <color indexed="8"/>
        <rFont val="Times New Roman"/>
        <charset val="0"/>
      </rPr>
      <t>/</t>
    </r>
    <r>
      <rPr>
        <sz val="10"/>
        <color theme="1"/>
        <rFont val="宋体"/>
        <charset val="134"/>
      </rPr>
      <t>㎡，预计投入资金</t>
    </r>
    <r>
      <rPr>
        <sz val="10"/>
        <color indexed="8"/>
        <rFont val="Times New Roman"/>
        <charset val="0"/>
      </rPr>
      <t>60.75</t>
    </r>
    <r>
      <rPr>
        <sz val="10"/>
        <color theme="1"/>
        <rFont val="宋体"/>
        <charset val="134"/>
      </rPr>
      <t>万元</t>
    </r>
  </si>
  <si>
    <t>新城乡新龙村芒丙村民小组</t>
  </si>
  <si>
    <t>新城乡新城村三村产业道路</t>
  </si>
  <si>
    <r>
      <rPr>
        <sz val="10"/>
        <color theme="1"/>
        <rFont val="宋体"/>
        <charset val="134"/>
      </rPr>
      <t>建设预制块路面长</t>
    </r>
    <r>
      <rPr>
        <sz val="10"/>
        <color indexed="8"/>
        <rFont val="Times New Roman"/>
        <charset val="0"/>
      </rPr>
      <t>2500m</t>
    </r>
    <r>
      <rPr>
        <sz val="10"/>
        <color theme="1"/>
        <rFont val="宋体"/>
        <charset val="134"/>
      </rPr>
      <t>，宽</t>
    </r>
    <r>
      <rPr>
        <sz val="10"/>
        <color indexed="8"/>
        <rFont val="Times New Roman"/>
        <charset val="0"/>
      </rPr>
      <t>4m</t>
    </r>
    <r>
      <rPr>
        <sz val="10"/>
        <color theme="1"/>
        <rFont val="宋体"/>
        <charset val="134"/>
      </rPr>
      <t>，合计</t>
    </r>
    <r>
      <rPr>
        <sz val="10"/>
        <color indexed="8"/>
        <rFont val="Times New Roman"/>
        <charset val="0"/>
      </rPr>
      <t>10000</t>
    </r>
    <r>
      <rPr>
        <sz val="10"/>
        <color theme="1"/>
        <rFont val="宋体"/>
        <charset val="134"/>
      </rPr>
      <t>平方米。</t>
    </r>
  </si>
  <si>
    <t>新城乡新城村三村</t>
  </si>
  <si>
    <t>新城乡邦瓦村丹么桥建设项目</t>
  </si>
  <si>
    <t>1.新建跨江大桥1座，长100米，宽5米，高10米</t>
  </si>
  <si>
    <t>新城乡邦瓦村邦瓦三组丹么坝</t>
  </si>
  <si>
    <t>盈江县交通运输局</t>
  </si>
  <si>
    <t>新城乡邦瓦村二组产业道路项目</t>
  </si>
  <si>
    <t>水泥混凝土预制块路面或水泥混凝土路面3000米，宽4米，220元/平方米，264万元；涵管30米，570元/米，1.71万元</t>
  </si>
  <si>
    <t>新城乡邦瓦村邦瓦二组</t>
  </si>
  <si>
    <t>新城乡邦瓦村黑山产业道路项目</t>
  </si>
  <si>
    <t>①水泥混凝土预制块路面长3500米，宽3.5米，220元/平方米，269.5万元；涵管30米，570元/米，1.71万元
②黑山大河约砂石路面600米，宽4米，20万元/公里；
③窄么河修筑水泥板桥长8米，宽4米，桥墩支砌，4万元</t>
  </si>
  <si>
    <t>新城乡邦瓦村黑山小组</t>
  </si>
  <si>
    <t>新城乡邦瓦村邦瓦三组产业道路建设项目</t>
  </si>
  <si>
    <t>砂石路面长4.5公里，宽4米，涵管30米，20万元每公里，共计90万元</t>
  </si>
  <si>
    <t>新城乡邦瓦村邦瓦老寨至丹么坝</t>
  </si>
  <si>
    <t>新城乡邦瓦村户扎产业道路项目</t>
  </si>
  <si>
    <t>水泥混凝土预制块路面长5.8公里，宽4米，220元/平方米，510.4万元；涵管20米，570元/米，1.14万元</t>
  </si>
  <si>
    <t>新城乡邦瓦村户扎小组</t>
  </si>
  <si>
    <t>新城乡邦瓦村吨海产业道路项目</t>
  </si>
  <si>
    <t>水泥混凝土预制块路面长2公里，宽4米，220元/平方米，176万元；涵管20米，570元/米，1.14万元</t>
  </si>
  <si>
    <t>新城乡邦瓦村吨海小组</t>
  </si>
  <si>
    <t>新城乡邦瓦村拱拦产业道路项目</t>
  </si>
  <si>
    <t>水泥混凝土预制块路面长3公里，宽4米，220元/平方米，264万元；涵管20米，570元/米，1.14万元</t>
  </si>
  <si>
    <t>新城乡邦瓦村拱拦小组</t>
  </si>
  <si>
    <t>新城乡邦瓦村下拱岭产业道路项目</t>
  </si>
  <si>
    <t>新城乡邦瓦村下拱岭小组</t>
  </si>
  <si>
    <t>新城乡傣龙村拉万产业道路建设项目</t>
  </si>
  <si>
    <t>产业路硬化长度1公里，宽度3.6米、路面硬化，150元/㎡</t>
  </si>
  <si>
    <t>新城乡傣龙村拉万</t>
  </si>
  <si>
    <t>盈江县新城乡红山村刀马砍产业道路</t>
  </si>
  <si>
    <t>建设预制块路面长4500m，宽4m，合计18000平方米。</t>
  </si>
  <si>
    <t>新城乡红山村龙塘</t>
  </si>
  <si>
    <t>2.小型农田水利设施建设</t>
  </si>
  <si>
    <t>件</t>
  </si>
  <si>
    <t>以工代赈项目为主，小型农田建设和“五小”水利项目</t>
  </si>
  <si>
    <t>发改、农业农村、水利、乡村振兴等</t>
  </si>
  <si>
    <t>盈江县新城乡红山村刀马砍田灌溉沟建设项目</t>
  </si>
  <si>
    <r>
      <rPr>
        <sz val="10"/>
        <color theme="1"/>
        <rFont val="宋体"/>
        <charset val="134"/>
      </rPr>
      <t>混凝土浇筑沟渠建设</t>
    </r>
    <r>
      <rPr>
        <sz val="10"/>
        <color theme="1"/>
        <rFont val="Times New Roman"/>
        <charset val="0"/>
      </rPr>
      <t>2000</t>
    </r>
    <r>
      <rPr>
        <sz val="10"/>
        <color theme="1"/>
        <rFont val="宋体"/>
        <charset val="134"/>
      </rPr>
      <t>米，沟净宽</t>
    </r>
    <r>
      <rPr>
        <sz val="10"/>
        <color theme="1"/>
        <rFont val="Times New Roman"/>
        <charset val="0"/>
      </rPr>
      <t>0.8</t>
    </r>
    <r>
      <rPr>
        <sz val="10"/>
        <color theme="1"/>
        <rFont val="宋体"/>
        <charset val="134"/>
      </rPr>
      <t>米，沟壁净深</t>
    </r>
    <r>
      <rPr>
        <sz val="10"/>
        <color theme="1"/>
        <rFont val="Times New Roman"/>
        <charset val="0"/>
      </rPr>
      <t>0.6</t>
    </r>
    <r>
      <rPr>
        <sz val="10"/>
        <color theme="1"/>
        <rFont val="宋体"/>
        <charset val="134"/>
      </rPr>
      <t>米（宽0.3米），沟底C25混凝土浇筑厚20cm</t>
    </r>
  </si>
  <si>
    <t>新城乡红山村龙塘、杞木寨村民一至六组</t>
  </si>
  <si>
    <t>县水利局</t>
  </si>
  <si>
    <t>盈江县新城乡红山村老六田灌溉沟渠建设项目</t>
  </si>
  <si>
    <r>
      <rPr>
        <sz val="10"/>
        <color theme="1"/>
        <rFont val="宋体"/>
        <charset val="134"/>
      </rPr>
      <t>混凝土浇筑沟渠建设3</t>
    </r>
    <r>
      <rPr>
        <sz val="10"/>
        <color theme="1"/>
        <rFont val="Times New Roman"/>
        <charset val="0"/>
      </rPr>
      <t>000</t>
    </r>
    <r>
      <rPr>
        <sz val="10"/>
        <color theme="1"/>
        <rFont val="宋体"/>
        <charset val="134"/>
      </rPr>
      <t>米，沟净宽</t>
    </r>
    <r>
      <rPr>
        <sz val="10"/>
        <color theme="1"/>
        <rFont val="Times New Roman"/>
        <charset val="0"/>
      </rPr>
      <t>0.8</t>
    </r>
    <r>
      <rPr>
        <sz val="10"/>
        <color theme="1"/>
        <rFont val="宋体"/>
        <charset val="134"/>
      </rPr>
      <t>米，沟壁净深0.6米（宽0.3米），沟底C25混凝土浇筑厚20cm</t>
    </r>
  </si>
  <si>
    <t>盈江县新城乡红山村坪子田灌溉沟渠建设项目</t>
  </si>
  <si>
    <r>
      <rPr>
        <sz val="10"/>
        <color theme="1"/>
        <rFont val="宋体"/>
        <charset val="134"/>
      </rPr>
      <t>混凝土浇筑沟渠建设</t>
    </r>
    <r>
      <rPr>
        <sz val="10"/>
        <color theme="1"/>
        <rFont val="Times New Roman"/>
        <charset val="0"/>
      </rPr>
      <t>2000</t>
    </r>
    <r>
      <rPr>
        <sz val="10"/>
        <color theme="1"/>
        <rFont val="宋体"/>
        <charset val="134"/>
      </rPr>
      <t>米，沟净宽</t>
    </r>
    <r>
      <rPr>
        <sz val="10"/>
        <color theme="1"/>
        <rFont val="Times New Roman"/>
        <charset val="0"/>
      </rPr>
      <t>0.8</t>
    </r>
    <r>
      <rPr>
        <sz val="10"/>
        <color theme="1"/>
        <rFont val="宋体"/>
        <charset val="134"/>
      </rPr>
      <t>米，沟壁净深0.6米（宽0.3米），沟底C25混凝土浇筑厚20cm</t>
    </r>
  </si>
  <si>
    <t>新城乡红山村拉掰、土仓村民小组</t>
  </si>
  <si>
    <t>盈江县新城乡红山村马鹿塘水草田小型水库挡水坝建设项目</t>
  </si>
  <si>
    <r>
      <rPr>
        <sz val="10"/>
        <color theme="1"/>
        <rFont val="宋体"/>
        <charset val="134"/>
      </rPr>
      <t>挡水坝建设长</t>
    </r>
    <r>
      <rPr>
        <sz val="10"/>
        <color indexed="8"/>
        <rFont val="Times New Roman"/>
        <charset val="0"/>
      </rPr>
      <t>60</t>
    </r>
    <r>
      <rPr>
        <sz val="10"/>
        <color theme="1"/>
        <rFont val="宋体"/>
        <charset val="134"/>
      </rPr>
      <t>米、高</t>
    </r>
    <r>
      <rPr>
        <sz val="10"/>
        <color indexed="8"/>
        <rFont val="Times New Roman"/>
        <charset val="0"/>
      </rPr>
      <t>4</t>
    </r>
    <r>
      <rPr>
        <sz val="10"/>
        <color theme="1"/>
        <rFont val="宋体"/>
        <charset val="134"/>
      </rPr>
      <t>米、宽</t>
    </r>
    <r>
      <rPr>
        <sz val="10"/>
        <color indexed="8"/>
        <rFont val="Times New Roman"/>
        <charset val="0"/>
      </rPr>
      <t>5</t>
    </r>
    <r>
      <rPr>
        <sz val="10"/>
        <color theme="1"/>
        <rFont val="宋体"/>
        <charset val="134"/>
      </rPr>
      <t>米，</t>
    </r>
    <r>
      <rPr>
        <sz val="10"/>
        <color indexed="8"/>
        <rFont val="Times New Roman"/>
        <charset val="0"/>
      </rPr>
      <t>1200</t>
    </r>
    <r>
      <rPr>
        <sz val="10"/>
        <color theme="1"/>
        <rFont val="宋体"/>
        <charset val="134"/>
      </rPr>
      <t>立方米</t>
    </r>
  </si>
  <si>
    <t>新城乡红山村马鹿塘二组</t>
  </si>
  <si>
    <t>盈江县新城乡红山村磨盘田灌溉沟渠建设项目</t>
  </si>
  <si>
    <r>
      <rPr>
        <sz val="10"/>
        <color theme="1"/>
        <rFont val="宋体"/>
        <charset val="134"/>
      </rPr>
      <t>混凝土浇筑沟渠建设</t>
    </r>
    <r>
      <rPr>
        <sz val="10"/>
        <color theme="1"/>
        <rFont val="Times New Roman"/>
        <charset val="0"/>
      </rPr>
      <t>2200</t>
    </r>
    <r>
      <rPr>
        <sz val="10"/>
        <color theme="1"/>
        <rFont val="宋体"/>
        <charset val="134"/>
      </rPr>
      <t>米，沟净宽</t>
    </r>
    <r>
      <rPr>
        <sz val="10"/>
        <color theme="1"/>
        <rFont val="Times New Roman"/>
        <charset val="0"/>
      </rPr>
      <t>0.8</t>
    </r>
    <r>
      <rPr>
        <sz val="10"/>
        <color theme="1"/>
        <rFont val="宋体"/>
        <charset val="134"/>
      </rPr>
      <t>米，沟壁净深0.6米（宽0.3米），沟底C25混凝土浇筑厚20cm</t>
    </r>
  </si>
  <si>
    <t>新城乡红山村杞木寨王家沟</t>
  </si>
  <si>
    <t>新城乡杏坝村坚果产业灌溉蓄水池建设项目</t>
  </si>
  <si>
    <r>
      <rPr>
        <sz val="10"/>
        <color theme="1"/>
        <rFont val="宋体"/>
        <charset val="134"/>
      </rPr>
      <t>种植坚果</t>
    </r>
    <r>
      <rPr>
        <sz val="10"/>
        <color theme="1"/>
        <rFont val="Times New Roman"/>
        <charset val="0"/>
      </rPr>
      <t>150</t>
    </r>
    <r>
      <rPr>
        <sz val="10"/>
        <color theme="1"/>
        <rFont val="宋体"/>
        <charset val="134"/>
      </rPr>
      <t>亩，灌溉水管DN25镀锌，长</t>
    </r>
    <r>
      <rPr>
        <sz val="10"/>
        <color theme="1"/>
        <rFont val="Times New Roman"/>
        <charset val="0"/>
      </rPr>
      <t>2500m</t>
    </r>
    <r>
      <rPr>
        <sz val="10"/>
        <color theme="1"/>
        <rFont val="宋体"/>
        <charset val="134"/>
      </rPr>
      <t>，</t>
    </r>
    <r>
      <rPr>
        <sz val="10"/>
        <color theme="1"/>
        <rFont val="Times New Roman"/>
        <charset val="0"/>
      </rPr>
      <t>2</t>
    </r>
    <r>
      <rPr>
        <sz val="10"/>
        <color theme="1"/>
        <rFont val="宋体"/>
        <charset val="134"/>
      </rPr>
      <t>个蓄水池</t>
    </r>
    <r>
      <rPr>
        <sz val="10"/>
        <color theme="1"/>
        <rFont val="Times New Roman"/>
        <charset val="0"/>
      </rPr>
      <t>32m³/</t>
    </r>
    <r>
      <rPr>
        <sz val="10"/>
        <color theme="1"/>
        <rFont val="宋体"/>
        <charset val="134"/>
      </rPr>
      <t>个</t>
    </r>
  </si>
  <si>
    <t>新城乡杏坝村杏坝</t>
  </si>
  <si>
    <t>新城乡新龙村芒吊、户帕沟渠灌溉建设项目</t>
  </si>
  <si>
    <r>
      <rPr>
        <sz val="10"/>
        <color theme="1"/>
        <rFont val="宋体"/>
        <charset val="134"/>
      </rPr>
      <t>涉及芒吊</t>
    </r>
    <r>
      <rPr>
        <sz val="10"/>
        <color theme="1"/>
        <rFont val="Times New Roman"/>
        <charset val="0"/>
      </rPr>
      <t>1000</t>
    </r>
    <r>
      <rPr>
        <sz val="10"/>
        <color theme="1"/>
        <rFont val="宋体"/>
        <charset val="134"/>
      </rPr>
      <t>亩、户帕</t>
    </r>
    <r>
      <rPr>
        <sz val="10"/>
        <color theme="1"/>
        <rFont val="Times New Roman"/>
        <charset val="0"/>
      </rPr>
      <t>600</t>
    </r>
    <r>
      <rPr>
        <sz val="10"/>
        <color theme="1"/>
        <rFont val="宋体"/>
        <charset val="134"/>
      </rPr>
      <t>亩的新种植坚果灌溉水：①新建</t>
    </r>
    <r>
      <rPr>
        <sz val="10"/>
        <color theme="1"/>
        <rFont val="Times New Roman"/>
        <charset val="0"/>
      </rPr>
      <t>4</t>
    </r>
    <r>
      <rPr>
        <sz val="10"/>
        <color theme="1"/>
        <rFont val="宋体"/>
        <charset val="134"/>
      </rPr>
      <t>个规格为</t>
    </r>
    <r>
      <rPr>
        <sz val="10"/>
        <color theme="1"/>
        <rFont val="Times New Roman"/>
        <charset val="0"/>
      </rPr>
      <t>32m³</t>
    </r>
    <r>
      <rPr>
        <sz val="10"/>
        <color theme="1"/>
        <rFont val="宋体"/>
        <charset val="134"/>
      </rPr>
      <t>的水池（</t>
    </r>
    <r>
      <rPr>
        <sz val="10"/>
        <color theme="1"/>
        <rFont val="Times New Roman"/>
        <charset val="0"/>
      </rPr>
      <t>6</t>
    </r>
    <r>
      <rPr>
        <sz val="10"/>
        <color theme="1"/>
        <rFont val="宋体"/>
        <charset val="134"/>
      </rPr>
      <t>万元</t>
    </r>
    <r>
      <rPr>
        <sz val="10"/>
        <color theme="1"/>
        <rFont val="Times New Roman"/>
        <charset val="0"/>
      </rPr>
      <t>/</t>
    </r>
    <r>
      <rPr>
        <sz val="10"/>
        <color theme="1"/>
        <rFont val="宋体"/>
        <charset val="134"/>
      </rPr>
      <t>个），合计</t>
    </r>
    <r>
      <rPr>
        <sz val="10"/>
        <color theme="1"/>
        <rFont val="Times New Roman"/>
        <charset val="0"/>
      </rPr>
      <t>24</t>
    </r>
    <r>
      <rPr>
        <sz val="10"/>
        <color theme="1"/>
        <rFont val="宋体"/>
        <charset val="134"/>
      </rPr>
      <t>万元；②DN25镀锌水管铺设，全长</t>
    </r>
    <r>
      <rPr>
        <sz val="10"/>
        <color theme="1"/>
        <rFont val="Times New Roman"/>
        <charset val="0"/>
      </rPr>
      <t>2500m</t>
    </r>
    <r>
      <rPr>
        <sz val="10"/>
        <color theme="1"/>
        <rFont val="宋体"/>
        <charset val="134"/>
      </rPr>
      <t>，</t>
    </r>
    <r>
      <rPr>
        <sz val="10"/>
        <color theme="1"/>
        <rFont val="Times New Roman"/>
        <charset val="0"/>
      </rPr>
      <t>37.68</t>
    </r>
    <r>
      <rPr>
        <sz val="10"/>
        <color theme="1"/>
        <rFont val="宋体"/>
        <charset val="134"/>
      </rPr>
      <t>元</t>
    </r>
    <r>
      <rPr>
        <sz val="10"/>
        <color theme="1"/>
        <rFont val="Times New Roman"/>
        <charset val="0"/>
      </rPr>
      <t>/m</t>
    </r>
    <r>
      <rPr>
        <sz val="10"/>
        <color theme="1"/>
        <rFont val="宋体"/>
        <charset val="134"/>
      </rPr>
      <t>，合计</t>
    </r>
    <r>
      <rPr>
        <sz val="10"/>
        <color theme="1"/>
        <rFont val="Times New Roman"/>
        <charset val="0"/>
      </rPr>
      <t>9.42</t>
    </r>
    <r>
      <rPr>
        <sz val="10"/>
        <color theme="1"/>
        <rFont val="宋体"/>
        <charset val="134"/>
      </rPr>
      <t>万元</t>
    </r>
  </si>
  <si>
    <t>新城乡新龙村户帕、芒吊</t>
  </si>
  <si>
    <t>新城乡新龙村回弄、杨家寨、五台山沟渠灌溉建设项目</t>
  </si>
  <si>
    <t>新龙村回弄、杨家寨、五台山沟渠灌溉建设项目，三面支砌，长3650m，宽50cm，高60cm。涉及农户灌溉面积500余亩。</t>
  </si>
  <si>
    <t>新城乡新龙村回弄、杨家寨、五台山</t>
  </si>
  <si>
    <t>盈江县新城乡繁勐村2号沟渠灌溉取水沟建设项目</t>
  </si>
  <si>
    <r>
      <rPr>
        <sz val="10"/>
        <color theme="1"/>
        <rFont val="宋体"/>
        <charset val="134"/>
      </rPr>
      <t>①新建</t>
    </r>
    <r>
      <rPr>
        <sz val="10"/>
        <color indexed="8"/>
        <rFont val="Times New Roman"/>
        <charset val="0"/>
      </rPr>
      <t>2</t>
    </r>
    <r>
      <rPr>
        <sz val="10"/>
        <color theme="1"/>
        <rFont val="宋体"/>
        <charset val="134"/>
      </rPr>
      <t>号沟渠，三面支砌长</t>
    </r>
    <r>
      <rPr>
        <sz val="10"/>
        <color indexed="8"/>
        <rFont val="Times New Roman"/>
        <charset val="0"/>
      </rPr>
      <t>2000</t>
    </r>
    <r>
      <rPr>
        <sz val="10"/>
        <color theme="1"/>
        <rFont val="宋体"/>
        <charset val="134"/>
      </rPr>
      <t>米，宽</t>
    </r>
    <r>
      <rPr>
        <sz val="10"/>
        <color indexed="8"/>
        <rFont val="Times New Roman"/>
        <charset val="0"/>
      </rPr>
      <t>3</t>
    </r>
    <r>
      <rPr>
        <sz val="10"/>
        <color theme="1"/>
        <rFont val="宋体"/>
        <charset val="134"/>
      </rPr>
      <t>米，高</t>
    </r>
    <r>
      <rPr>
        <sz val="10"/>
        <color indexed="8"/>
        <rFont val="Times New Roman"/>
        <charset val="0"/>
      </rPr>
      <t>1.5</t>
    </r>
    <r>
      <rPr>
        <sz val="10"/>
        <color theme="1"/>
        <rFont val="宋体"/>
        <charset val="134"/>
      </rPr>
      <t>米，单价1265元</t>
    </r>
    <r>
      <rPr>
        <sz val="10"/>
        <color indexed="8"/>
        <rFont val="Times New Roman"/>
        <charset val="0"/>
      </rPr>
      <t>/</t>
    </r>
    <r>
      <rPr>
        <sz val="10"/>
        <color theme="1"/>
        <rFont val="宋体"/>
        <charset val="134"/>
      </rPr>
      <t>米，小计253万元。②修缮损毁沟帮</t>
    </r>
    <r>
      <rPr>
        <sz val="10"/>
        <color indexed="8"/>
        <rFont val="Times New Roman"/>
        <charset val="0"/>
      </rPr>
      <t>2000</t>
    </r>
    <r>
      <rPr>
        <sz val="10"/>
        <color theme="1"/>
        <rFont val="宋体"/>
        <charset val="134"/>
      </rPr>
      <t>米，小计50万元</t>
    </r>
  </si>
  <si>
    <t>新城乡繁勐村7个村民小组</t>
  </si>
  <si>
    <t>新城乡新城村中、小学旁农田水利设施维修养护项目</t>
  </si>
  <si>
    <t>实施大型排灌沟新城中学与小学岔路口至乡政府背后鱼塘出水口农田水利设施维修养护，长900m，宽1.5m，高1m。</t>
  </si>
  <si>
    <t>新城乡新城村</t>
  </si>
  <si>
    <t>新城乡新城村农田水利设施维修养护项目</t>
  </si>
  <si>
    <t>实施大型灌溉沟，练帕沟棒弄段贯穿中心沟至帕档沟农田水利设施维修养护，长600m，宽1m，高1.2m。</t>
  </si>
  <si>
    <t>新城乡顺堤沟改建项目（拉丙段至涵洞）</t>
  </si>
  <si>
    <t>对原有顺堤沟进行改扩建6.81公里</t>
  </si>
  <si>
    <t>新城乡广丙村、新城村</t>
  </si>
  <si>
    <t>新城乡新城村五信沟建设项目</t>
  </si>
  <si>
    <r>
      <rPr>
        <sz val="10"/>
        <color theme="1"/>
        <rFont val="宋体"/>
        <charset val="134"/>
      </rPr>
      <t>建设</t>
    </r>
    <r>
      <rPr>
        <sz val="10"/>
        <color theme="1"/>
        <rFont val="Times New Roman"/>
        <charset val="0"/>
      </rPr>
      <t>c20</t>
    </r>
    <r>
      <rPr>
        <sz val="10"/>
        <color theme="1"/>
        <rFont val="宋体"/>
        <charset val="134"/>
      </rPr>
      <t>砼浇筑灌溉沟长</t>
    </r>
    <r>
      <rPr>
        <sz val="10"/>
        <color theme="1"/>
        <rFont val="Times New Roman"/>
        <charset val="0"/>
      </rPr>
      <t>560m</t>
    </r>
    <r>
      <rPr>
        <sz val="10"/>
        <color theme="1"/>
        <rFont val="宋体"/>
        <charset val="134"/>
      </rPr>
      <t>，宽</t>
    </r>
    <r>
      <rPr>
        <sz val="10"/>
        <color theme="1"/>
        <rFont val="Times New Roman"/>
        <charset val="0"/>
      </rPr>
      <t>0.6m</t>
    </r>
    <r>
      <rPr>
        <sz val="10"/>
        <color theme="1"/>
        <rFont val="宋体"/>
        <charset val="134"/>
      </rPr>
      <t>，高</t>
    </r>
    <r>
      <rPr>
        <sz val="10"/>
        <color theme="1"/>
        <rFont val="Times New Roman"/>
        <charset val="0"/>
      </rPr>
      <t>1m</t>
    </r>
    <r>
      <rPr>
        <sz val="10"/>
        <color theme="1"/>
        <rFont val="宋体"/>
        <charset val="134"/>
      </rPr>
      <t>。</t>
    </r>
  </si>
  <si>
    <t>新城乡新城村街方坝江堤新建项目</t>
  </si>
  <si>
    <t>1.新建江堤1条，全长4.27公里，上底4m,下底8m，高3m，土方量51.24万方；2.钢筋石笼60个。</t>
  </si>
  <si>
    <t>新城乡新龙村沟渠灌溉建设项目</t>
  </si>
  <si>
    <t xml:space="preserve">①涉及坚果种植，回弄800亩，杨家寨1000亩坚果灌溉水新建5个水池，水源头1座，每个规格64m³，全长1500米
</t>
  </si>
  <si>
    <t>回弄、杨家寨、五台山</t>
  </si>
  <si>
    <t>新龙村老白坟-人头山-基地坚果灌溉蓄水池以及产业路道路建设</t>
  </si>
  <si>
    <t>1.产业道路建设全长5500米，宽3.5米宽，30公分水泥路。2.涉及种植面积五台山1000亩，下坝社600亩坚果灌溉水新建4个水池，水源头1座，每个规格64m³，全长3000米，</t>
  </si>
  <si>
    <t>五台山、下坝社</t>
  </si>
  <si>
    <t>新龙村从基地-芒吊山-户帕山产业路建设项目以及蓄水池灌溉</t>
  </si>
  <si>
    <t>①涉及芒吊1000亩、户帕600亩的新种植坚果灌溉水新建6个水池，每个规格64m³，全长2500米，DN25镀锌水管铺设。②芒吊山-户帕山产业道路建设路4000米，宽3.5米宽，30公分水泥路。</t>
  </si>
  <si>
    <t>五台山、芒吊、户帕</t>
  </si>
  <si>
    <t>新城乡傣龙村塘子寨灌溉沟建设项目</t>
  </si>
  <si>
    <r>
      <rPr>
        <sz val="10"/>
        <color theme="1"/>
        <rFont val="宋体"/>
        <charset val="134"/>
      </rPr>
      <t>荒弄沟三面沟渠长度</t>
    </r>
    <r>
      <rPr>
        <sz val="10"/>
        <color theme="1"/>
        <rFont val="Times New Roman"/>
        <charset val="0"/>
      </rPr>
      <t>6</t>
    </r>
    <r>
      <rPr>
        <sz val="10"/>
        <color theme="1"/>
        <rFont val="宋体"/>
        <charset val="134"/>
      </rPr>
      <t>公里、修建宽度</t>
    </r>
    <r>
      <rPr>
        <sz val="10"/>
        <color theme="1"/>
        <rFont val="Times New Roman"/>
        <charset val="0"/>
      </rPr>
      <t>80</t>
    </r>
    <r>
      <rPr>
        <sz val="10"/>
        <color theme="1"/>
        <rFont val="宋体"/>
        <charset val="134"/>
      </rPr>
      <t>公分、高度</t>
    </r>
    <r>
      <rPr>
        <sz val="10"/>
        <color theme="1"/>
        <rFont val="Times New Roman"/>
        <charset val="0"/>
      </rPr>
      <t>80</t>
    </r>
    <r>
      <rPr>
        <sz val="10"/>
        <color theme="1"/>
        <rFont val="宋体"/>
        <charset val="134"/>
      </rPr>
      <t>公分，竖直两面以石砌、平面混凝土浇灌，排水口大约</t>
    </r>
    <r>
      <rPr>
        <sz val="10"/>
        <color theme="1"/>
        <rFont val="Times New Roman"/>
        <charset val="0"/>
      </rPr>
      <t>30</t>
    </r>
    <r>
      <rPr>
        <sz val="10"/>
        <color theme="1"/>
        <rFont val="宋体"/>
        <charset val="134"/>
      </rPr>
      <t>处，一处需进行挡墙进行防护，辐射灌溉面积</t>
    </r>
    <r>
      <rPr>
        <sz val="10"/>
        <color theme="1"/>
        <rFont val="Times New Roman"/>
        <charset val="0"/>
      </rPr>
      <t>700</t>
    </r>
    <r>
      <rPr>
        <sz val="10"/>
        <color theme="1"/>
        <rFont val="宋体"/>
        <charset val="134"/>
      </rPr>
      <t>亩左右，塘子寨耕地三分之二的灌溉水利设施</t>
    </r>
  </si>
  <si>
    <t>新城乡傣龙村塘子寨</t>
  </si>
  <si>
    <t>3.农业产业园区建设</t>
  </si>
  <si>
    <t>项</t>
  </si>
  <si>
    <t>有条件的乡镇，可以在园区中，规划建设村集经济产业项目</t>
  </si>
  <si>
    <t>农业农村、乡村振兴等</t>
  </si>
  <si>
    <t>（四）产业服务支撑项目</t>
  </si>
  <si>
    <t>1.科技服务</t>
  </si>
  <si>
    <t>科技</t>
  </si>
  <si>
    <t>2.人才培养</t>
  </si>
  <si>
    <t>人次</t>
  </si>
  <si>
    <t>组织部</t>
  </si>
  <si>
    <t>3.农业社会化服务</t>
  </si>
  <si>
    <t>新城乡新城村农作物秸秆与饲草饲料开发建设项目（集体经济）</t>
  </si>
  <si>
    <t>①玉米全程机械化生产与农业社会化服务：扶持新城村集体购置4QZL-8型自行走履带式青饲料收获机1台，投资26万元；玉米精量化播种施肥开够一体机2台，投资4万元；②农作物秸秆综合利用：购置饲料压块成型机1台，投资10万元，新建钢构加工厂房400㎡，投资20万元。形成公司+村集体+农户的发展模式，采取项目资产归村集体（不含社会投资部分），经营权分期转让的发展方式，项目财政资金形成资产以租赁方式承租给德宏赛洛杰农业科技有限公司负责辖区收获作业和跨区作业，村委会负责发动群众种植青贮青贮玉米500亩。企业按照订单农业和工业产值比例计提的方式增加村集体经济和种植户效益。构建村集体、村民、企业三方受益的利益关系。村集体负责动员农户参与秸秆回收和饲草种植；③打造示范基地1块：依托公司的技术平台和市场优势，在新城村建立饲草料种植示范基地150亩，投资15万元，用于种、管、防、收全程技术投入、物资采购、科技培训等。</t>
  </si>
  <si>
    <t>盈江县农业农村局</t>
  </si>
  <si>
    <t>（五）金融保险配套项目</t>
  </si>
  <si>
    <t>1.小额贷款贴息</t>
  </si>
  <si>
    <t>万元</t>
  </si>
  <si>
    <t>乡村振兴</t>
  </si>
  <si>
    <t>2.新型经营主体贷款贴息</t>
  </si>
  <si>
    <t>农业农村</t>
  </si>
  <si>
    <t>3.特色产业保险保费补助</t>
  </si>
  <si>
    <t>4.小额信贷风险补偿金</t>
  </si>
  <si>
    <t>5.防贫保险（基金）</t>
  </si>
  <si>
    <t>金融</t>
  </si>
  <si>
    <t>6.其他产业金融保障</t>
  </si>
  <si>
    <t>二、稳岗就业创业工程</t>
  </si>
  <si>
    <t>（一）外出务工补助项目</t>
  </si>
  <si>
    <t>1.外出务工交通费补助</t>
  </si>
  <si>
    <t>外出务工交通费补助、生产奖补、劳务补助等</t>
  </si>
  <si>
    <t>人社</t>
  </si>
  <si>
    <t>2.稳岗就业奖补</t>
  </si>
  <si>
    <t>（二）就业培训补助项目</t>
  </si>
  <si>
    <t>1.技能培训补助</t>
  </si>
  <si>
    <t>技能培训、以工代培训、创业培训、创业补助、乡村工匠培训、乡村工匠师培育等</t>
  </si>
  <si>
    <t>2.以工代训补助</t>
  </si>
  <si>
    <t>（三）创业补助项目</t>
  </si>
  <si>
    <t>1.创业培训补助</t>
  </si>
  <si>
    <t>2.创业增收奖补</t>
  </si>
  <si>
    <t>（四）公益性岗位</t>
  </si>
  <si>
    <t>1.公益性岗位</t>
  </si>
  <si>
    <t>常态化乡村公益性就业岗位</t>
  </si>
  <si>
    <t>人社、林草等</t>
  </si>
  <si>
    <t>2.公益性岗位（监测对象）</t>
  </si>
  <si>
    <t>监测对象专属乡村公益性就业岗位</t>
  </si>
  <si>
    <t>三、易地搬迁后扶工程</t>
  </si>
  <si>
    <t>1.公共服务岗位</t>
  </si>
  <si>
    <t>发改、人社等</t>
  </si>
  <si>
    <t>2.“一站式”社区综合服务设施建设</t>
  </si>
  <si>
    <t>发改</t>
  </si>
  <si>
    <t>3.易地扶贫搬迁贷款债券贴息补助</t>
  </si>
  <si>
    <t>四、乡村基础设施工程</t>
  </si>
  <si>
    <t>（一）村庄规划编制（含编修）项目</t>
  </si>
  <si>
    <t>行政村/个</t>
  </si>
  <si>
    <t>编制和实施《“多规合一”实用性村庄规划》，强化村级集体土地管理、经营、收益和乡村振兴项目建设</t>
  </si>
  <si>
    <t>自然资源、乡村振兴等</t>
  </si>
  <si>
    <t>（二）农村基础设施项目</t>
  </si>
  <si>
    <t>1.农村道路建设</t>
  </si>
  <si>
    <t>30户以上村小组（自然村）道路硬化，包括小型涵洞、小型桥梁、生命防护工程等。</t>
  </si>
  <si>
    <t>交通运输</t>
  </si>
  <si>
    <t>M2</t>
  </si>
  <si>
    <t>30户以上村小组（自然村）村庄内公共主干路、村民避险应急场所、通户路硬化等</t>
  </si>
  <si>
    <t>民宗委、乡村振兴等</t>
  </si>
  <si>
    <t>盈江县新城乡红山村通村道路挡墙项目</t>
  </si>
  <si>
    <t>挡墙3600立方米，防护栏60米。</t>
  </si>
  <si>
    <t>新城乡红山村红山通村道路</t>
  </si>
  <si>
    <t>盈江县乡村振兴局</t>
  </si>
  <si>
    <t>盈江县新城乡红山村杞木寨村内道路建设项目</t>
  </si>
  <si>
    <r>
      <rPr>
        <sz val="10"/>
        <color theme="1"/>
        <rFont val="宋体"/>
        <charset val="134"/>
      </rPr>
      <t>村内道路硬化，</t>
    </r>
    <r>
      <rPr>
        <sz val="10"/>
        <color indexed="8"/>
        <rFont val="Times New Roman"/>
        <charset val="0"/>
      </rPr>
      <t>C20</t>
    </r>
    <r>
      <rPr>
        <sz val="10"/>
        <color theme="1"/>
        <rFont val="宋体"/>
        <charset val="134"/>
      </rPr>
      <t>混凝土路面，长</t>
    </r>
    <r>
      <rPr>
        <sz val="10"/>
        <color indexed="8"/>
        <rFont val="Times New Roman"/>
        <charset val="0"/>
      </rPr>
      <t>1334</t>
    </r>
    <r>
      <rPr>
        <sz val="10"/>
        <color theme="1"/>
        <rFont val="宋体"/>
        <charset val="134"/>
      </rPr>
      <t>米，宽</t>
    </r>
    <r>
      <rPr>
        <sz val="10"/>
        <color indexed="8"/>
        <rFont val="Times New Roman"/>
        <charset val="0"/>
      </rPr>
      <t>4.5</t>
    </r>
    <r>
      <rPr>
        <sz val="10"/>
        <color theme="1"/>
        <rFont val="宋体"/>
        <charset val="134"/>
      </rPr>
      <t>米，面积</t>
    </r>
    <r>
      <rPr>
        <sz val="10"/>
        <color indexed="8"/>
        <rFont val="Times New Roman"/>
        <charset val="0"/>
      </rPr>
      <t>6000</t>
    </r>
    <r>
      <rPr>
        <sz val="10"/>
        <color theme="1"/>
        <rFont val="宋体"/>
        <charset val="134"/>
      </rPr>
      <t>平方米；</t>
    </r>
    <r>
      <rPr>
        <sz val="10"/>
        <color indexed="8"/>
        <rFont val="Times New Roman"/>
        <charset val="0"/>
      </rPr>
      <t>50</t>
    </r>
    <r>
      <rPr>
        <sz val="10"/>
        <color theme="1"/>
        <rFont val="宋体"/>
        <charset val="134"/>
      </rPr>
      <t>公分涵管</t>
    </r>
    <r>
      <rPr>
        <sz val="10"/>
        <color indexed="8"/>
        <rFont val="Times New Roman"/>
        <charset val="0"/>
      </rPr>
      <t>50</t>
    </r>
    <r>
      <rPr>
        <sz val="10"/>
        <color theme="1"/>
        <rFont val="宋体"/>
        <charset val="134"/>
      </rPr>
      <t>米；挡墙</t>
    </r>
    <r>
      <rPr>
        <sz val="10"/>
        <color indexed="8"/>
        <rFont val="Times New Roman"/>
        <charset val="0"/>
      </rPr>
      <t>800</t>
    </r>
    <r>
      <rPr>
        <sz val="10"/>
        <color theme="1"/>
        <rFont val="宋体"/>
        <charset val="134"/>
      </rPr>
      <t>立方米；防护栏</t>
    </r>
    <r>
      <rPr>
        <sz val="10"/>
        <color indexed="8"/>
        <rFont val="Times New Roman"/>
        <charset val="0"/>
      </rPr>
      <t>600</t>
    </r>
    <r>
      <rPr>
        <sz val="10"/>
        <color theme="1"/>
        <rFont val="宋体"/>
        <charset val="134"/>
      </rPr>
      <t>米。</t>
    </r>
  </si>
  <si>
    <t>新城乡红山村杞木寨村内</t>
  </si>
  <si>
    <t>新城乡红山村拉掰老寨后至芒章割界防火通道</t>
  </si>
  <si>
    <r>
      <rPr>
        <sz val="10"/>
        <color theme="1"/>
        <rFont val="宋体"/>
        <charset val="134"/>
      </rPr>
      <t>铺砂夹石道路长</t>
    </r>
    <r>
      <rPr>
        <sz val="10"/>
        <color theme="1"/>
        <rFont val="Times New Roman"/>
        <charset val="0"/>
      </rPr>
      <t>8000</t>
    </r>
    <r>
      <rPr>
        <sz val="10"/>
        <color theme="1"/>
        <rFont val="宋体"/>
        <charset val="134"/>
      </rPr>
      <t>米，路面宽</t>
    </r>
    <r>
      <rPr>
        <sz val="10"/>
        <color theme="1"/>
        <rFont val="Times New Roman"/>
        <charset val="0"/>
      </rPr>
      <t>4</t>
    </r>
    <r>
      <rPr>
        <sz val="10"/>
        <color theme="1"/>
        <rFont val="宋体"/>
        <charset val="134"/>
      </rPr>
      <t>米，涵洞</t>
    </r>
    <r>
      <rPr>
        <sz val="10"/>
        <color theme="1"/>
        <rFont val="Times New Roman"/>
        <charset val="0"/>
      </rPr>
      <t>35</t>
    </r>
    <r>
      <rPr>
        <sz val="10"/>
        <color theme="1"/>
        <rFont val="宋体"/>
        <charset val="134"/>
      </rPr>
      <t>米。</t>
    </r>
  </si>
  <si>
    <t>新城乡红山村拉掰老寨至芒章割界</t>
  </si>
  <si>
    <t>新城乡邦瓦村户扎安全护栏项目</t>
  </si>
  <si>
    <r>
      <rPr>
        <sz val="10"/>
        <color theme="1"/>
        <rFont val="宋体"/>
        <charset val="134"/>
      </rPr>
      <t>户扎小组临江边安全护栏</t>
    </r>
    <r>
      <rPr>
        <sz val="10"/>
        <color theme="1"/>
        <rFont val="Times New Roman"/>
        <charset val="0"/>
      </rPr>
      <t>800</t>
    </r>
    <r>
      <rPr>
        <sz val="10"/>
        <color theme="1"/>
        <rFont val="宋体"/>
        <charset val="134"/>
      </rPr>
      <t>米，</t>
    </r>
    <r>
      <rPr>
        <sz val="10"/>
        <color theme="1"/>
        <rFont val="Times New Roman"/>
        <charset val="0"/>
      </rPr>
      <t>7</t>
    </r>
    <r>
      <rPr>
        <sz val="10"/>
        <color theme="1"/>
        <rFont val="宋体"/>
        <charset val="134"/>
      </rPr>
      <t>万元</t>
    </r>
    <r>
      <rPr>
        <sz val="10"/>
        <color theme="1"/>
        <rFont val="Times New Roman"/>
        <charset val="0"/>
      </rPr>
      <t>/</t>
    </r>
    <r>
      <rPr>
        <sz val="10"/>
        <color theme="1"/>
        <rFont val="宋体"/>
        <charset val="134"/>
      </rPr>
      <t>公里</t>
    </r>
  </si>
  <si>
    <t>盈江县新城乡通三级路工程</t>
  </si>
  <si>
    <t>路线长7.233公里，三级公路沥青混凝土路面，路基宽7.5米，路面宽6.7米</t>
  </si>
  <si>
    <t>新城乡</t>
  </si>
  <si>
    <t>盈江县吨海村民小组通硬化路工程</t>
  </si>
  <si>
    <t>路线长0.57公里，四级公路,路基宽4.5米，路面宽3.9米，水泥混凝土预制块路面或水泥混凝土路面。</t>
  </si>
  <si>
    <t>新城乡邦瓦村吨海村民小组</t>
  </si>
  <si>
    <t>盈江县贺拉村民小组通硬化路工程</t>
  </si>
  <si>
    <t>路线长2.11公里，四级公路,路基宽4.5米，路面宽3.9米，水泥混凝土预制块路面或水泥混凝土路面。</t>
  </si>
  <si>
    <t>新城乡新城村贺拉村民小组</t>
  </si>
  <si>
    <t>盈江县拉劳村民小组通硬化路工程</t>
  </si>
  <si>
    <t>路线长9.78公里，四级公路,路基宽4.5米，路面宽3.9米，水泥混凝土预制块路面或水泥混凝土路面。</t>
  </si>
  <si>
    <t>新城乡广丙村拉劳村民小组</t>
  </si>
  <si>
    <t>盈江县贺达村民小组通硬化路工程</t>
  </si>
  <si>
    <t>路线长3.83公里，四级公路,路基宽4.5米，路面宽3.9米，水泥混凝土预制块路面或水泥混凝土路面。</t>
  </si>
  <si>
    <t>新城乡傣龙村贺达村民小组</t>
  </si>
  <si>
    <t>新城乡广丙村拉丙村民小组道路硬化</t>
  </si>
  <si>
    <t>硬化5米宽厚25公分混凝土路面210米，5米宽厚25公分混凝土路面65米,3米高挡墙80米，1.5米高挡墙60米，拆除原有塌陷路面及350平米。</t>
  </si>
  <si>
    <t>新城乡广丙村拉丙村民小组</t>
  </si>
  <si>
    <t>2.农村供水保障设施</t>
  </si>
  <si>
    <t>自然村/组</t>
  </si>
  <si>
    <t>巩固农村饮水安全脱贫攻坚成果及补齐短板等项目</t>
  </si>
  <si>
    <t>水利、乡村振兴等</t>
  </si>
  <si>
    <t>新城乡邦瓦村下拱岭饮水提升工程项目</t>
  </si>
  <si>
    <t>下拱岭水源水池老化渗水，不能正常使用，改造预计3万元。</t>
  </si>
  <si>
    <t>下拱岭</t>
  </si>
  <si>
    <t>新城乡邦瓦村邦瓦二组饮水提升工程项目</t>
  </si>
  <si>
    <t>邦瓦二组自来水管老化、水源枯竭需另选水源，新水源约5公里，造价预计100万。</t>
  </si>
  <si>
    <t>邦瓦二组</t>
  </si>
  <si>
    <t>3.农村电网建设</t>
  </si>
  <si>
    <t>通生产、生活用电，提高综合电压和供电可靠性等</t>
  </si>
  <si>
    <t>能源</t>
  </si>
  <si>
    <t>盈江县新城乡红山村杞木寨一至六组农网升级改造</t>
  </si>
  <si>
    <t>行政村</t>
  </si>
  <si>
    <t>农网升级改造6个村民小组，280户。</t>
  </si>
  <si>
    <t>红山村</t>
  </si>
  <si>
    <t>供电局</t>
  </si>
  <si>
    <t>盈江县新城乡繁勐农村电网改造项目</t>
  </si>
  <si>
    <r>
      <rPr>
        <sz val="10"/>
        <color theme="1"/>
        <rFont val="宋体"/>
        <charset val="0"/>
      </rPr>
      <t>新城乡繁勐芒环、弄哏农村电网改造</t>
    </r>
    <r>
      <rPr>
        <sz val="10"/>
        <color theme="1"/>
        <rFont val="Times New Roman"/>
        <charset val="0"/>
      </rPr>
      <t>97</t>
    </r>
    <r>
      <rPr>
        <sz val="10"/>
        <color theme="1"/>
        <rFont val="宋体"/>
        <charset val="0"/>
      </rPr>
      <t>户。</t>
    </r>
  </si>
  <si>
    <t>芒环、弄哏</t>
  </si>
  <si>
    <t>4.农村网络建设</t>
  </si>
  <si>
    <t>信息通信基础设施建设、数字化、智能化建设等。</t>
  </si>
  <si>
    <t>工信</t>
  </si>
  <si>
    <t>5.农村清洁能源设施建设</t>
  </si>
  <si>
    <t>燃气、户用光伏、风电、水电、农村生物质能源等</t>
  </si>
  <si>
    <t>6.农业农村基础设施中长期贷款贴息</t>
  </si>
  <si>
    <t>7.其他</t>
  </si>
  <si>
    <t>五、人居环境整治项目</t>
  </si>
  <si>
    <t>1.农村卫厕所改造</t>
  </si>
  <si>
    <t>所/户</t>
  </si>
  <si>
    <t>3至5蹲位公共厕所、户用卫生厕所改造等。</t>
  </si>
  <si>
    <t>2.农村生活污水治理</t>
  </si>
  <si>
    <t>村</t>
  </si>
  <si>
    <t>依据农村人居环境整治提升五年行动，按行业部门要求，采用人工湿地、土壤渗滤、资源化利等治理</t>
  </si>
  <si>
    <t>环保</t>
  </si>
  <si>
    <t>盈江县新城乡红山村杞木寨一至六组污水处理建设项目</t>
  </si>
  <si>
    <t>杞木寨一至六个村民小组内生活污水排水沟4000米（三面沟），沉淀池3个，每个沉淀池容积200m³，280户。</t>
  </si>
  <si>
    <t>新城乡红山村红山村杞木寨</t>
  </si>
  <si>
    <t>盈江县新城乡红山村龙塘雨污分离建设项目</t>
  </si>
  <si>
    <r>
      <rPr>
        <sz val="10"/>
        <color theme="1"/>
        <rFont val="宋体"/>
        <charset val="134"/>
      </rPr>
      <t>龙塘小组有村民</t>
    </r>
    <r>
      <rPr>
        <sz val="10"/>
        <color indexed="8"/>
        <rFont val="Times New Roman"/>
        <charset val="0"/>
      </rPr>
      <t>83</t>
    </r>
    <r>
      <rPr>
        <sz val="10"/>
        <color theme="1"/>
        <rFont val="宋体"/>
        <charset val="134"/>
      </rPr>
      <t>户，人口</t>
    </r>
    <r>
      <rPr>
        <sz val="10"/>
        <color indexed="8"/>
        <rFont val="Times New Roman"/>
        <charset val="0"/>
      </rPr>
      <t>408</t>
    </r>
    <r>
      <rPr>
        <sz val="10"/>
        <color theme="1"/>
        <rFont val="宋体"/>
        <charset val="134"/>
      </rPr>
      <t>人，38</t>
    </r>
    <r>
      <rPr>
        <sz val="10"/>
        <color indexed="8"/>
        <rFont val="Times New Roman"/>
        <charset val="0"/>
      </rPr>
      <t>00</t>
    </r>
    <r>
      <rPr>
        <sz val="10"/>
        <color theme="1"/>
        <rFont val="宋体"/>
        <charset val="134"/>
      </rPr>
      <t>米，污水处理系统</t>
    </r>
    <r>
      <rPr>
        <sz val="10"/>
        <color indexed="8"/>
        <rFont val="Times New Roman"/>
        <charset val="0"/>
      </rPr>
      <t>1</t>
    </r>
    <r>
      <rPr>
        <sz val="10"/>
        <color theme="1"/>
        <rFont val="宋体"/>
        <charset val="134"/>
      </rPr>
      <t>个</t>
    </r>
    <r>
      <rPr>
        <sz val="10"/>
        <color indexed="8"/>
        <rFont val="Times New Roman"/>
        <charset val="0"/>
      </rPr>
      <t>.</t>
    </r>
  </si>
  <si>
    <t>新城乡红山村红山村龙塘</t>
  </si>
  <si>
    <t>盈江县新城乡杏坝村杏坝小组雨污分流建设项目</t>
  </si>
  <si>
    <t>杏坝小组雨污分离工程，长2500m及污水处理系统。</t>
  </si>
  <si>
    <t>盈江县新城乡繁勐村杏丁村民小组雨污分离建设项目</t>
  </si>
  <si>
    <t>建设污水管网2600米，污水处理池1座，容积100m³。</t>
  </si>
  <si>
    <t>新城乡繁勐村杏丁</t>
  </si>
  <si>
    <t>新城乡新城村街方村民小组雨污分离项目</t>
  </si>
  <si>
    <r>
      <rPr>
        <sz val="10"/>
        <color theme="1"/>
        <rFont val="宋体"/>
        <charset val="134"/>
      </rPr>
      <t>对街方村民小组村内雨污分离进行改建，</t>
    </r>
    <r>
      <rPr>
        <sz val="10"/>
        <color theme="1"/>
        <rFont val="Times New Roman"/>
        <charset val="0"/>
      </rPr>
      <t>2300</t>
    </r>
    <r>
      <rPr>
        <sz val="10"/>
        <color theme="1"/>
        <rFont val="宋体"/>
        <charset val="134"/>
      </rPr>
      <t>米</t>
    </r>
  </si>
  <si>
    <t>盈江县新城乡邦瓦村一、四组、拱拦雨污分流建设项目</t>
  </si>
  <si>
    <r>
      <rPr>
        <sz val="10"/>
        <color theme="1"/>
        <rFont val="宋体"/>
        <charset val="134"/>
      </rPr>
      <t>主环线总长</t>
    </r>
    <r>
      <rPr>
        <sz val="10"/>
        <color indexed="8"/>
        <rFont val="Times New Roman"/>
        <charset val="0"/>
      </rPr>
      <t>2019</t>
    </r>
    <r>
      <rPr>
        <sz val="10"/>
        <color theme="1"/>
        <rFont val="宋体"/>
        <charset val="134"/>
      </rPr>
      <t>米，总面积</t>
    </r>
    <r>
      <rPr>
        <sz val="10"/>
        <color indexed="8"/>
        <rFont val="Times New Roman"/>
        <charset val="0"/>
      </rPr>
      <t>4774</t>
    </r>
    <r>
      <rPr>
        <sz val="10"/>
        <color theme="1"/>
        <rFont val="宋体"/>
        <charset val="134"/>
      </rPr>
      <t>㎡。</t>
    </r>
    <r>
      <rPr>
        <sz val="10"/>
        <color indexed="8"/>
        <rFont val="Times New Roman"/>
        <charset val="0"/>
      </rPr>
      <t>6</t>
    </r>
    <r>
      <rPr>
        <sz val="10"/>
        <color theme="1"/>
        <rFont val="宋体"/>
        <charset val="134"/>
      </rPr>
      <t>个片区建设</t>
    </r>
  </si>
  <si>
    <t>新城乡邦瓦村一组、四组、拱拦</t>
  </si>
  <si>
    <t>盈江县新城乡傣龙村下芒康雨污分流建设项目</t>
  </si>
  <si>
    <r>
      <rPr>
        <sz val="10"/>
        <color theme="1"/>
        <rFont val="宋体"/>
        <charset val="134"/>
      </rPr>
      <t>雨污分流项目：长度</t>
    </r>
    <r>
      <rPr>
        <sz val="10"/>
        <color indexed="8"/>
        <rFont val="Times New Roman"/>
        <charset val="0"/>
      </rPr>
      <t>2830</t>
    </r>
    <r>
      <rPr>
        <sz val="10"/>
        <color theme="1"/>
        <rFont val="宋体"/>
        <charset val="134"/>
      </rPr>
      <t>米、</t>
    </r>
    <r>
      <rPr>
        <sz val="10"/>
        <color indexed="8"/>
        <rFont val="Times New Roman"/>
        <charset val="0"/>
      </rPr>
      <t>800</t>
    </r>
    <r>
      <rPr>
        <sz val="10"/>
        <color theme="1"/>
        <rFont val="宋体"/>
        <charset val="134"/>
      </rPr>
      <t>元</t>
    </r>
    <r>
      <rPr>
        <sz val="10"/>
        <color indexed="8"/>
        <rFont val="Times New Roman"/>
        <charset val="0"/>
      </rPr>
      <t>/</t>
    </r>
    <r>
      <rPr>
        <sz val="10"/>
        <color theme="1"/>
        <rFont val="宋体"/>
        <charset val="134"/>
      </rPr>
      <t>米，污水处理系统5</t>
    </r>
    <r>
      <rPr>
        <sz val="10"/>
        <color indexed="8"/>
        <rFont val="Times New Roman"/>
        <charset val="0"/>
      </rPr>
      <t>0</t>
    </r>
    <r>
      <rPr>
        <sz val="10"/>
        <color theme="1"/>
        <rFont val="宋体"/>
        <charset val="134"/>
      </rPr>
      <t>万。</t>
    </r>
  </si>
  <si>
    <t>新城乡傣龙村下芒康</t>
  </si>
  <si>
    <t>3.农村生活垃圾治理</t>
  </si>
  <si>
    <t>依据农村人居环境整治提升五年行动和村收集、乡运输的做法，可设置垃圾箱、池等。</t>
  </si>
  <si>
    <t>4.村容村貌提升</t>
  </si>
  <si>
    <t>面上实施村庄清洁行动，示范村采取以工代赈等多种方式，也可自购砂石、红砖、水泥等，开展村内道路、沟塘、死角、边坡、土墙、危险建筑物加固和拆除等治理，进行植树、种果、装路灯、议事亭、制作文明教育墙和保护古树、古建筑、历史民族文化、庭院经济、微菜园等建设</t>
  </si>
  <si>
    <t>新城乡广丙村精品示范村项目</t>
  </si>
  <si>
    <r>
      <rPr>
        <sz val="10"/>
        <color theme="1"/>
        <rFont val="Times New Roman"/>
        <charset val="0"/>
      </rPr>
      <t>1.</t>
    </r>
    <r>
      <rPr>
        <sz val="10"/>
        <color theme="1"/>
        <rFont val="宋体"/>
        <charset val="134"/>
      </rPr>
      <t>扶持壮大村集体经济：投入</t>
    </r>
    <r>
      <rPr>
        <sz val="10"/>
        <color theme="1"/>
        <rFont val="Times New Roman"/>
        <charset val="0"/>
      </rPr>
      <t>256</t>
    </r>
    <r>
      <rPr>
        <sz val="10"/>
        <color theme="1"/>
        <rFont val="宋体"/>
        <charset val="134"/>
      </rPr>
      <t>万元，改造原老旧房屋作为扶贫车间</t>
    </r>
    <r>
      <rPr>
        <sz val="10"/>
        <color theme="1"/>
        <rFont val="Times New Roman"/>
        <charset val="0"/>
      </rPr>
      <t>3</t>
    </r>
    <r>
      <rPr>
        <sz val="10"/>
        <color theme="1"/>
        <rFont val="宋体"/>
        <charset val="134"/>
      </rPr>
      <t>幢</t>
    </r>
    <r>
      <rPr>
        <sz val="10"/>
        <color theme="1"/>
        <rFont val="Times New Roman"/>
        <charset val="0"/>
      </rPr>
      <t>600</t>
    </r>
    <r>
      <rPr>
        <sz val="10"/>
        <color theme="1"/>
        <rFont val="宋体"/>
        <charset val="134"/>
      </rPr>
      <t>㎡框架结构房及附属设施，发展村集体产业大棚</t>
    </r>
    <r>
      <rPr>
        <sz val="10"/>
        <color theme="1"/>
        <rFont val="Times New Roman"/>
        <charset val="0"/>
      </rPr>
      <t>20</t>
    </r>
    <r>
      <rPr>
        <sz val="10"/>
        <color theme="1"/>
        <rFont val="宋体"/>
        <charset val="134"/>
      </rPr>
      <t>亩，新建大棚及附属设施等共计</t>
    </r>
    <r>
      <rPr>
        <sz val="10"/>
        <color theme="1"/>
        <rFont val="Times New Roman"/>
        <charset val="0"/>
      </rPr>
      <t>255</t>
    </r>
    <r>
      <rPr>
        <sz val="10"/>
        <color theme="1"/>
        <rFont val="宋体"/>
        <charset val="134"/>
      </rPr>
      <t>万元。</t>
    </r>
    <r>
      <rPr>
        <sz val="10"/>
        <color theme="1"/>
        <rFont val="Times New Roman"/>
        <charset val="0"/>
      </rPr>
      <t>2.</t>
    </r>
    <r>
      <rPr>
        <sz val="10"/>
        <color theme="1"/>
        <rFont val="宋体"/>
        <charset val="134"/>
      </rPr>
      <t>提升农村人居环境：投入</t>
    </r>
    <r>
      <rPr>
        <sz val="10"/>
        <color theme="1"/>
        <rFont val="Times New Roman"/>
        <charset val="0"/>
      </rPr>
      <t>160.5</t>
    </r>
    <r>
      <rPr>
        <sz val="10"/>
        <color theme="1"/>
        <rFont val="宋体"/>
        <charset val="134"/>
      </rPr>
      <t>万元实施人居环境提升项目，内容包括：①村寨亮化，</t>
    </r>
    <r>
      <rPr>
        <sz val="10"/>
        <color theme="1"/>
        <rFont val="Times New Roman"/>
        <charset val="0"/>
      </rPr>
      <t>8</t>
    </r>
    <r>
      <rPr>
        <sz val="10"/>
        <color theme="1"/>
        <rFont val="宋体"/>
        <charset val="134"/>
      </rPr>
      <t>个自然村安装民族特色太阳能路灯</t>
    </r>
    <r>
      <rPr>
        <sz val="10"/>
        <color theme="1"/>
        <rFont val="Times New Roman"/>
        <charset val="0"/>
      </rPr>
      <t>150</t>
    </r>
    <r>
      <rPr>
        <sz val="10"/>
        <color theme="1"/>
        <rFont val="宋体"/>
        <charset val="134"/>
      </rPr>
      <t>盏，</t>
    </r>
    <r>
      <rPr>
        <sz val="10"/>
        <color theme="1"/>
        <rFont val="Times New Roman"/>
        <charset val="0"/>
      </rPr>
      <t>7000</t>
    </r>
    <r>
      <rPr>
        <sz val="10"/>
        <color theme="1"/>
        <rFont val="宋体"/>
        <charset val="134"/>
      </rPr>
      <t>元</t>
    </r>
    <r>
      <rPr>
        <sz val="10"/>
        <color theme="1"/>
        <rFont val="Times New Roman"/>
        <charset val="0"/>
      </rPr>
      <t>/</t>
    </r>
    <r>
      <rPr>
        <sz val="10"/>
        <color theme="1"/>
        <rFont val="宋体"/>
        <charset val="134"/>
      </rPr>
      <t>盏，计划投入资金</t>
    </r>
    <r>
      <rPr>
        <sz val="10"/>
        <color theme="1"/>
        <rFont val="Times New Roman"/>
        <charset val="0"/>
      </rPr>
      <t>105</t>
    </r>
    <r>
      <rPr>
        <sz val="10"/>
        <color theme="1"/>
        <rFont val="宋体"/>
        <charset val="134"/>
      </rPr>
      <t>万元；②拉丙村民小组村内道路提质改造，建设硬化</t>
    </r>
    <r>
      <rPr>
        <sz val="10"/>
        <color theme="1"/>
        <rFont val="Times New Roman"/>
        <charset val="0"/>
      </rPr>
      <t>5</t>
    </r>
    <r>
      <rPr>
        <sz val="10"/>
        <color theme="1"/>
        <rFont val="宋体"/>
        <charset val="134"/>
      </rPr>
      <t>米宽厚</t>
    </r>
    <r>
      <rPr>
        <sz val="10"/>
        <color theme="1"/>
        <rFont val="Times New Roman"/>
        <charset val="0"/>
      </rPr>
      <t>25</t>
    </r>
    <r>
      <rPr>
        <sz val="10"/>
        <color theme="1"/>
        <rFont val="宋体"/>
        <charset val="134"/>
      </rPr>
      <t>公分水泥路面</t>
    </r>
    <r>
      <rPr>
        <sz val="10"/>
        <color theme="1"/>
        <rFont val="Times New Roman"/>
        <charset val="0"/>
      </rPr>
      <t>210</t>
    </r>
    <r>
      <rPr>
        <sz val="10"/>
        <color theme="1"/>
        <rFont val="宋体"/>
        <charset val="134"/>
      </rPr>
      <t>米，</t>
    </r>
    <r>
      <rPr>
        <sz val="10"/>
        <color theme="1"/>
        <rFont val="Times New Roman"/>
        <charset val="0"/>
      </rPr>
      <t>5</t>
    </r>
    <r>
      <rPr>
        <sz val="10"/>
        <color theme="1"/>
        <rFont val="宋体"/>
        <charset val="134"/>
      </rPr>
      <t>米宽厚</t>
    </r>
    <r>
      <rPr>
        <sz val="10"/>
        <color theme="1"/>
        <rFont val="Times New Roman"/>
        <charset val="0"/>
      </rPr>
      <t>25公分水泥路面65米,3米高挡墙80米，1.5米高挡墙60米，拆除原有塌陷路面及350平米。硬化广丙村拉丙村民小组党员活动室场地300平米，计划投入49.5万元；③为所辖11个自然村配置垃圾箱148组，405元/组，合计6万元。3.基层党建、乡村振兴元素建设：投入83.8万元，项目①建设广喊村民小组党员活动室1栋，建筑面积200平米，建设及装修2250元/平，计划投入资金45万元②建设广丙村11个村民小组道路沿线基层党建、乡村治理、乡村振兴宣传元素，计划投入资金38.8万元。</t>
    </r>
  </si>
  <si>
    <t>新城乡新城村精品示范村项目</t>
  </si>
  <si>
    <r>
      <rPr>
        <sz val="10"/>
        <color theme="1"/>
        <rFont val="Times New Roman"/>
        <charset val="0"/>
      </rPr>
      <t>1.</t>
    </r>
    <r>
      <rPr>
        <sz val="10"/>
        <color theme="1"/>
        <rFont val="宋体"/>
        <charset val="0"/>
      </rPr>
      <t>提升农村人居环境：投入</t>
    </r>
    <r>
      <rPr>
        <sz val="10"/>
        <color theme="1"/>
        <rFont val="Times New Roman"/>
        <charset val="0"/>
      </rPr>
      <t>102.05</t>
    </r>
    <r>
      <rPr>
        <sz val="10"/>
        <color theme="1"/>
        <rFont val="宋体"/>
        <charset val="0"/>
      </rPr>
      <t>万元实施人居环境提升项目，内容包括：①村寨亮化，</t>
    </r>
    <r>
      <rPr>
        <sz val="10"/>
        <color theme="1"/>
        <rFont val="Times New Roman"/>
        <charset val="0"/>
      </rPr>
      <t>10</t>
    </r>
    <r>
      <rPr>
        <sz val="10"/>
        <color theme="1"/>
        <rFont val="宋体"/>
        <charset val="0"/>
      </rPr>
      <t>个自然村安装民族特色太阳能路灯</t>
    </r>
    <r>
      <rPr>
        <sz val="10"/>
        <color theme="1"/>
        <rFont val="Times New Roman"/>
        <charset val="0"/>
      </rPr>
      <t>140</t>
    </r>
    <r>
      <rPr>
        <sz val="10"/>
        <color theme="1"/>
        <rFont val="宋体"/>
        <charset val="0"/>
      </rPr>
      <t>盏，</t>
    </r>
    <r>
      <rPr>
        <sz val="10"/>
        <color theme="1"/>
        <rFont val="Times New Roman"/>
        <charset val="0"/>
      </rPr>
      <t>7000</t>
    </r>
    <r>
      <rPr>
        <sz val="10"/>
        <color theme="1"/>
        <rFont val="宋体"/>
        <charset val="0"/>
      </rPr>
      <t>元</t>
    </r>
    <r>
      <rPr>
        <sz val="10"/>
        <color theme="1"/>
        <rFont val="Times New Roman"/>
        <charset val="0"/>
      </rPr>
      <t>/</t>
    </r>
    <r>
      <rPr>
        <sz val="10"/>
        <color theme="1"/>
        <rFont val="宋体"/>
        <charset val="0"/>
      </rPr>
      <t>盏，计划投入资金</t>
    </r>
    <r>
      <rPr>
        <sz val="10"/>
        <color theme="1"/>
        <rFont val="Times New Roman"/>
        <charset val="0"/>
      </rPr>
      <t>98</t>
    </r>
    <r>
      <rPr>
        <sz val="10"/>
        <color theme="1"/>
        <rFont val="宋体"/>
        <charset val="0"/>
      </rPr>
      <t>万元；②为所辖</t>
    </r>
    <r>
      <rPr>
        <sz val="10"/>
        <color theme="1"/>
        <rFont val="Times New Roman"/>
        <charset val="0"/>
      </rPr>
      <t>10</t>
    </r>
    <r>
      <rPr>
        <sz val="10"/>
        <color theme="1"/>
        <rFont val="宋体"/>
        <charset val="0"/>
      </rPr>
      <t>个自然村配置垃圾箱</t>
    </r>
    <r>
      <rPr>
        <sz val="10"/>
        <color theme="1"/>
        <rFont val="Times New Roman"/>
        <charset val="0"/>
      </rPr>
      <t>100</t>
    </r>
    <r>
      <rPr>
        <sz val="10"/>
        <color theme="1"/>
        <rFont val="宋体"/>
        <charset val="0"/>
      </rPr>
      <t>组，</t>
    </r>
    <r>
      <rPr>
        <sz val="10"/>
        <color theme="1"/>
        <rFont val="Times New Roman"/>
        <charset val="0"/>
      </rPr>
      <t>405</t>
    </r>
    <r>
      <rPr>
        <sz val="10"/>
        <color theme="1"/>
        <rFont val="宋体"/>
        <charset val="0"/>
      </rPr>
      <t>元</t>
    </r>
    <r>
      <rPr>
        <sz val="10"/>
        <color theme="1"/>
        <rFont val="Times New Roman"/>
        <charset val="0"/>
      </rPr>
      <t>/</t>
    </r>
    <r>
      <rPr>
        <sz val="10"/>
        <color theme="1"/>
        <rFont val="宋体"/>
        <charset val="0"/>
      </rPr>
      <t>组，合计</t>
    </r>
    <r>
      <rPr>
        <sz val="10"/>
        <color theme="1"/>
        <rFont val="Times New Roman"/>
        <charset val="0"/>
      </rPr>
      <t>4.05</t>
    </r>
    <r>
      <rPr>
        <sz val="10"/>
        <color theme="1"/>
        <rFont val="宋体"/>
        <charset val="0"/>
      </rPr>
      <t>万元。</t>
    </r>
    <r>
      <rPr>
        <sz val="10"/>
        <color theme="1"/>
        <rFont val="Times New Roman"/>
        <charset val="0"/>
      </rPr>
      <t xml:space="preserve">                                    2.</t>
    </r>
    <r>
      <rPr>
        <sz val="10"/>
        <color theme="1"/>
        <rFont val="宋体"/>
        <charset val="0"/>
      </rPr>
      <t>基层党建、乡村振兴元素建设：投入</t>
    </r>
    <r>
      <rPr>
        <sz val="10"/>
        <color theme="1"/>
        <rFont val="Times New Roman"/>
        <charset val="0"/>
      </rPr>
      <t>49.25</t>
    </r>
    <r>
      <rPr>
        <sz val="10"/>
        <color theme="1"/>
        <rFont val="宋体"/>
        <charset val="0"/>
      </rPr>
      <t>万元，项目①建设拉冒村民小组党员活动室</t>
    </r>
    <r>
      <rPr>
        <sz val="10"/>
        <color theme="1"/>
        <rFont val="Times New Roman"/>
        <charset val="0"/>
      </rPr>
      <t>1</t>
    </r>
    <r>
      <rPr>
        <sz val="10"/>
        <color theme="1"/>
        <rFont val="宋体"/>
        <charset val="0"/>
      </rPr>
      <t>栋，建筑面积</t>
    </r>
    <r>
      <rPr>
        <sz val="10"/>
        <color theme="1"/>
        <rFont val="Times New Roman"/>
        <charset val="0"/>
      </rPr>
      <t>130</t>
    </r>
    <r>
      <rPr>
        <sz val="10"/>
        <color theme="1"/>
        <rFont val="宋体"/>
        <charset val="0"/>
      </rPr>
      <t>平米，建设及装修</t>
    </r>
    <r>
      <rPr>
        <sz val="10"/>
        <color theme="1"/>
        <rFont val="Times New Roman"/>
        <charset val="0"/>
      </rPr>
      <t>2250</t>
    </r>
    <r>
      <rPr>
        <sz val="10"/>
        <color theme="1"/>
        <rFont val="宋体"/>
        <charset val="0"/>
      </rPr>
      <t>元</t>
    </r>
    <r>
      <rPr>
        <sz val="10"/>
        <color theme="1"/>
        <rFont val="Times New Roman"/>
        <charset val="0"/>
      </rPr>
      <t>/</t>
    </r>
    <r>
      <rPr>
        <sz val="10"/>
        <color theme="1"/>
        <rFont val="宋体"/>
        <charset val="0"/>
      </rPr>
      <t>平，计划投入资金</t>
    </r>
    <r>
      <rPr>
        <sz val="10"/>
        <color theme="1"/>
        <rFont val="Times New Roman"/>
        <charset val="0"/>
      </rPr>
      <t>29.25</t>
    </r>
    <r>
      <rPr>
        <sz val="10"/>
        <color theme="1"/>
        <rFont val="宋体"/>
        <charset val="0"/>
      </rPr>
      <t>万元②建设新城村</t>
    </r>
    <r>
      <rPr>
        <sz val="10"/>
        <color theme="1"/>
        <rFont val="Times New Roman"/>
        <charset val="0"/>
      </rPr>
      <t>10</t>
    </r>
    <r>
      <rPr>
        <sz val="10"/>
        <color theme="1"/>
        <rFont val="宋体"/>
        <charset val="0"/>
      </rPr>
      <t>个村民小组道路沿线基层党建、乡村治理、乡村振兴宣传元素，计划投入资金</t>
    </r>
    <r>
      <rPr>
        <sz val="10"/>
        <color theme="1"/>
        <rFont val="Times New Roman"/>
        <charset val="0"/>
      </rPr>
      <t>20</t>
    </r>
    <r>
      <rPr>
        <sz val="10"/>
        <color theme="1"/>
        <rFont val="宋体"/>
        <charset val="0"/>
      </rPr>
      <t>万元。</t>
    </r>
    <r>
      <rPr>
        <sz val="10"/>
        <color theme="1"/>
        <rFont val="Times New Roman"/>
        <charset val="0"/>
      </rPr>
      <t xml:space="preserve">                                                                  </t>
    </r>
  </si>
  <si>
    <t>新城村</t>
  </si>
  <si>
    <t>盈江县新城乡广丙村岗防“美丽村庄”建设项目</t>
  </si>
  <si>
    <r>
      <rPr>
        <sz val="10"/>
        <color theme="1"/>
        <rFont val="Times New Roman"/>
        <charset val="0"/>
      </rPr>
      <t>1.</t>
    </r>
    <r>
      <rPr>
        <sz val="10"/>
        <color theme="1"/>
        <rFont val="宋体"/>
        <charset val="0"/>
      </rPr>
      <t>村内道路硬化</t>
    </r>
    <r>
      <rPr>
        <sz val="10"/>
        <color theme="1"/>
        <rFont val="Times New Roman"/>
        <charset val="0"/>
      </rPr>
      <t>600</t>
    </r>
    <r>
      <rPr>
        <sz val="10"/>
        <color theme="1"/>
        <rFont val="宋体"/>
        <charset val="0"/>
      </rPr>
      <t>米，宽</t>
    </r>
    <r>
      <rPr>
        <sz val="10"/>
        <color theme="1"/>
        <rFont val="Times New Roman"/>
        <charset val="0"/>
      </rPr>
      <t>2.5</t>
    </r>
    <r>
      <rPr>
        <sz val="10"/>
        <color theme="1"/>
        <rFont val="宋体"/>
        <charset val="0"/>
      </rPr>
      <t>米，硬化为</t>
    </r>
    <r>
      <rPr>
        <sz val="10"/>
        <color theme="1"/>
        <rFont val="Times New Roman"/>
        <charset val="0"/>
      </rPr>
      <t>25</t>
    </r>
    <r>
      <rPr>
        <sz val="10"/>
        <color theme="1"/>
        <rFont val="宋体"/>
        <charset val="0"/>
      </rPr>
      <t>厘米厚，</t>
    </r>
    <r>
      <rPr>
        <sz val="10"/>
        <color theme="1"/>
        <rFont val="Times New Roman"/>
        <charset val="0"/>
      </rPr>
      <t>C25</t>
    </r>
    <r>
      <rPr>
        <sz val="10"/>
        <color theme="1"/>
        <rFont val="宋体"/>
        <charset val="0"/>
      </rPr>
      <t>混凝土路面，</t>
    </r>
    <r>
      <rPr>
        <sz val="10"/>
        <color theme="1"/>
        <rFont val="Times New Roman"/>
        <charset val="0"/>
      </rPr>
      <t>180</t>
    </r>
    <r>
      <rPr>
        <sz val="10"/>
        <color theme="1"/>
        <rFont val="宋体"/>
        <charset val="0"/>
      </rPr>
      <t>元</t>
    </r>
    <r>
      <rPr>
        <sz val="10"/>
        <color theme="1"/>
        <rFont val="Times New Roman"/>
        <charset val="0"/>
      </rPr>
      <t>/</t>
    </r>
    <r>
      <rPr>
        <sz val="10"/>
        <color theme="1"/>
        <rFont val="宋体"/>
        <charset val="0"/>
      </rPr>
      <t>平方米，</t>
    </r>
    <r>
      <rPr>
        <sz val="10"/>
        <color theme="1"/>
        <rFont val="Times New Roman"/>
        <charset val="0"/>
      </rPr>
      <t>27</t>
    </r>
    <r>
      <rPr>
        <sz val="10"/>
        <color theme="1"/>
        <rFont val="宋体"/>
        <charset val="0"/>
      </rPr>
      <t>万元；</t>
    </r>
    <r>
      <rPr>
        <sz val="10"/>
        <color theme="1"/>
        <rFont val="Times New Roman"/>
        <charset val="0"/>
      </rPr>
      <t xml:space="preserve">
2.</t>
    </r>
    <r>
      <rPr>
        <sz val="10"/>
        <color theme="1"/>
        <rFont val="宋体"/>
        <charset val="0"/>
      </rPr>
      <t>提升改造人畜饮水，敷设饮水管道</t>
    </r>
    <r>
      <rPr>
        <sz val="10"/>
        <color theme="1"/>
        <rFont val="Times New Roman"/>
        <charset val="0"/>
      </rPr>
      <t>5000</t>
    </r>
    <r>
      <rPr>
        <sz val="10"/>
        <color theme="1"/>
        <rFont val="宋体"/>
        <charset val="0"/>
      </rPr>
      <t>米，预计投入</t>
    </r>
    <r>
      <rPr>
        <sz val="10"/>
        <color theme="1"/>
        <rFont val="Times New Roman"/>
        <charset val="0"/>
      </rPr>
      <t>23</t>
    </r>
    <r>
      <rPr>
        <sz val="10"/>
        <color theme="1"/>
        <rFont val="宋体"/>
        <charset val="0"/>
      </rPr>
      <t>万元；</t>
    </r>
    <r>
      <rPr>
        <sz val="10"/>
        <color theme="1"/>
        <rFont val="Times New Roman"/>
        <charset val="0"/>
      </rPr>
      <t xml:space="preserve">
3.</t>
    </r>
    <r>
      <rPr>
        <sz val="10"/>
        <color theme="1"/>
        <rFont val="宋体"/>
        <charset val="0"/>
      </rPr>
      <t>休闲区建设：建设凉亭</t>
    </r>
    <r>
      <rPr>
        <sz val="10"/>
        <color theme="1"/>
        <rFont val="Times New Roman"/>
        <charset val="0"/>
      </rPr>
      <t>2</t>
    </r>
    <r>
      <rPr>
        <sz val="10"/>
        <color theme="1"/>
        <rFont val="宋体"/>
        <charset val="0"/>
      </rPr>
      <t>座，及附属设施投入资金</t>
    </r>
    <r>
      <rPr>
        <sz val="10"/>
        <color theme="1"/>
        <rFont val="Times New Roman"/>
        <charset val="0"/>
      </rPr>
      <t>15</t>
    </r>
    <r>
      <rPr>
        <sz val="10"/>
        <color theme="1"/>
        <rFont val="宋体"/>
        <charset val="0"/>
      </rPr>
      <t>万元。</t>
    </r>
  </si>
  <si>
    <t>广丙村岗防</t>
  </si>
  <si>
    <r>
      <rPr>
        <sz val="10"/>
        <rFont val="宋体"/>
        <charset val="134"/>
      </rPr>
      <t>新城乡拉劳</t>
    </r>
    <r>
      <rPr>
        <sz val="10"/>
        <rFont val="Times New Roman"/>
        <charset val="0"/>
      </rPr>
      <t>“</t>
    </r>
    <r>
      <rPr>
        <sz val="10"/>
        <rFont val="宋体"/>
        <charset val="134"/>
      </rPr>
      <t>麻榔之乡</t>
    </r>
    <r>
      <rPr>
        <sz val="10"/>
        <rFont val="Times New Roman"/>
        <charset val="0"/>
      </rPr>
      <t>”</t>
    </r>
    <r>
      <rPr>
        <sz val="10"/>
        <rFont val="宋体"/>
        <charset val="134"/>
      </rPr>
      <t>旅游示范村建设（三期）</t>
    </r>
  </si>
  <si>
    <t>1.七彩小道民族特色墙400米，1500元/
米，60万元；
2.墙体、石头彩绘，1500平方米，300元/
平方米，45万元；
3.玻璃观景台200万；
4.村容村貌提升:屋面改造3500平方米，
150元/平方米，52.5万元;墙面刷白
3000平方米，85元/平方米，25.5万
元；
5.建设许愿池50万元；
6.绿化20万元;喷淋系统5万元；
7.广场大灯15万。</t>
  </si>
  <si>
    <t>新城乡广丙拉劳村民小组</t>
  </si>
  <si>
    <t>县文旅局</t>
  </si>
  <si>
    <t>盈江县新城乡红山村太阳能路灯建设项目</t>
  </si>
  <si>
    <r>
      <rPr>
        <sz val="10"/>
        <color theme="1"/>
        <rFont val="Times New Roman"/>
        <charset val="0"/>
      </rPr>
      <t>1.</t>
    </r>
    <r>
      <rPr>
        <sz val="10"/>
        <color theme="1"/>
        <rFont val="宋体"/>
        <charset val="134"/>
      </rPr>
      <t>杞木寨村民一至六组</t>
    </r>
    <r>
      <rPr>
        <sz val="10"/>
        <color theme="1"/>
        <rFont val="Times New Roman"/>
        <charset val="0"/>
      </rPr>
      <t>100</t>
    </r>
    <r>
      <rPr>
        <sz val="10"/>
        <color theme="1"/>
        <rFont val="宋体"/>
        <charset val="134"/>
      </rPr>
      <t>盏；</t>
    </r>
    <r>
      <rPr>
        <sz val="10"/>
        <color theme="1"/>
        <rFont val="Times New Roman"/>
        <charset val="0"/>
      </rPr>
      <t>2.</t>
    </r>
    <r>
      <rPr>
        <sz val="10"/>
        <color theme="1"/>
        <rFont val="宋体"/>
        <charset val="134"/>
      </rPr>
      <t>龙塘</t>
    </r>
    <r>
      <rPr>
        <sz val="10"/>
        <color theme="1"/>
        <rFont val="Times New Roman"/>
        <charset val="0"/>
      </rPr>
      <t>80</t>
    </r>
    <r>
      <rPr>
        <sz val="10"/>
        <color theme="1"/>
        <rFont val="宋体"/>
        <charset val="134"/>
      </rPr>
      <t>盏；</t>
    </r>
    <r>
      <rPr>
        <sz val="10"/>
        <color theme="1"/>
        <rFont val="Times New Roman"/>
        <charset val="0"/>
      </rPr>
      <t>3.</t>
    </r>
    <r>
      <rPr>
        <sz val="10"/>
        <color theme="1"/>
        <rFont val="宋体"/>
        <charset val="134"/>
      </rPr>
      <t>拉掰</t>
    </r>
    <r>
      <rPr>
        <sz val="10"/>
        <color theme="1"/>
        <rFont val="Times New Roman"/>
        <charset val="0"/>
      </rPr>
      <t>90</t>
    </r>
    <r>
      <rPr>
        <sz val="10"/>
        <color theme="1"/>
        <rFont val="宋体"/>
        <charset val="134"/>
      </rPr>
      <t>盏；</t>
    </r>
    <r>
      <rPr>
        <sz val="10"/>
        <color theme="1"/>
        <rFont val="Times New Roman"/>
        <charset val="0"/>
      </rPr>
      <t>4.</t>
    </r>
    <r>
      <rPr>
        <sz val="10"/>
        <color theme="1"/>
        <rFont val="宋体"/>
        <charset val="134"/>
      </rPr>
      <t>下卡</t>
    </r>
    <r>
      <rPr>
        <sz val="10"/>
        <color theme="1"/>
        <rFont val="Times New Roman"/>
        <charset val="0"/>
      </rPr>
      <t>20</t>
    </r>
    <r>
      <rPr>
        <sz val="10"/>
        <color theme="1"/>
        <rFont val="宋体"/>
        <charset val="134"/>
      </rPr>
      <t>盏；</t>
    </r>
    <r>
      <rPr>
        <sz val="10"/>
        <color theme="1"/>
        <rFont val="Times New Roman"/>
        <charset val="0"/>
      </rPr>
      <t>5.</t>
    </r>
    <r>
      <rPr>
        <sz val="10"/>
        <color theme="1"/>
        <rFont val="宋体"/>
        <charset val="134"/>
      </rPr>
      <t>土仓</t>
    </r>
    <r>
      <rPr>
        <sz val="10"/>
        <color theme="1"/>
        <rFont val="Times New Roman"/>
        <charset val="0"/>
      </rPr>
      <t>30</t>
    </r>
    <r>
      <rPr>
        <sz val="10"/>
        <color theme="1"/>
        <rFont val="宋体"/>
        <charset val="134"/>
      </rPr>
      <t>盏；</t>
    </r>
    <r>
      <rPr>
        <sz val="10"/>
        <color theme="1"/>
        <rFont val="Times New Roman"/>
        <charset val="0"/>
      </rPr>
      <t>6.</t>
    </r>
    <r>
      <rPr>
        <sz val="10"/>
        <color theme="1"/>
        <rFont val="宋体"/>
        <charset val="134"/>
      </rPr>
      <t>汉坝寨</t>
    </r>
    <r>
      <rPr>
        <sz val="10"/>
        <color theme="1"/>
        <rFont val="Times New Roman"/>
        <charset val="0"/>
      </rPr>
      <t>20</t>
    </r>
    <r>
      <rPr>
        <sz val="10"/>
        <color theme="1"/>
        <rFont val="宋体"/>
        <charset val="134"/>
      </rPr>
      <t>盏；</t>
    </r>
    <r>
      <rPr>
        <sz val="10"/>
        <color theme="1"/>
        <rFont val="Times New Roman"/>
        <charset val="0"/>
      </rPr>
      <t>7.</t>
    </r>
    <r>
      <rPr>
        <sz val="10"/>
        <color theme="1"/>
        <rFont val="宋体"/>
        <charset val="134"/>
      </rPr>
      <t>金竹岭</t>
    </r>
    <r>
      <rPr>
        <sz val="10"/>
        <color theme="1"/>
        <rFont val="Times New Roman"/>
        <charset val="0"/>
      </rPr>
      <t>25</t>
    </r>
    <r>
      <rPr>
        <sz val="10"/>
        <color theme="1"/>
        <rFont val="宋体"/>
        <charset val="134"/>
      </rPr>
      <t>盏；</t>
    </r>
    <r>
      <rPr>
        <sz val="10"/>
        <color theme="1"/>
        <rFont val="Times New Roman"/>
        <charset val="0"/>
      </rPr>
      <t>8.</t>
    </r>
    <r>
      <rPr>
        <sz val="10"/>
        <color theme="1"/>
        <rFont val="宋体"/>
        <charset val="134"/>
      </rPr>
      <t>石岭卡20盏；9.马鹿塘村民一、二小组90盏。</t>
    </r>
  </si>
  <si>
    <t>盈江县新城乡红山村杞木寨古村落传统特色打造项目</t>
  </si>
  <si>
    <t>古村落传统特色打造</t>
  </si>
  <si>
    <t>新城乡红山村杞木寨一至六组</t>
  </si>
  <si>
    <t>盈江县新城乡杏坝村个村民小组太阳能路灯安装工程</t>
  </si>
  <si>
    <r>
      <rPr>
        <sz val="10"/>
        <color theme="1"/>
        <rFont val="宋体"/>
        <charset val="134"/>
      </rPr>
      <t>分别为户回、杏坝、松山等村民小组安装太阳能路灯</t>
    </r>
    <r>
      <rPr>
        <sz val="10"/>
        <color theme="1"/>
        <rFont val="Times New Roman"/>
        <charset val="0"/>
      </rPr>
      <t>40</t>
    </r>
    <r>
      <rPr>
        <sz val="10"/>
        <color theme="1"/>
        <rFont val="宋体"/>
        <charset val="134"/>
      </rPr>
      <t>盏</t>
    </r>
  </si>
  <si>
    <t>新城乡杏坝村杏坝、贺回、松山民小组</t>
  </si>
  <si>
    <t>新城乡新龙村美化亮化工程</t>
  </si>
  <si>
    <r>
      <rPr>
        <sz val="10"/>
        <color theme="1"/>
        <rFont val="宋体"/>
        <charset val="134"/>
      </rPr>
      <t>①芒丙街道及村内道照明路长</t>
    </r>
    <r>
      <rPr>
        <sz val="10"/>
        <color theme="1"/>
        <rFont val="Times New Roman"/>
        <charset val="0"/>
      </rPr>
      <t>1800m</t>
    </r>
    <r>
      <rPr>
        <sz val="10"/>
        <color theme="1"/>
        <rFont val="宋体"/>
        <charset val="134"/>
      </rPr>
      <t>，</t>
    </r>
    <r>
      <rPr>
        <sz val="10"/>
        <color theme="1"/>
        <rFont val="Times New Roman"/>
        <charset val="0"/>
      </rPr>
      <t>30m/</t>
    </r>
    <r>
      <rPr>
        <sz val="10"/>
        <color theme="1"/>
        <rFont val="宋体"/>
        <charset val="134"/>
      </rPr>
      <t>个，</t>
    </r>
    <r>
      <rPr>
        <sz val="10"/>
        <color theme="1"/>
        <rFont val="Times New Roman"/>
        <charset val="0"/>
      </rPr>
      <t>5800</t>
    </r>
    <r>
      <rPr>
        <sz val="10"/>
        <color theme="1"/>
        <rFont val="宋体"/>
        <charset val="134"/>
      </rPr>
      <t>元</t>
    </r>
    <r>
      <rPr>
        <sz val="10"/>
        <color theme="1"/>
        <rFont val="Times New Roman"/>
        <charset val="0"/>
      </rPr>
      <t>/</t>
    </r>
    <r>
      <rPr>
        <sz val="10"/>
        <color theme="1"/>
        <rFont val="宋体"/>
        <charset val="134"/>
      </rPr>
      <t>个，需架设太阳能路灯</t>
    </r>
    <r>
      <rPr>
        <sz val="10"/>
        <color theme="1"/>
        <rFont val="Times New Roman"/>
        <charset val="0"/>
      </rPr>
      <t>60</t>
    </r>
    <r>
      <rPr>
        <sz val="10"/>
        <color theme="1"/>
        <rFont val="宋体"/>
        <charset val="134"/>
      </rPr>
      <t>盏</t>
    </r>
    <r>
      <rPr>
        <sz val="10"/>
        <color theme="1"/>
        <rFont val="Times New Roman"/>
        <charset val="0"/>
      </rPr>
      <t xml:space="preserve">
</t>
    </r>
    <r>
      <rPr>
        <sz val="10"/>
        <color theme="1"/>
        <rFont val="宋体"/>
        <charset val="134"/>
      </rPr>
      <t>②五台山进村及村内照明道路长</t>
    </r>
    <r>
      <rPr>
        <sz val="10"/>
        <color theme="1"/>
        <rFont val="Times New Roman"/>
        <charset val="0"/>
      </rPr>
      <t>1800m</t>
    </r>
    <r>
      <rPr>
        <sz val="10"/>
        <color theme="1"/>
        <rFont val="宋体"/>
        <charset val="134"/>
      </rPr>
      <t>，</t>
    </r>
    <r>
      <rPr>
        <sz val="10"/>
        <color theme="1"/>
        <rFont val="Times New Roman"/>
        <charset val="0"/>
      </rPr>
      <t>30m/</t>
    </r>
    <r>
      <rPr>
        <sz val="10"/>
        <color theme="1"/>
        <rFont val="宋体"/>
        <charset val="134"/>
      </rPr>
      <t>个，</t>
    </r>
    <r>
      <rPr>
        <sz val="10"/>
        <color theme="1"/>
        <rFont val="Times New Roman"/>
        <charset val="0"/>
      </rPr>
      <t>5800</t>
    </r>
    <r>
      <rPr>
        <sz val="10"/>
        <color theme="1"/>
        <rFont val="宋体"/>
        <charset val="134"/>
      </rPr>
      <t>元</t>
    </r>
    <r>
      <rPr>
        <sz val="10"/>
        <color theme="1"/>
        <rFont val="Times New Roman"/>
        <charset val="0"/>
      </rPr>
      <t>/</t>
    </r>
    <r>
      <rPr>
        <sz val="10"/>
        <color theme="1"/>
        <rFont val="宋体"/>
        <charset val="134"/>
      </rPr>
      <t>个，需架设太阳能路灯</t>
    </r>
    <r>
      <rPr>
        <sz val="10"/>
        <color theme="1"/>
        <rFont val="Times New Roman"/>
        <charset val="0"/>
      </rPr>
      <t>60</t>
    </r>
    <r>
      <rPr>
        <sz val="10"/>
        <color theme="1"/>
        <rFont val="宋体"/>
        <charset val="134"/>
      </rPr>
      <t>盏。</t>
    </r>
    <r>
      <rPr>
        <sz val="10"/>
        <color theme="1"/>
        <rFont val="Times New Roman"/>
        <charset val="0"/>
      </rPr>
      <t xml:space="preserve">
</t>
    </r>
    <r>
      <rPr>
        <sz val="10"/>
        <color theme="1"/>
        <rFont val="宋体"/>
        <charset val="134"/>
      </rPr>
      <t>③户帕进村及村内道路照明户帕进村及村内道路长</t>
    </r>
    <r>
      <rPr>
        <sz val="10"/>
        <color theme="1"/>
        <rFont val="Times New Roman"/>
        <charset val="0"/>
      </rPr>
      <t>1400m</t>
    </r>
    <r>
      <rPr>
        <sz val="10"/>
        <color theme="1"/>
        <rFont val="宋体"/>
        <charset val="134"/>
      </rPr>
      <t>，</t>
    </r>
    <r>
      <rPr>
        <sz val="10"/>
        <color theme="1"/>
        <rFont val="Times New Roman"/>
        <charset val="0"/>
      </rPr>
      <t>30m/</t>
    </r>
    <r>
      <rPr>
        <sz val="10"/>
        <color theme="1"/>
        <rFont val="宋体"/>
        <charset val="134"/>
      </rPr>
      <t>个，</t>
    </r>
    <r>
      <rPr>
        <sz val="10"/>
        <color theme="1"/>
        <rFont val="Times New Roman"/>
        <charset val="0"/>
      </rPr>
      <t>5800</t>
    </r>
    <r>
      <rPr>
        <sz val="10"/>
        <color theme="1"/>
        <rFont val="宋体"/>
        <charset val="134"/>
      </rPr>
      <t>元</t>
    </r>
    <r>
      <rPr>
        <sz val="10"/>
        <color theme="1"/>
        <rFont val="Times New Roman"/>
        <charset val="0"/>
      </rPr>
      <t>/</t>
    </r>
    <r>
      <rPr>
        <sz val="10"/>
        <color theme="1"/>
        <rFont val="宋体"/>
        <charset val="134"/>
      </rPr>
      <t>个，需架设太阳能路灯</t>
    </r>
    <r>
      <rPr>
        <sz val="10"/>
        <color theme="1"/>
        <rFont val="Times New Roman"/>
        <charset val="0"/>
      </rPr>
      <t>46</t>
    </r>
    <r>
      <rPr>
        <sz val="10"/>
        <color theme="1"/>
        <rFont val="宋体"/>
        <charset val="134"/>
      </rPr>
      <t>盏</t>
    </r>
  </si>
  <si>
    <t>新城乡新龙村芒丙、五台山、户帕</t>
  </si>
  <si>
    <t>六、乡村公共服务工程</t>
  </si>
  <si>
    <t>1.规划保留的村小学改造</t>
  </si>
  <si>
    <t>教育</t>
  </si>
  <si>
    <t>2.村幼儿园建设</t>
  </si>
  <si>
    <t>3.村卫生室标准化建设</t>
  </si>
  <si>
    <t>健康</t>
  </si>
  <si>
    <t>4.农村养老设施建设</t>
  </si>
  <si>
    <t>（养老院、幸福院、日间照料中心等）</t>
  </si>
  <si>
    <t>民政</t>
  </si>
  <si>
    <t>新城乡杏坝村杏坝老年活动中心建设项目</t>
  </si>
  <si>
    <t>场地硬化200㎡，钢架结构200㎡。</t>
  </si>
  <si>
    <t>杏坝村杏坝</t>
  </si>
  <si>
    <t>5.农村公益性殡葬设施建设</t>
  </si>
  <si>
    <t>6其他</t>
  </si>
  <si>
    <t>（便民综合服务设施、文化活动广场、体育设施、村级客运站、公共照明设施等）</t>
  </si>
  <si>
    <t>民政、文旅、体育、交通、乡镇政府等</t>
  </si>
  <si>
    <t>盈江县新城乡红山村活动室钢架房</t>
  </si>
  <si>
    <r>
      <rPr>
        <sz val="10"/>
        <rFont val="宋体"/>
        <charset val="134"/>
      </rPr>
      <t>建设钢架结构房屋10</t>
    </r>
    <r>
      <rPr>
        <sz val="10"/>
        <rFont val="Times New Roman"/>
        <charset val="0"/>
      </rPr>
      <t>00</t>
    </r>
    <r>
      <rPr>
        <sz val="10"/>
        <rFont val="宋体"/>
        <charset val="134"/>
      </rPr>
      <t>平方米</t>
    </r>
  </si>
  <si>
    <t>新城乡红山村杞木寨</t>
  </si>
  <si>
    <t>盈江县新城乡红山村马鹿塘文化活动室建设项目</t>
  </si>
  <si>
    <r>
      <rPr>
        <sz val="10"/>
        <rFont val="宋体"/>
        <charset val="134"/>
      </rPr>
      <t>建设钢架结构房屋6</t>
    </r>
    <r>
      <rPr>
        <sz val="10"/>
        <rFont val="Times New Roman"/>
        <charset val="0"/>
      </rPr>
      <t>00</t>
    </r>
    <r>
      <rPr>
        <sz val="10"/>
        <rFont val="宋体"/>
        <charset val="134"/>
      </rPr>
      <t>平方米</t>
    </r>
  </si>
  <si>
    <t>新城乡红山村红山村马鹿塘</t>
  </si>
  <si>
    <t>盈江县新城乡红山村石岭卡党员活动室建设项目</t>
  </si>
  <si>
    <r>
      <rPr>
        <sz val="10"/>
        <color theme="1"/>
        <rFont val="宋体"/>
        <charset val="134"/>
      </rPr>
      <t>建设钢架结构房屋</t>
    </r>
    <r>
      <rPr>
        <sz val="10"/>
        <color theme="1"/>
        <rFont val="Times New Roman"/>
        <charset val="0"/>
      </rPr>
      <t>300</t>
    </r>
    <r>
      <rPr>
        <sz val="10"/>
        <color theme="1"/>
        <rFont val="宋体"/>
        <charset val="134"/>
      </rPr>
      <t>平方米</t>
    </r>
  </si>
  <si>
    <t>新城乡红山村红山村石岭卡</t>
  </si>
  <si>
    <t>新城乡杏坝村贺回村民小组活动室附属设施建设项目</t>
  </si>
  <si>
    <t>活动室建盖钢架房240㎡，长18m，宽6m，高4m；其他附属设施建设。</t>
  </si>
  <si>
    <t>新城乡杏坝村贺回</t>
  </si>
  <si>
    <t>盈江县新城乡繁勐村新寨二社村民小组活动场所建设项目</t>
  </si>
  <si>
    <t>①蛮胆新寨二社场地硬化600㎡，150元/㎡，合计7.5万元；②挡墙20m³，500元/m³，合计1万元。③钢架房400㎡，200元/㎡，小计8万元。</t>
  </si>
  <si>
    <t>新城乡繁勐村新寨二社</t>
  </si>
  <si>
    <t>盈江县新城乡繁勐村弄哏村民小组活动场所建设项目</t>
  </si>
  <si>
    <t>①砖混一层活动室，100㎡，2400元/㎡，合计24万元；②场地硬化400㎡，150元/㎡，合计6万元；③大门、厕所等附属设施20万元。</t>
  </si>
  <si>
    <t>新城乡繁勐村弄哏</t>
  </si>
  <si>
    <t>新城乡新城村党群活动服务中心建设项目</t>
  </si>
  <si>
    <r>
      <rPr>
        <sz val="10"/>
        <color theme="1"/>
        <rFont val="宋体"/>
        <charset val="134"/>
      </rPr>
      <t>新建二层框架结构</t>
    </r>
    <r>
      <rPr>
        <sz val="10"/>
        <color theme="1"/>
        <rFont val="Times New Roman"/>
        <charset val="0"/>
      </rPr>
      <t>300</t>
    </r>
    <r>
      <rPr>
        <sz val="10"/>
        <color theme="1"/>
        <rFont val="宋体"/>
        <charset val="134"/>
      </rPr>
      <t>平方米房屋及附属设施</t>
    </r>
  </si>
  <si>
    <t>盈江县新城乡傣龙村拉万活动室场地硬化及附属设施建设项目</t>
  </si>
  <si>
    <t>1.文化活动室公共活动场地硬化875平方米，新建厨房一栋；2.路面硬化100米，路面均宽4.2m，C25混凝土路面，厚20cm。</t>
  </si>
  <si>
    <t>盈江县新城乡傣龙村下芒康党员活动室附属设施建设项目</t>
  </si>
  <si>
    <t>党员活动室基础设施完善：场地硬化150平方，150元/平方米；挡墙修建长60米、宽1米、高4米，450元/立方米。</t>
  </si>
  <si>
    <t>盈江县新城乡傣龙村下芒弄村民小组文化活动室及附属设施建设项目</t>
  </si>
  <si>
    <r>
      <rPr>
        <sz val="10"/>
        <color theme="1"/>
        <rFont val="宋体"/>
        <charset val="134"/>
      </rPr>
      <t>新建</t>
    </r>
    <r>
      <rPr>
        <sz val="10"/>
        <color theme="1"/>
        <rFont val="Times New Roman"/>
        <charset val="0"/>
      </rPr>
      <t>132</t>
    </r>
    <r>
      <rPr>
        <sz val="10"/>
        <color theme="1"/>
        <rFont val="宋体"/>
        <charset val="134"/>
      </rPr>
      <t>平方米一层砖混结构文化活动室</t>
    </r>
    <r>
      <rPr>
        <sz val="10"/>
        <color theme="1"/>
        <rFont val="Times New Roman"/>
        <charset val="0"/>
      </rPr>
      <t>1</t>
    </r>
    <r>
      <rPr>
        <sz val="10"/>
        <color theme="1"/>
        <rFont val="宋体"/>
        <charset val="134"/>
      </rPr>
      <t>幢；公共活动场地硬化</t>
    </r>
    <r>
      <rPr>
        <sz val="10"/>
        <color theme="1"/>
        <rFont val="Times New Roman"/>
        <charset val="0"/>
      </rPr>
      <t>200</t>
    </r>
    <r>
      <rPr>
        <sz val="10"/>
        <color theme="1"/>
        <rFont val="宋体"/>
        <charset val="134"/>
      </rPr>
      <t>平方米。</t>
    </r>
  </si>
  <si>
    <t>新城乡傣龙村下芒弄</t>
  </si>
  <si>
    <t>盈江县新城乡傣龙村上芒弄民小组文化活动室附属设施建设项目</t>
  </si>
  <si>
    <t>配建厨房一栋，面积95平方米。</t>
  </si>
  <si>
    <t>新城乡傣龙村上芒弄</t>
  </si>
  <si>
    <t>盈江县新城乡傣龙村上芒康村民小组文化活动室及附属设施建设项目</t>
  </si>
  <si>
    <r>
      <rPr>
        <sz val="10"/>
        <color theme="1"/>
        <rFont val="Times New Roman"/>
        <charset val="0"/>
      </rPr>
      <t>1.</t>
    </r>
    <r>
      <rPr>
        <sz val="10"/>
        <color theme="1"/>
        <rFont val="宋体"/>
        <charset val="134"/>
      </rPr>
      <t>新建</t>
    </r>
    <r>
      <rPr>
        <sz val="10"/>
        <color theme="1"/>
        <rFont val="Times New Roman"/>
        <charset val="0"/>
      </rPr>
      <t>132</t>
    </r>
    <r>
      <rPr>
        <sz val="10"/>
        <color theme="1"/>
        <rFont val="宋体"/>
        <charset val="134"/>
      </rPr>
      <t>平方米一层砖混结构文化活动室</t>
    </r>
    <r>
      <rPr>
        <sz val="10"/>
        <color theme="1"/>
        <rFont val="Times New Roman"/>
        <charset val="0"/>
      </rPr>
      <t>1</t>
    </r>
    <r>
      <rPr>
        <sz val="10"/>
        <color theme="1"/>
        <rFont val="宋体"/>
        <charset val="134"/>
      </rPr>
      <t>幢；</t>
    </r>
    <r>
      <rPr>
        <sz val="10"/>
        <color theme="1"/>
        <rFont val="Times New Roman"/>
        <charset val="0"/>
      </rPr>
      <t>2.</t>
    </r>
    <r>
      <rPr>
        <sz val="10"/>
        <color theme="1"/>
        <rFont val="宋体"/>
        <charset val="134"/>
      </rPr>
      <t>公共活动场地硬化</t>
    </r>
    <r>
      <rPr>
        <sz val="10"/>
        <color theme="1"/>
        <rFont val="Times New Roman"/>
        <charset val="0"/>
      </rPr>
      <t>300</t>
    </r>
    <r>
      <rPr>
        <sz val="10"/>
        <color theme="1"/>
        <rFont val="宋体"/>
        <charset val="134"/>
      </rPr>
      <t>平方米；</t>
    </r>
    <r>
      <rPr>
        <sz val="10"/>
        <color theme="1"/>
        <rFont val="Times New Roman"/>
        <charset val="0"/>
      </rPr>
      <t>3.</t>
    </r>
    <r>
      <rPr>
        <sz val="10"/>
        <color theme="1"/>
        <rFont val="宋体"/>
        <charset val="134"/>
      </rPr>
      <t>厕所</t>
    </r>
    <r>
      <rPr>
        <sz val="10"/>
        <color theme="1"/>
        <rFont val="Times New Roman"/>
        <charset val="0"/>
      </rPr>
      <t>1</t>
    </r>
    <r>
      <rPr>
        <sz val="10"/>
        <color theme="1"/>
        <rFont val="宋体"/>
        <charset val="134"/>
      </rPr>
      <t>座。</t>
    </r>
  </si>
  <si>
    <t>新城乡傣龙村上芒康</t>
  </si>
  <si>
    <t>七、巩固脱贫成果工程</t>
  </si>
  <si>
    <t>（一）住房安全项目</t>
  </si>
  <si>
    <t>户</t>
  </si>
  <si>
    <t>巩固住房安全脱贫攻坚成果及补齐短板等项目</t>
  </si>
  <si>
    <t>住建等</t>
  </si>
  <si>
    <t>（二）义务教育项目</t>
  </si>
  <si>
    <t>1.享受"雨露计划"职业教育补助</t>
  </si>
  <si>
    <t>巩固义务教育脱贫攻坚成果及补齐短板等项目</t>
  </si>
  <si>
    <t>教育、乡村振兴等</t>
  </si>
  <si>
    <t>2.参与"学前学会普通话"行动</t>
  </si>
  <si>
    <t>3.其他教育类项目</t>
  </si>
  <si>
    <t>教育等</t>
  </si>
  <si>
    <t>（三）医疗健康项目</t>
  </si>
  <si>
    <t>1.参加城乡居民基本医疗保险</t>
  </si>
  <si>
    <t>巩固基本医疗脱贫攻坚成果及补齐短板等项目</t>
  </si>
  <si>
    <t>医保</t>
  </si>
  <si>
    <t>2.参加大病保险</t>
  </si>
  <si>
    <t>3.接受医疗救助</t>
  </si>
  <si>
    <t>4.参加其他补充医疗保险</t>
  </si>
  <si>
    <t>5.参加意外保险</t>
  </si>
  <si>
    <t>6.接受大病(地方病)救治</t>
  </si>
  <si>
    <t>卫健</t>
  </si>
  <si>
    <t>（四）综合保障项目</t>
  </si>
  <si>
    <t>1.享受农村居民最低生活保障</t>
  </si>
  <si>
    <t>2.享受特困人员救助供养</t>
  </si>
  <si>
    <t>养老院、幸福院、日间照料中心等设施</t>
  </si>
  <si>
    <t>3.参加城乡居民基本养老保险</t>
  </si>
  <si>
    <t>妇女儿童关爱设施场所及设施建设等</t>
  </si>
  <si>
    <t>4.接受留守关爱服务</t>
  </si>
  <si>
    <t>接受临时救助、安排临时救助等设施建设</t>
  </si>
  <si>
    <t>民政、妇联等</t>
  </si>
  <si>
    <t>5.接受临时救助</t>
  </si>
  <si>
    <t>八、乡村治理提升工程</t>
  </si>
  <si>
    <t>（一）乡村治理体系项目</t>
  </si>
  <si>
    <t>1.建设数字化乡村治理信息系统</t>
  </si>
  <si>
    <t>乡村治理数字化的信息采集设施、设备等</t>
  </si>
  <si>
    <t>2.开展乡村治理示范创建</t>
  </si>
  <si>
    <t>平安村、法治村、生态文明村创建等，宣传专栏、教育等公益性必要设施</t>
  </si>
  <si>
    <t>3.推进“积分制”“清单式”等管理方式</t>
  </si>
  <si>
    <t>改造和添置实行积分制专用的店铺、货柜等设施，形成固定资产</t>
  </si>
  <si>
    <t>（二）乡村精神文明项目</t>
  </si>
  <si>
    <t>1.培养“四有”新时代农民</t>
  </si>
  <si>
    <t>此3类项目的建设内容，已分别列入上述项目一并实施，衔接资金投入不重复表述。</t>
  </si>
  <si>
    <t>2.移风易俗改革示范县（乡、村）</t>
  </si>
  <si>
    <t>3.文化科技卫生“三下乡”</t>
  </si>
  <si>
    <t>文旅、科技、健康委等</t>
  </si>
  <si>
    <t>4.农村文化项目</t>
  </si>
  <si>
    <t>文旅</t>
  </si>
  <si>
    <t>九、乡村振兴示范工程</t>
  </si>
  <si>
    <t>1.示范乡村</t>
  </si>
  <si>
    <t>乡镇、村</t>
  </si>
  <si>
    <t>2.精品示范村</t>
  </si>
  <si>
    <t>3.美丽村庄</t>
  </si>
  <si>
    <t>十、守边固边强边工程</t>
  </si>
  <si>
    <t>建设现代化边境小康村374个，平均每投入约3000万元</t>
  </si>
  <si>
    <r>
      <rPr>
        <b/>
        <sz val="10"/>
        <rFont val="宋体"/>
        <charset val="134"/>
      </rPr>
      <t>说明：</t>
    </r>
    <r>
      <rPr>
        <sz val="10"/>
        <rFont val="宋体"/>
        <charset val="134"/>
      </rPr>
      <t>1.项目规划年度为2022—2025年，实用财政衔接乡村振兴资金的，按程序审定录入乡村振兴项目库，编制分年度项目建设计划；“</t>
    </r>
    <r>
      <rPr>
        <b/>
        <sz val="10"/>
        <rFont val="宋体"/>
        <charset val="134"/>
      </rPr>
      <t>主要建设内容</t>
    </r>
    <r>
      <rPr>
        <sz val="10"/>
        <rFont val="宋体"/>
        <charset val="134"/>
      </rPr>
      <t>”，在同一项目类型下，各地结合“一县一业”“一村一品”增减品种、项目。县、乡、村（汇总）建设内容的数量、项目有逻辑关系，注意区别。2.“</t>
    </r>
    <r>
      <rPr>
        <b/>
        <sz val="10"/>
        <rFont val="宋体"/>
        <charset val="134"/>
      </rPr>
      <t>项目预算投资</t>
    </r>
    <r>
      <rPr>
        <sz val="10"/>
        <rFont val="宋体"/>
        <charset val="134"/>
      </rPr>
      <t>”栏（单位万元，小数点保留两位数），“</t>
    </r>
    <r>
      <rPr>
        <b/>
        <sz val="10"/>
        <rFont val="宋体"/>
        <charset val="134"/>
      </rPr>
      <t>财政衔接资金</t>
    </r>
    <r>
      <rPr>
        <sz val="10"/>
        <rFont val="宋体"/>
        <charset val="134"/>
      </rPr>
      <t>”为财政衔接乡村振兴补助资金，“</t>
    </r>
    <r>
      <rPr>
        <b/>
        <sz val="10"/>
        <rFont val="宋体"/>
        <charset val="134"/>
      </rPr>
      <t>其他财政资金</t>
    </r>
    <r>
      <rPr>
        <sz val="10"/>
        <rFont val="宋体"/>
        <charset val="134"/>
      </rPr>
      <t>”为整合涉农财政资金、行业部门项目资金、对口帮扶资金、定点帮扶、社会帮扶资金等财政性资金；项目表中，所有“——”表示不填数据或文字内容。3.县级项目投资总规模，按上年度实际投入增长10%左右控制。4.项目“</t>
    </r>
    <r>
      <rPr>
        <b/>
        <sz val="10"/>
        <rFont val="宋体"/>
        <charset val="134"/>
      </rPr>
      <t>建设地点</t>
    </r>
    <r>
      <rPr>
        <sz val="10"/>
        <rFont val="宋体"/>
        <charset val="134"/>
      </rPr>
      <t>”，县级（汇总）填写至乡镇、乡村（汇总）填写至村委会、村委会（汇总）填写至村小组，同时村委会制定村小组项目表。5.凡资金负面清单项目，一律不得录入项目库和不得安排项目资金。</t>
    </r>
    <r>
      <rPr>
        <b/>
        <sz val="10"/>
        <rFont val="宋体"/>
        <charset val="134"/>
      </rPr>
      <t>注：村小组</t>
    </r>
    <r>
      <rPr>
        <sz val="10"/>
        <rFont val="宋体"/>
        <charset val="134"/>
      </rPr>
      <t>子项目表，插入子项目时一至三级项目类别不能改动，</t>
    </r>
    <r>
      <rPr>
        <b/>
        <sz val="10"/>
        <rFont val="宋体"/>
        <charset val="134"/>
      </rPr>
      <t>“项目名称”按信息系统要规范。</t>
    </r>
  </si>
  <si>
    <t>云南省乡村振兴重点帮扶县巩固拓展脱贫攻坚成果同乡村振兴有效衔接实施方案（2022年度）项目计划（带子项目）</t>
  </si>
  <si>
    <t>在此栏，插入子项目。没有子项的保持（县汇总表）格式。</t>
  </si>
  <si>
    <r>
      <rPr>
        <b/>
        <sz val="10"/>
        <color rgb="FFFF0000"/>
        <rFont val="宋体"/>
        <charset val="134"/>
      </rPr>
      <t>（注：</t>
    </r>
    <r>
      <rPr>
        <sz val="10"/>
        <color rgb="FFFF0000"/>
        <rFont val="宋体"/>
        <charset val="134"/>
      </rPr>
      <t>“项目类别”一二三级顺序、内容不能删改，有错误请提省级统一完善）</t>
    </r>
  </si>
  <si>
    <t>健康委</t>
  </si>
  <si>
    <t>便民综合服务、科技文化活动室、体育、村级客运站、公益性殡葬等弱项设施建设</t>
  </si>
  <si>
    <t>云南省乡村振兴重点帮扶县巩固拓展脱贫攻坚成果同乡村振兴有效衔接实施方案（2023年度）项目计划（带子项目）</t>
  </si>
  <si>
    <t>云南省乡村振兴重点帮扶县巩固拓展脱贫攻坚成果同乡村振兴有效衔接实施方案（2024年度）项目计划（带子项目）</t>
  </si>
  <si>
    <t>云南省乡村振兴重点帮扶县巩固拓展脱贫攻坚成果同乡村振兴有效衔接实施方案（2025年度）项目计划（带子项目）</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</si>
</sst>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 "/>
    <numFmt numFmtId="178" formatCode="0.0000_);[Red]\(0.0000\)"/>
  </numFmts>
  <fonts count="47">
    <font>
      <sz val="12"/>
      <name val="宋体"/>
      <charset val="134"/>
    </font>
    <font>
      <sz val="20"/>
      <name val="宋体"/>
      <charset val="134"/>
    </font>
    <font>
      <b/>
      <sz val="12"/>
      <name val="宋体"/>
      <charset val="134"/>
    </font>
    <font>
      <sz val="11"/>
      <color theme="1"/>
      <name val="Times New Roman"/>
      <charset val="134"/>
    </font>
    <font>
      <b/>
      <sz val="12"/>
      <name val="方正小标宋简体"/>
      <charset val="134"/>
    </font>
    <font>
      <b/>
      <sz val="10"/>
      <name val="宋体"/>
      <charset val="134"/>
    </font>
    <font>
      <sz val="10"/>
      <name val="宋体"/>
      <charset val="134"/>
    </font>
    <font>
      <sz val="10"/>
      <color rgb="FFFF0000"/>
      <name val="宋体"/>
      <charset val="134"/>
    </font>
    <font>
      <b/>
      <sz val="10"/>
      <color rgb="FFFF0000"/>
      <name val="宋体"/>
      <charset val="134"/>
    </font>
    <font>
      <sz val="10"/>
      <name val="Times New Roman"/>
      <charset val="0"/>
    </font>
    <font>
      <sz val="10"/>
      <color theme="1"/>
      <name val="宋体"/>
      <charset val="134"/>
    </font>
    <font>
      <sz val="10"/>
      <color theme="1"/>
      <name val="Times New Roman"/>
      <charset val="0"/>
    </font>
    <font>
      <b/>
      <sz val="10"/>
      <color rgb="FF333333"/>
      <name val="宋体"/>
      <charset val="134"/>
    </font>
    <font>
      <sz val="10"/>
      <name val="宋体"/>
      <charset val="134"/>
      <scheme val="minor"/>
    </font>
    <font>
      <b/>
      <sz val="10"/>
      <color theme="1"/>
      <name val="方正小标宋_GBK"/>
      <charset val="134"/>
    </font>
    <font>
      <b/>
      <sz val="10"/>
      <name val="宋体"/>
      <charset val="134"/>
      <scheme val="minor"/>
    </font>
    <font>
      <sz val="10"/>
      <color theme="1"/>
      <name val="宋体"/>
      <charset val="1"/>
      <scheme val="minor"/>
    </font>
    <font>
      <sz val="11"/>
      <name val="Times New Roman"/>
      <charset val="134"/>
    </font>
    <font>
      <b/>
      <sz val="10"/>
      <name val="方正小标宋_GBK"/>
      <charset val="134"/>
    </font>
    <font>
      <sz val="10"/>
      <color theme="1"/>
      <name val="宋体"/>
      <charset val="0"/>
    </font>
    <font>
      <sz val="10"/>
      <color theme="1"/>
      <name val="Times New Roman"/>
      <charset val="0"/>
    </font>
    <font>
      <sz val="11"/>
      <color theme="1"/>
      <name val="宋体"/>
      <charset val="134"/>
      <scheme val="minor"/>
    </font>
    <font>
      <sz val="10"/>
      <name val="方正小标宋_GBK"/>
      <charset val="134"/>
    </font>
    <font>
      <b/>
      <sz val="10"/>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vertAlign val="superscript"/>
      <sz val="10"/>
      <name val="宋体"/>
      <charset val="134"/>
    </font>
    <font>
      <sz val="10"/>
      <color indexed="8"/>
      <name val="Times New Roman"/>
      <charset val="0"/>
    </font>
    <font>
      <sz val="10"/>
      <color theme="1"/>
      <name val="宋体"/>
      <charset val="0"/>
    </font>
    <font>
      <sz val="10"/>
      <color indexed="8"/>
      <name val="宋体"/>
      <charset val="134"/>
    </font>
  </fonts>
  <fills count="33">
    <fill>
      <patternFill patternType="none"/>
    </fill>
    <fill>
      <patternFill patternType="gray125"/>
    </fill>
    <fill>
      <patternFill patternType="solid">
        <fgColor theme="9" tint="0.599993896298105"/>
        <bgColor indexed="64"/>
      </patternFill>
    </fill>
    <fill>
      <patternFill patternType="solid">
        <fgColor theme="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tint="0.799981688894314"/>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21" fillId="0" borderId="0" applyFont="0" applyFill="0" applyBorder="0" applyAlignment="0" applyProtection="0">
      <alignment vertical="center"/>
    </xf>
    <xf numFmtId="44" fontId="21" fillId="0" borderId="0" applyFont="0" applyFill="0" applyBorder="0" applyAlignment="0" applyProtection="0">
      <alignment vertical="center"/>
    </xf>
    <xf numFmtId="9" fontId="21" fillId="0" borderId="0" applyFont="0" applyFill="0" applyBorder="0" applyAlignment="0" applyProtection="0">
      <alignment vertical="center"/>
    </xf>
    <xf numFmtId="41" fontId="21" fillId="0" borderId="0" applyFont="0" applyFill="0" applyBorder="0" applyAlignment="0" applyProtection="0">
      <alignment vertical="center"/>
    </xf>
    <xf numFmtId="42" fontId="21" fillId="0" borderId="0" applyFon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1" fillId="4" borderId="9" applyNumberFormat="0" applyFont="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10" applyNumberFormat="0" applyFill="0" applyAlignment="0" applyProtection="0">
      <alignment vertical="center"/>
    </xf>
    <xf numFmtId="0" fontId="30" fillId="0" borderId="10" applyNumberFormat="0" applyFill="0" applyAlignment="0" applyProtection="0">
      <alignment vertical="center"/>
    </xf>
    <xf numFmtId="0" fontId="31" fillId="0" borderId="11" applyNumberFormat="0" applyFill="0" applyAlignment="0" applyProtection="0">
      <alignment vertical="center"/>
    </xf>
    <xf numFmtId="0" fontId="31" fillId="0" borderId="0" applyNumberFormat="0" applyFill="0" applyBorder="0" applyAlignment="0" applyProtection="0">
      <alignment vertical="center"/>
    </xf>
    <xf numFmtId="0" fontId="32" fillId="5" borderId="12" applyNumberFormat="0" applyAlignment="0" applyProtection="0">
      <alignment vertical="center"/>
    </xf>
    <xf numFmtId="0" fontId="33" fillId="6" borderId="13" applyNumberFormat="0" applyAlignment="0" applyProtection="0">
      <alignment vertical="center"/>
    </xf>
    <xf numFmtId="0" fontId="34" fillId="6" borderId="12" applyNumberFormat="0" applyAlignment="0" applyProtection="0">
      <alignment vertical="center"/>
    </xf>
    <xf numFmtId="0" fontId="35" fillId="7" borderId="14" applyNumberFormat="0" applyAlignment="0" applyProtection="0">
      <alignment vertical="center"/>
    </xf>
    <xf numFmtId="0" fontId="36" fillId="0" borderId="15" applyNumberFormat="0" applyFill="0" applyAlignment="0" applyProtection="0">
      <alignment vertical="center"/>
    </xf>
    <xf numFmtId="0" fontId="37" fillId="0" borderId="16" applyNumberFormat="0" applyFill="0" applyAlignment="0" applyProtection="0">
      <alignment vertical="center"/>
    </xf>
    <xf numFmtId="0" fontId="38" fillId="8" borderId="0" applyNumberFormat="0" applyBorder="0" applyAlignment="0" applyProtection="0">
      <alignment vertical="center"/>
    </xf>
    <xf numFmtId="0" fontId="39" fillId="9" borderId="0" applyNumberFormat="0" applyBorder="0" applyAlignment="0" applyProtection="0">
      <alignment vertical="center"/>
    </xf>
    <xf numFmtId="0" fontId="40" fillId="10" borderId="0" applyNumberFormat="0" applyBorder="0" applyAlignment="0" applyProtection="0">
      <alignment vertical="center"/>
    </xf>
    <xf numFmtId="0" fontId="41" fillId="11" borderId="0" applyNumberFormat="0" applyBorder="0" applyAlignment="0" applyProtection="0">
      <alignment vertical="center"/>
    </xf>
    <xf numFmtId="0" fontId="42" fillId="12" borderId="0" applyNumberFormat="0" applyBorder="0" applyAlignment="0" applyProtection="0">
      <alignment vertical="center"/>
    </xf>
    <xf numFmtId="0" fontId="42" fillId="13" borderId="0" applyNumberFormat="0" applyBorder="0" applyAlignment="0" applyProtection="0">
      <alignment vertical="center"/>
    </xf>
    <xf numFmtId="0" fontId="41" fillId="14" borderId="0" applyNumberFormat="0" applyBorder="0" applyAlignment="0" applyProtection="0">
      <alignment vertical="center"/>
    </xf>
    <xf numFmtId="0" fontId="41" fillId="15" borderId="0" applyNumberFormat="0" applyBorder="0" applyAlignment="0" applyProtection="0">
      <alignment vertical="center"/>
    </xf>
    <xf numFmtId="0" fontId="42" fillId="16" borderId="0" applyNumberFormat="0" applyBorder="0" applyAlignment="0" applyProtection="0">
      <alignment vertical="center"/>
    </xf>
    <xf numFmtId="0" fontId="42" fillId="17" borderId="0" applyNumberFormat="0" applyBorder="0" applyAlignment="0" applyProtection="0">
      <alignment vertical="center"/>
    </xf>
    <xf numFmtId="0" fontId="41" fillId="18" borderId="0" applyNumberFormat="0" applyBorder="0" applyAlignment="0" applyProtection="0">
      <alignment vertical="center"/>
    </xf>
    <xf numFmtId="0" fontId="41" fillId="19" borderId="0" applyNumberFormat="0" applyBorder="0" applyAlignment="0" applyProtection="0">
      <alignment vertical="center"/>
    </xf>
    <xf numFmtId="0" fontId="42" fillId="20" borderId="0" applyNumberFormat="0" applyBorder="0" applyAlignment="0" applyProtection="0">
      <alignment vertical="center"/>
    </xf>
    <xf numFmtId="0" fontId="42" fillId="21" borderId="0" applyNumberFormat="0" applyBorder="0" applyAlignment="0" applyProtection="0">
      <alignment vertical="center"/>
    </xf>
    <xf numFmtId="0" fontId="41" fillId="22" borderId="0" applyNumberFormat="0" applyBorder="0" applyAlignment="0" applyProtection="0">
      <alignment vertical="center"/>
    </xf>
    <xf numFmtId="0" fontId="41" fillId="23" borderId="0" applyNumberFormat="0" applyBorder="0" applyAlignment="0" applyProtection="0">
      <alignment vertical="center"/>
    </xf>
    <xf numFmtId="0" fontId="42" fillId="24" borderId="0" applyNumberFormat="0" applyBorder="0" applyAlignment="0" applyProtection="0">
      <alignment vertical="center"/>
    </xf>
    <xf numFmtId="0" fontId="42" fillId="25" borderId="0" applyNumberFormat="0" applyBorder="0" applyAlignment="0" applyProtection="0">
      <alignment vertical="center"/>
    </xf>
    <xf numFmtId="0" fontId="41" fillId="26" borderId="0" applyNumberFormat="0" applyBorder="0" applyAlignment="0" applyProtection="0">
      <alignment vertical="center"/>
    </xf>
    <xf numFmtId="0" fontId="41" fillId="27" borderId="0" applyNumberFormat="0" applyBorder="0" applyAlignment="0" applyProtection="0">
      <alignment vertical="center"/>
    </xf>
    <xf numFmtId="0" fontId="42" fillId="28" borderId="0" applyNumberFormat="0" applyBorder="0" applyAlignment="0" applyProtection="0">
      <alignment vertical="center"/>
    </xf>
    <xf numFmtId="0" fontId="42" fillId="29" borderId="0" applyNumberFormat="0" applyBorder="0" applyAlignment="0" applyProtection="0">
      <alignment vertical="center"/>
    </xf>
    <xf numFmtId="0" fontId="41" fillId="30" borderId="0" applyNumberFormat="0" applyBorder="0" applyAlignment="0" applyProtection="0">
      <alignment vertical="center"/>
    </xf>
    <xf numFmtId="0" fontId="41" fillId="3" borderId="0" applyNumberFormat="0" applyBorder="0" applyAlignment="0" applyProtection="0">
      <alignment vertical="center"/>
    </xf>
    <xf numFmtId="0" fontId="42" fillId="31" borderId="0" applyNumberFormat="0" applyBorder="0" applyAlignment="0" applyProtection="0">
      <alignment vertical="center"/>
    </xf>
    <xf numFmtId="0" fontId="42" fillId="2" borderId="0" applyNumberFormat="0" applyBorder="0" applyAlignment="0" applyProtection="0">
      <alignment vertical="center"/>
    </xf>
    <xf numFmtId="0" fontId="41" fillId="32" borderId="0" applyNumberFormat="0" applyBorder="0" applyAlignment="0" applyProtection="0">
      <alignment vertical="center"/>
    </xf>
  </cellStyleXfs>
  <cellXfs count="81">
    <xf numFmtId="0" fontId="0" fillId="0" borderId="0" xfId="0">
      <alignment vertical="center"/>
    </xf>
    <xf numFmtId="0" fontId="1" fillId="0" borderId="0" xfId="0" applyFont="1" applyAlignment="1">
      <alignment vertical="center" wrapText="1"/>
    </xf>
    <xf numFmtId="0" fontId="0" fillId="0" borderId="0" xfId="0" applyAlignment="1">
      <alignment vertical="center" wrapText="1"/>
    </xf>
    <xf numFmtId="0" fontId="2" fillId="0" borderId="0" xfId="0" applyFont="1" applyAlignment="1">
      <alignment vertical="center" wrapText="1"/>
    </xf>
    <xf numFmtId="0" fontId="3" fillId="0" borderId="0" xfId="0" applyFont="1" applyFill="1" applyBorder="1" applyAlignment="1">
      <alignment vertical="center"/>
    </xf>
    <xf numFmtId="0" fontId="0" fillId="0" borderId="0" xfId="0" applyFont="1" applyAlignment="1">
      <alignment vertical="center" wrapText="1"/>
    </xf>
    <xf numFmtId="0" fontId="0" fillId="0" borderId="0" xfId="0" applyAlignment="1">
      <alignment horizontal="center" vertical="center"/>
    </xf>
    <xf numFmtId="0" fontId="4" fillId="0" borderId="0" xfId="0" applyFont="1" applyAlignment="1">
      <alignment horizontal="center" vertical="center" wrapText="1"/>
    </xf>
    <xf numFmtId="0" fontId="5" fillId="0" borderId="0" xfId="0" applyFont="1" applyAlignment="1">
      <alignment horizontal="left" vertical="center" wrapText="1"/>
    </xf>
    <xf numFmtId="0" fontId="5" fillId="0" borderId="0" xfId="0" applyFont="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vertical="center" wrapText="1"/>
    </xf>
    <xf numFmtId="0" fontId="6" fillId="0" borderId="1" xfId="0" applyFont="1" applyBorder="1" applyAlignment="1">
      <alignment vertical="center" wrapText="1"/>
    </xf>
    <xf numFmtId="0" fontId="6" fillId="0" borderId="1" xfId="0" applyFont="1" applyBorder="1" applyAlignment="1">
      <alignment horizontal="center" vertical="center" wrapText="1"/>
    </xf>
    <xf numFmtId="0" fontId="7" fillId="0" borderId="1" xfId="0" applyFont="1" applyBorder="1" applyAlignment="1">
      <alignment vertical="center" wrapText="1"/>
    </xf>
    <xf numFmtId="0" fontId="8" fillId="0" borderId="1" xfId="0" applyFont="1" applyBorder="1" applyAlignment="1">
      <alignment vertical="center" wrapText="1"/>
    </xf>
    <xf numFmtId="0" fontId="9" fillId="0" borderId="1" xfId="0" applyFont="1" applyFill="1" applyBorder="1" applyAlignment="1">
      <alignment horizontal="left" vertical="center" wrapText="1"/>
    </xf>
    <xf numFmtId="0" fontId="9" fillId="0" borderId="1" xfId="0" applyFont="1" applyFill="1" applyBorder="1" applyAlignment="1">
      <alignment horizontal="center" vertical="center" wrapText="1"/>
    </xf>
    <xf numFmtId="176" fontId="10" fillId="0" borderId="1" xfId="0" applyNumberFormat="1" applyFont="1" applyFill="1" applyBorder="1" applyAlignment="1">
      <alignment horizontal="center" vertical="center" wrapText="1"/>
    </xf>
    <xf numFmtId="176" fontId="11" fillId="0" borderId="1" xfId="0" applyNumberFormat="1" applyFont="1" applyFill="1" applyBorder="1" applyAlignment="1">
      <alignment horizontal="center" vertical="center" wrapText="1"/>
    </xf>
    <xf numFmtId="176" fontId="10" fillId="0" borderId="1" xfId="0" applyNumberFormat="1" applyFont="1" applyFill="1" applyBorder="1" applyAlignment="1">
      <alignment horizontal="left" vertical="center" wrapText="1"/>
    </xf>
    <xf numFmtId="177" fontId="11" fillId="0" borderId="1" xfId="0" applyNumberFormat="1" applyFont="1" applyFill="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176" fontId="9" fillId="0" borderId="1" xfId="0" applyNumberFormat="1" applyFont="1" applyFill="1" applyBorder="1" applyAlignment="1">
      <alignment horizontal="center" vertical="center" wrapText="1"/>
    </xf>
    <xf numFmtId="176" fontId="9" fillId="0" borderId="4" xfId="0" applyNumberFormat="1" applyFont="1" applyFill="1" applyBorder="1" applyAlignment="1">
      <alignment horizontal="center" vertical="center" wrapText="1"/>
    </xf>
    <xf numFmtId="176" fontId="6" fillId="0" borderId="4" xfId="0" applyNumberFormat="1" applyFont="1" applyFill="1" applyBorder="1" applyAlignment="1">
      <alignment horizontal="center" vertical="center" wrapText="1"/>
    </xf>
    <xf numFmtId="0" fontId="12" fillId="0" borderId="1" xfId="0" applyFont="1" applyBorder="1" applyAlignment="1">
      <alignment horizontal="justify" vertical="center"/>
    </xf>
    <xf numFmtId="0" fontId="13" fillId="0" borderId="1" xfId="0" applyFont="1" applyBorder="1" applyAlignment="1" applyProtection="1">
      <alignment horizontal="left" vertical="center" wrapText="1"/>
      <protection locked="0"/>
    </xf>
    <xf numFmtId="0" fontId="6" fillId="0" borderId="1" xfId="0" applyFont="1" applyBorder="1" applyAlignment="1">
      <alignment horizontal="left" vertical="center" wrapText="1"/>
    </xf>
    <xf numFmtId="0" fontId="13" fillId="0" borderId="1" xfId="0" applyFont="1" applyBorder="1" applyAlignment="1" applyProtection="1">
      <alignment vertical="center" wrapText="1"/>
      <protection locked="0"/>
    </xf>
    <xf numFmtId="0" fontId="6" fillId="0" borderId="0" xfId="0" applyFont="1" applyAlignment="1">
      <alignment vertical="center" wrapText="1"/>
    </xf>
    <xf numFmtId="0" fontId="6" fillId="0" borderId="1" xfId="0" applyFont="1" applyFill="1" applyBorder="1" applyAlignment="1" applyProtection="1">
      <alignment vertical="center" wrapText="1"/>
      <protection locked="0"/>
    </xf>
    <xf numFmtId="0" fontId="5" fillId="0" borderId="1" xfId="0" applyFont="1" applyFill="1" applyBorder="1" applyAlignment="1" applyProtection="1">
      <alignment vertical="center" wrapText="1"/>
      <protection locked="0"/>
    </xf>
    <xf numFmtId="0" fontId="6" fillId="0" borderId="1" xfId="0" applyFont="1" applyFill="1" applyBorder="1" applyAlignment="1">
      <alignment horizontal="left" vertical="center" wrapText="1"/>
    </xf>
    <xf numFmtId="0" fontId="14" fillId="2" borderId="1" xfId="0" applyFont="1" applyFill="1" applyBorder="1" applyAlignment="1">
      <alignment horizontal="center" vertical="center" wrapText="1"/>
    </xf>
    <xf numFmtId="176" fontId="11" fillId="0" borderId="1" xfId="0" applyNumberFormat="1" applyFont="1" applyFill="1" applyBorder="1" applyAlignment="1">
      <alignment horizontal="left" vertical="center" wrapText="1"/>
    </xf>
    <xf numFmtId="0" fontId="6" fillId="0" borderId="1" xfId="0" applyFont="1" applyFill="1" applyBorder="1" applyAlignment="1">
      <alignment horizontal="center" vertical="center" wrapText="1"/>
    </xf>
    <xf numFmtId="0" fontId="15" fillId="0" borderId="1" xfId="0" applyFont="1" applyBorder="1" applyAlignment="1" applyProtection="1">
      <alignment vertical="center" wrapText="1"/>
      <protection locked="0"/>
    </xf>
    <xf numFmtId="0" fontId="16" fillId="0" borderId="1" xfId="0" applyFont="1" applyFill="1" applyBorder="1" applyAlignment="1" applyProtection="1">
      <alignment vertical="center" wrapText="1"/>
      <protection locked="0"/>
    </xf>
    <xf numFmtId="0" fontId="5" fillId="0" borderId="4" xfId="0" applyFont="1" applyBorder="1" applyAlignment="1">
      <alignment vertical="center" wrapText="1"/>
    </xf>
    <xf numFmtId="0" fontId="5" fillId="0" borderId="5" xfId="0" applyFont="1" applyBorder="1" applyAlignment="1">
      <alignment horizontal="center" vertical="center" wrapText="1"/>
    </xf>
    <xf numFmtId="0" fontId="5" fillId="0" borderId="5" xfId="0" applyFont="1" applyBorder="1" applyAlignment="1">
      <alignment vertical="center" wrapText="1"/>
    </xf>
    <xf numFmtId="0" fontId="6" fillId="0" borderId="5" xfId="0" applyFont="1" applyBorder="1" applyAlignment="1">
      <alignment vertical="center" wrapText="1"/>
    </xf>
    <xf numFmtId="0" fontId="5" fillId="0" borderId="4" xfId="0" applyFont="1" applyBorder="1" applyAlignment="1">
      <alignment horizontal="left" vertical="center" wrapText="1"/>
    </xf>
    <xf numFmtId="0" fontId="6" fillId="0" borderId="5" xfId="0" applyFont="1" applyBorder="1" applyAlignment="1">
      <alignment horizontal="center" vertical="center" wrapText="1"/>
    </xf>
    <xf numFmtId="0" fontId="6" fillId="0" borderId="5" xfId="0" applyFont="1" applyBorder="1" applyAlignment="1">
      <alignment horizontal="left" vertical="center" wrapText="1"/>
    </xf>
    <xf numFmtId="0" fontId="0" fillId="0" borderId="0" xfId="0" applyAlignment="1">
      <alignment horizontal="center" vertical="center" wrapText="1"/>
    </xf>
    <xf numFmtId="0" fontId="6" fillId="0" borderId="2" xfId="0" applyFont="1" applyBorder="1" applyAlignment="1">
      <alignment horizontal="center" vertical="center" wrapText="1"/>
    </xf>
    <xf numFmtId="0" fontId="6" fillId="0" borderId="6" xfId="0" applyFont="1" applyBorder="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6" fillId="0" borderId="8" xfId="0" applyFont="1" applyBorder="1" applyAlignment="1">
      <alignment horizontal="left" vertical="center" wrapText="1"/>
    </xf>
    <xf numFmtId="0" fontId="17" fillId="0" borderId="0" xfId="0" applyFont="1" applyFill="1" applyBorder="1" applyAlignment="1">
      <alignment vertical="center"/>
    </xf>
    <xf numFmtId="176" fontId="6" fillId="0" borderId="1" xfId="0" applyNumberFormat="1" applyFont="1" applyFill="1" applyBorder="1" applyAlignment="1">
      <alignment horizontal="center" vertical="center" wrapText="1"/>
    </xf>
    <xf numFmtId="0" fontId="18" fillId="0" borderId="1" xfId="0" applyFont="1" applyFill="1" applyBorder="1" applyAlignment="1">
      <alignment horizontal="center" vertical="center" wrapText="1"/>
    </xf>
    <xf numFmtId="177" fontId="9" fillId="0" borderId="1" xfId="0" applyNumberFormat="1" applyFont="1" applyFill="1" applyBorder="1" applyAlignment="1">
      <alignment horizontal="center" vertical="center" wrapText="1"/>
    </xf>
    <xf numFmtId="0" fontId="6" fillId="0" borderId="4" xfId="0" applyFont="1" applyBorder="1" applyAlignment="1">
      <alignment vertical="center" wrapText="1"/>
    </xf>
    <xf numFmtId="176" fontId="19" fillId="0" borderId="1" xfId="0" applyNumberFormat="1" applyFont="1" applyFill="1" applyBorder="1" applyAlignment="1">
      <alignment horizontal="center" vertical="center" wrapText="1"/>
    </xf>
    <xf numFmtId="176" fontId="20" fillId="0" borderId="1" xfId="0" applyNumberFormat="1" applyFont="1" applyFill="1" applyBorder="1" applyAlignment="1">
      <alignment horizontal="left" vertical="center" wrapText="1"/>
    </xf>
    <xf numFmtId="0" fontId="3" fillId="3" borderId="0" xfId="0" applyFont="1" applyFill="1" applyBorder="1" applyAlignment="1">
      <alignment vertical="center"/>
    </xf>
    <xf numFmtId="0" fontId="21" fillId="0" borderId="0" xfId="0" applyFont="1" applyFill="1" applyBorder="1" applyAlignment="1">
      <alignment vertical="center"/>
    </xf>
    <xf numFmtId="0" fontId="9" fillId="3" borderId="1" xfId="0" applyFont="1" applyFill="1" applyBorder="1" applyAlignment="1">
      <alignment horizontal="left" vertical="center" wrapText="1"/>
    </xf>
    <xf numFmtId="0" fontId="9" fillId="3" borderId="1" xfId="0" applyFont="1" applyFill="1" applyBorder="1" applyAlignment="1">
      <alignment horizontal="center" vertical="center" wrapText="1"/>
    </xf>
    <xf numFmtId="176" fontId="10" fillId="3" borderId="1" xfId="0" applyNumberFormat="1" applyFont="1" applyFill="1" applyBorder="1" applyAlignment="1">
      <alignment horizontal="center" vertical="center" wrapText="1"/>
    </xf>
    <xf numFmtId="176" fontId="11" fillId="3" borderId="1" xfId="0" applyNumberFormat="1" applyFont="1" applyFill="1" applyBorder="1" applyAlignment="1">
      <alignment horizontal="center" vertical="center" wrapText="1"/>
    </xf>
    <xf numFmtId="176" fontId="6" fillId="3" borderId="1" xfId="0" applyNumberFormat="1" applyFont="1" applyFill="1" applyBorder="1" applyAlignment="1">
      <alignment horizontal="left" vertical="center" wrapText="1"/>
    </xf>
    <xf numFmtId="177" fontId="11" fillId="3" borderId="1" xfId="0" applyNumberFormat="1" applyFont="1" applyFill="1" applyBorder="1" applyAlignment="1">
      <alignment horizontal="center" vertical="center" wrapText="1"/>
    </xf>
    <xf numFmtId="176" fontId="6" fillId="3" borderId="1" xfId="0" applyNumberFormat="1" applyFont="1" applyFill="1" applyBorder="1" applyAlignment="1">
      <alignment horizontal="center" vertical="center" wrapText="1"/>
    </xf>
    <xf numFmtId="176" fontId="20" fillId="0" borderId="1" xfId="0" applyNumberFormat="1" applyFont="1" applyFill="1" applyBorder="1" applyAlignment="1">
      <alignment horizontal="center" vertical="center" wrapText="1"/>
    </xf>
    <xf numFmtId="178" fontId="6" fillId="3" borderId="1" xfId="0" applyNumberFormat="1" applyFont="1" applyFill="1" applyBorder="1" applyAlignment="1">
      <alignment horizontal="center" vertical="center" wrapText="1"/>
    </xf>
    <xf numFmtId="176" fontId="9" fillId="3" borderId="1" xfId="0" applyNumberFormat="1" applyFont="1" applyFill="1" applyBorder="1" applyAlignment="1">
      <alignment horizontal="center" vertical="center" wrapText="1"/>
    </xf>
    <xf numFmtId="176" fontId="6" fillId="3" borderId="4" xfId="0" applyNumberFormat="1" applyFont="1" applyFill="1" applyBorder="1" applyAlignment="1">
      <alignment horizontal="center" vertical="center" wrapText="1"/>
    </xf>
    <xf numFmtId="0" fontId="10" fillId="3" borderId="1" xfId="0" applyFont="1" applyFill="1" applyBorder="1" applyAlignment="1">
      <alignment horizontal="center" vertical="center" wrapText="1"/>
    </xf>
    <xf numFmtId="0" fontId="22" fillId="0" borderId="1" xfId="0" applyFont="1" applyFill="1" applyBorder="1" applyAlignment="1">
      <alignment horizontal="center" vertical="center" wrapText="1"/>
    </xf>
    <xf numFmtId="176" fontId="23" fillId="0" borderId="1" xfId="0" applyNumberFormat="1" applyFont="1" applyFill="1" applyBorder="1" applyAlignment="1">
      <alignment horizontal="center" vertical="center" wrapText="1"/>
    </xf>
    <xf numFmtId="177" fontId="23" fillId="0" borderId="1" xfId="0" applyNumberFormat="1" applyFont="1" applyFill="1" applyBorder="1" applyAlignment="1">
      <alignment horizontal="center" vertical="center" wrapText="1"/>
    </xf>
    <xf numFmtId="0" fontId="14" fillId="0" borderId="1" xfId="0" applyFont="1" applyFill="1" applyBorder="1" applyAlignment="1">
      <alignment horizontal="center" vertical="center" wrapText="1"/>
    </xf>
    <xf numFmtId="0" fontId="3" fillId="0" borderId="0" xfId="0" applyFont="1" applyFill="1" applyAlignment="1">
      <alignment vertical="center"/>
    </xf>
    <xf numFmtId="0" fontId="3" fillId="0" borderId="1" xfId="0" applyFont="1" applyFill="1" applyBorder="1" applyAlignment="1">
      <alignment vertical="center"/>
    </xf>
    <xf numFmtId="0" fontId="3" fillId="0"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213"/>
  <sheetViews>
    <sheetView tabSelected="1" zoomScale="90" zoomScaleNormal="90" workbookViewId="0">
      <selection activeCell="I8" sqref="I8"/>
    </sheetView>
  </sheetViews>
  <sheetFormatPr defaultColWidth="9" defaultRowHeight="14.25"/>
  <cols>
    <col min="1" max="1" width="18.5" customWidth="1"/>
    <col min="2" max="3" width="5.5" style="6" customWidth="1"/>
    <col min="4" max="5" width="5.875" customWidth="1"/>
    <col min="6" max="6" width="23.625" customWidth="1"/>
    <col min="7" max="8" width="6" customWidth="1"/>
    <col min="9" max="9" width="6.375" style="6" customWidth="1"/>
    <col min="10" max="11" width="7.875" customWidth="1"/>
    <col min="12" max="12" width="6.375" customWidth="1"/>
    <col min="13" max="13" width="7.5" customWidth="1"/>
    <col min="14" max="14" width="6.75" style="6" customWidth="1"/>
    <col min="15" max="15" width="6.75" customWidth="1"/>
    <col min="16" max="16" width="6" customWidth="1"/>
  </cols>
  <sheetData>
    <row r="1" s="1" customFormat="1" ht="25.5" spans="1:16">
      <c r="A1" s="7" t="s">
        <v>0</v>
      </c>
      <c r="B1" s="7"/>
      <c r="C1" s="7"/>
      <c r="D1" s="7"/>
      <c r="E1" s="7"/>
      <c r="F1" s="7"/>
      <c r="G1" s="7"/>
      <c r="H1" s="7"/>
      <c r="I1" s="7"/>
      <c r="J1" s="7"/>
      <c r="K1" s="7"/>
      <c r="L1" s="7"/>
      <c r="M1" s="7"/>
      <c r="N1" s="7"/>
      <c r="O1" s="7"/>
      <c r="P1" s="7"/>
    </row>
    <row r="2" s="2" customFormat="1" spans="1:16">
      <c r="A2" s="8" t="s">
        <v>1</v>
      </c>
      <c r="B2" s="9"/>
      <c r="C2" s="9"/>
      <c r="D2" s="8" t="s">
        <v>2</v>
      </c>
      <c r="E2" s="8"/>
      <c r="F2" s="8"/>
      <c r="G2" s="8"/>
      <c r="H2" s="8"/>
      <c r="I2" s="9"/>
      <c r="J2" s="8"/>
      <c r="K2" s="8"/>
      <c r="L2" s="8"/>
      <c r="M2" s="8"/>
      <c r="N2" s="9"/>
      <c r="O2" s="8"/>
      <c r="P2" s="8"/>
    </row>
    <row r="3" s="2" customFormat="1" spans="1:16">
      <c r="A3" s="10" t="s">
        <v>3</v>
      </c>
      <c r="B3" s="10" t="s">
        <v>4</v>
      </c>
      <c r="C3" s="10" t="s">
        <v>5</v>
      </c>
      <c r="D3" s="10" t="s">
        <v>6</v>
      </c>
      <c r="E3" s="10"/>
      <c r="F3" s="10" t="s">
        <v>7</v>
      </c>
      <c r="G3" s="10" t="s">
        <v>8</v>
      </c>
      <c r="H3" s="10" t="s">
        <v>9</v>
      </c>
      <c r="I3" s="10" t="s">
        <v>10</v>
      </c>
      <c r="J3" s="10"/>
      <c r="K3" s="10"/>
      <c r="L3" s="10"/>
      <c r="M3" s="10" t="s">
        <v>11</v>
      </c>
      <c r="N3" s="10" t="s">
        <v>12</v>
      </c>
      <c r="O3" s="10" t="s">
        <v>13</v>
      </c>
      <c r="P3" s="10" t="s">
        <v>14</v>
      </c>
    </row>
    <row r="4" s="2" customFormat="1" ht="24" spans="1:16">
      <c r="A4" s="11"/>
      <c r="B4" s="10"/>
      <c r="C4" s="10"/>
      <c r="D4" s="10" t="s">
        <v>15</v>
      </c>
      <c r="E4" s="10" t="s">
        <v>16</v>
      </c>
      <c r="F4" s="11"/>
      <c r="G4" s="11"/>
      <c r="H4" s="11"/>
      <c r="I4" s="10" t="s">
        <v>17</v>
      </c>
      <c r="J4" s="11" t="s">
        <v>18</v>
      </c>
      <c r="K4" s="11" t="s">
        <v>19</v>
      </c>
      <c r="L4" s="11" t="s">
        <v>20</v>
      </c>
      <c r="M4" s="10"/>
      <c r="N4" s="10"/>
      <c r="O4" s="10"/>
      <c r="P4" s="10"/>
    </row>
    <row r="5" s="3" customFormat="1" spans="1:16">
      <c r="A5" s="10" t="s">
        <v>21</v>
      </c>
      <c r="B5" s="10">
        <f>B6+B95+B108+B112+B137+B158+B178+B197+B207+B211</f>
        <v>98</v>
      </c>
      <c r="C5" s="10" t="s">
        <v>22</v>
      </c>
      <c r="D5" s="10" t="s">
        <v>22</v>
      </c>
      <c r="E5" s="10" t="s">
        <v>22</v>
      </c>
      <c r="F5" s="10" t="s">
        <v>22</v>
      </c>
      <c r="G5" s="10" t="s">
        <v>22</v>
      </c>
      <c r="H5" s="10" t="s">
        <v>22</v>
      </c>
      <c r="I5" s="10">
        <f>I6+I95+I108+I112+I137+I158+I178+I197+I207+I211</f>
        <v>22283.226</v>
      </c>
      <c r="J5" s="10">
        <f>J6+J95+J108+J112+J137+J158+J178+J197+J207+J211</f>
        <v>0</v>
      </c>
      <c r="K5" s="10">
        <f>K6+K95+K108+K112+K137+K158+K178+K197+K207+K211</f>
        <v>22283.226</v>
      </c>
      <c r="L5" s="10">
        <f>L6+L95+L108+L112+L137+L158+L178+L197+L207+L211</f>
        <v>0</v>
      </c>
      <c r="M5" s="13" t="s">
        <v>22</v>
      </c>
      <c r="N5" s="13" t="s">
        <v>22</v>
      </c>
      <c r="O5" s="13" t="s">
        <v>22</v>
      </c>
      <c r="P5" s="13"/>
    </row>
    <row r="6" s="3" customFormat="1" spans="1:16">
      <c r="A6" s="11" t="s">
        <v>23</v>
      </c>
      <c r="B6" s="10">
        <f>B7+B24+B29+B83+B88</f>
        <v>56</v>
      </c>
      <c r="C6" s="10" t="s">
        <v>22</v>
      </c>
      <c r="D6" s="10" t="s">
        <v>22</v>
      </c>
      <c r="E6" s="10" t="s">
        <v>22</v>
      </c>
      <c r="F6" s="10" t="s">
        <v>22</v>
      </c>
      <c r="G6" s="10" t="s">
        <v>22</v>
      </c>
      <c r="H6" s="10" t="s">
        <v>22</v>
      </c>
      <c r="I6" s="10">
        <f>I7+I24+I29+I83+I88</f>
        <v>11198.106</v>
      </c>
      <c r="J6" s="10">
        <f>J7+J24+J29+J83+J88</f>
        <v>0</v>
      </c>
      <c r="K6" s="10">
        <f>K7+K24+K29+K83+K88</f>
        <v>11198.106</v>
      </c>
      <c r="L6" s="10">
        <f>L7+L24+L29+L83+L88</f>
        <v>0</v>
      </c>
      <c r="M6" s="13" t="s">
        <v>22</v>
      </c>
      <c r="N6" s="13" t="s">
        <v>22</v>
      </c>
      <c r="O6" s="13" t="s">
        <v>22</v>
      </c>
      <c r="P6" s="13"/>
    </row>
    <row r="7" s="3" customFormat="1" spans="1:16">
      <c r="A7" s="11" t="s">
        <v>24</v>
      </c>
      <c r="B7" s="10">
        <f>B8+B17+B18+B19+B20+B21+B22+B23</f>
        <v>7</v>
      </c>
      <c r="C7" s="10" t="s">
        <v>22</v>
      </c>
      <c r="D7" s="10" t="s">
        <v>22</v>
      </c>
      <c r="E7" s="10" t="s">
        <v>22</v>
      </c>
      <c r="F7" s="10" t="s">
        <v>22</v>
      </c>
      <c r="G7" s="10" t="s">
        <v>22</v>
      </c>
      <c r="H7" s="10" t="s">
        <v>22</v>
      </c>
      <c r="I7" s="10">
        <f t="shared" ref="I7:L7" si="0">I8+I17+I18+I19+I20+I21+I22+I23</f>
        <v>1423.6</v>
      </c>
      <c r="J7" s="10">
        <f t="shared" si="0"/>
        <v>0</v>
      </c>
      <c r="K7" s="10">
        <f t="shared" si="0"/>
        <v>1423.6</v>
      </c>
      <c r="L7" s="10">
        <f t="shared" si="0"/>
        <v>0</v>
      </c>
      <c r="M7" s="10" t="s">
        <v>22</v>
      </c>
      <c r="N7" s="10" t="s">
        <v>22</v>
      </c>
      <c r="O7" s="13" t="s">
        <v>22</v>
      </c>
      <c r="P7" s="13"/>
    </row>
    <row r="8" s="2" customFormat="1" ht="72" spans="1:16">
      <c r="A8" s="12" t="s">
        <v>25</v>
      </c>
      <c r="B8" s="13">
        <f>SUM(B9:B15)</f>
        <v>7</v>
      </c>
      <c r="C8" s="13" t="s">
        <v>26</v>
      </c>
      <c r="D8" s="13" t="s">
        <v>27</v>
      </c>
      <c r="E8" s="12"/>
      <c r="F8" s="12" t="s">
        <v>28</v>
      </c>
      <c r="G8" s="12" t="s">
        <v>29</v>
      </c>
      <c r="H8" s="12"/>
      <c r="I8" s="13">
        <f>SUM(I9:I15)</f>
        <v>1423.6</v>
      </c>
      <c r="J8" s="13">
        <f>SUM(J9:J15)</f>
        <v>0</v>
      </c>
      <c r="K8" s="13">
        <f>SUM(K9:K15)</f>
        <v>1423.6</v>
      </c>
      <c r="L8" s="12"/>
      <c r="M8" s="12" t="s">
        <v>30</v>
      </c>
      <c r="N8" s="13" t="s">
        <v>31</v>
      </c>
      <c r="O8" s="12" t="s">
        <v>32</v>
      </c>
      <c r="P8" s="12" t="s">
        <v>33</v>
      </c>
    </row>
    <row r="9" s="4" customFormat="1" ht="36.75" spans="1:16">
      <c r="A9" s="16" t="s">
        <v>34</v>
      </c>
      <c r="B9" s="17">
        <v>1</v>
      </c>
      <c r="C9" s="17"/>
      <c r="D9" s="18" t="s">
        <v>35</v>
      </c>
      <c r="E9" s="21">
        <v>1</v>
      </c>
      <c r="F9" s="19" t="s">
        <v>36</v>
      </c>
      <c r="G9" s="19" t="s">
        <v>37</v>
      </c>
      <c r="H9" s="21">
        <v>2022</v>
      </c>
      <c r="I9" s="24">
        <v>100</v>
      </c>
      <c r="J9" s="24"/>
      <c r="K9" s="25">
        <f>I9-J9</f>
        <v>100</v>
      </c>
      <c r="L9" s="25"/>
      <c r="M9" s="26" t="s">
        <v>38</v>
      </c>
      <c r="N9" s="13" t="s">
        <v>31</v>
      </c>
      <c r="O9" s="12" t="s">
        <v>32</v>
      </c>
      <c r="P9" s="17"/>
    </row>
    <row r="10" s="2" customFormat="1" ht="43" customHeight="1" spans="1:16">
      <c r="A10" s="16" t="s">
        <v>39</v>
      </c>
      <c r="B10" s="13">
        <v>1</v>
      </c>
      <c r="C10" s="13"/>
      <c r="D10" s="13"/>
      <c r="E10" s="12"/>
      <c r="F10" s="16" t="s">
        <v>40</v>
      </c>
      <c r="G10" s="12" t="s">
        <v>41</v>
      </c>
      <c r="H10" s="21">
        <v>2023</v>
      </c>
      <c r="I10" s="13">
        <v>25</v>
      </c>
      <c r="J10" s="12"/>
      <c r="K10" s="13">
        <v>25</v>
      </c>
      <c r="L10" s="57"/>
      <c r="M10" s="57" t="s">
        <v>42</v>
      </c>
      <c r="N10" s="13" t="s">
        <v>31</v>
      </c>
      <c r="O10" s="12" t="s">
        <v>32</v>
      </c>
      <c r="P10" s="12"/>
    </row>
    <row r="11" s="2" customFormat="1" ht="45" customHeight="1" spans="1:16">
      <c r="A11" s="16" t="s">
        <v>43</v>
      </c>
      <c r="B11" s="13">
        <v>1</v>
      </c>
      <c r="C11" s="13"/>
      <c r="D11" s="13"/>
      <c r="E11" s="12"/>
      <c r="F11" s="16" t="s">
        <v>44</v>
      </c>
      <c r="G11" s="12" t="s">
        <v>41</v>
      </c>
      <c r="H11" s="21">
        <v>2023</v>
      </c>
      <c r="I11" s="13">
        <v>41</v>
      </c>
      <c r="J11" s="12"/>
      <c r="K11" s="13">
        <v>41</v>
      </c>
      <c r="L11" s="57"/>
      <c r="M11" s="57" t="s">
        <v>42</v>
      </c>
      <c r="N11" s="13" t="s">
        <v>31</v>
      </c>
      <c r="O11" s="12" t="s">
        <v>32</v>
      </c>
      <c r="P11" s="12"/>
    </row>
    <row r="12" s="2" customFormat="1" ht="61" customHeight="1" spans="1:16">
      <c r="A12" s="16" t="s">
        <v>45</v>
      </c>
      <c r="B12" s="13">
        <v>1</v>
      </c>
      <c r="C12" s="13"/>
      <c r="D12" s="13"/>
      <c r="E12" s="12"/>
      <c r="F12" s="16" t="s">
        <v>46</v>
      </c>
      <c r="G12" s="12" t="s">
        <v>47</v>
      </c>
      <c r="H12" s="21">
        <v>2023</v>
      </c>
      <c r="I12" s="13">
        <v>41</v>
      </c>
      <c r="J12" s="12"/>
      <c r="K12" s="13">
        <v>41</v>
      </c>
      <c r="L12" s="57"/>
      <c r="M12" s="57" t="s">
        <v>42</v>
      </c>
      <c r="N12" s="13" t="s">
        <v>31</v>
      </c>
      <c r="O12" s="12" t="s">
        <v>32</v>
      </c>
      <c r="P12" s="12"/>
    </row>
    <row r="13" s="4" customFormat="1" ht="48.75" spans="1:16">
      <c r="A13" s="16" t="s">
        <v>48</v>
      </c>
      <c r="B13" s="17">
        <v>1</v>
      </c>
      <c r="C13" s="17"/>
      <c r="D13" s="18" t="s">
        <v>35</v>
      </c>
      <c r="E13" s="21">
        <v>1</v>
      </c>
      <c r="F13" s="19" t="s">
        <v>49</v>
      </c>
      <c r="G13" s="19" t="s">
        <v>50</v>
      </c>
      <c r="H13" s="21">
        <v>2023</v>
      </c>
      <c r="I13" s="24">
        <v>800</v>
      </c>
      <c r="J13" s="24"/>
      <c r="K13" s="25">
        <f>I13-J13</f>
        <v>800</v>
      </c>
      <c r="L13" s="25"/>
      <c r="M13" s="26" t="s">
        <v>51</v>
      </c>
      <c r="N13" s="13" t="s">
        <v>31</v>
      </c>
      <c r="O13" s="12" t="s">
        <v>32</v>
      </c>
      <c r="P13" s="17"/>
    </row>
    <row r="14" s="4" customFormat="1" ht="50.25" spans="1:16">
      <c r="A14" s="16" t="s">
        <v>52</v>
      </c>
      <c r="B14" s="17">
        <v>1</v>
      </c>
      <c r="C14" s="17"/>
      <c r="D14" s="18" t="s">
        <v>35</v>
      </c>
      <c r="E14" s="21">
        <v>1</v>
      </c>
      <c r="F14" s="18" t="s">
        <v>53</v>
      </c>
      <c r="G14" s="19" t="s">
        <v>54</v>
      </c>
      <c r="H14" s="21">
        <v>2022</v>
      </c>
      <c r="I14" s="24">
        <v>356.6</v>
      </c>
      <c r="J14" s="24"/>
      <c r="K14" s="25">
        <f>I14-J14</f>
        <v>356.6</v>
      </c>
      <c r="L14" s="25"/>
      <c r="M14" s="26" t="s">
        <v>42</v>
      </c>
      <c r="N14" s="13" t="s">
        <v>31</v>
      </c>
      <c r="O14" s="12" t="s">
        <v>32</v>
      </c>
      <c r="P14" s="17"/>
    </row>
    <row r="15" s="4" customFormat="1" ht="24" spans="1:16">
      <c r="A15" s="16" t="s">
        <v>55</v>
      </c>
      <c r="B15" s="17">
        <v>1</v>
      </c>
      <c r="C15" s="17"/>
      <c r="D15" s="18" t="s">
        <v>35</v>
      </c>
      <c r="E15" s="21">
        <v>1</v>
      </c>
      <c r="F15" s="19" t="s">
        <v>56</v>
      </c>
      <c r="G15" s="19" t="s">
        <v>54</v>
      </c>
      <c r="H15" s="21">
        <v>2024</v>
      </c>
      <c r="I15" s="24">
        <v>60</v>
      </c>
      <c r="J15" s="24"/>
      <c r="K15" s="25">
        <f>I15-J15</f>
        <v>60</v>
      </c>
      <c r="L15" s="25"/>
      <c r="M15" s="26" t="s">
        <v>42</v>
      </c>
      <c r="N15" s="13" t="s">
        <v>31</v>
      </c>
      <c r="O15" s="12" t="s">
        <v>32</v>
      </c>
      <c r="P15" s="17"/>
    </row>
    <row r="16" s="78" customFormat="1" ht="15" spans="1:16">
      <c r="A16" s="16"/>
      <c r="B16" s="17"/>
      <c r="C16" s="17"/>
      <c r="D16" s="18"/>
      <c r="E16" s="21"/>
      <c r="F16" s="19"/>
      <c r="G16" s="19"/>
      <c r="H16" s="21"/>
      <c r="I16" s="24"/>
      <c r="J16" s="24"/>
      <c r="K16" s="25"/>
      <c r="L16" s="25"/>
      <c r="M16" s="26"/>
      <c r="N16" s="13"/>
      <c r="O16" s="12"/>
      <c r="P16" s="17"/>
    </row>
    <row r="17" s="2" customFormat="1" ht="48" spans="1:16">
      <c r="A17" s="12" t="s">
        <v>57</v>
      </c>
      <c r="B17" s="13"/>
      <c r="C17" s="13"/>
      <c r="D17" s="13" t="s">
        <v>58</v>
      </c>
      <c r="E17" s="12"/>
      <c r="F17" s="12" t="s">
        <v>59</v>
      </c>
      <c r="G17" s="12"/>
      <c r="H17" s="12"/>
      <c r="I17" s="13"/>
      <c r="J17" s="12"/>
      <c r="K17" s="12"/>
      <c r="L17" s="12"/>
      <c r="M17" s="12" t="s">
        <v>60</v>
      </c>
      <c r="N17" s="13"/>
      <c r="O17" s="12"/>
      <c r="P17" s="13" t="s">
        <v>61</v>
      </c>
    </row>
    <row r="18" s="2" customFormat="1" ht="48" spans="1:16">
      <c r="A18" s="12" t="s">
        <v>62</v>
      </c>
      <c r="B18" s="13"/>
      <c r="C18" s="13"/>
      <c r="D18" s="13" t="s">
        <v>63</v>
      </c>
      <c r="E18" s="12"/>
      <c r="F18" s="12" t="s">
        <v>64</v>
      </c>
      <c r="G18" s="12"/>
      <c r="H18" s="12"/>
      <c r="I18" s="13"/>
      <c r="J18" s="12"/>
      <c r="K18" s="12"/>
      <c r="L18" s="12"/>
      <c r="M18" s="12" t="s">
        <v>65</v>
      </c>
      <c r="N18" s="13"/>
      <c r="O18" s="12"/>
      <c r="P18" s="13" t="s">
        <v>61</v>
      </c>
    </row>
    <row r="19" s="2" customFormat="1" ht="36" spans="1:16">
      <c r="A19" s="12" t="s">
        <v>66</v>
      </c>
      <c r="B19" s="13"/>
      <c r="C19" s="13"/>
      <c r="D19" s="13" t="s">
        <v>63</v>
      </c>
      <c r="E19" s="12"/>
      <c r="F19" s="12" t="s">
        <v>67</v>
      </c>
      <c r="G19" s="12"/>
      <c r="H19" s="12"/>
      <c r="I19" s="13"/>
      <c r="J19" s="12"/>
      <c r="K19" s="12"/>
      <c r="L19" s="12"/>
      <c r="M19" s="12" t="s">
        <v>68</v>
      </c>
      <c r="N19" s="13"/>
      <c r="O19" s="12"/>
      <c r="P19" s="13" t="s">
        <v>61</v>
      </c>
    </row>
    <row r="20" s="2" customFormat="1" ht="48" spans="1:16">
      <c r="A20" s="12" t="s">
        <v>69</v>
      </c>
      <c r="B20" s="13"/>
      <c r="C20" s="13"/>
      <c r="D20" s="13" t="s">
        <v>70</v>
      </c>
      <c r="E20" s="12"/>
      <c r="F20" s="12" t="s">
        <v>71</v>
      </c>
      <c r="G20" s="12"/>
      <c r="H20" s="12"/>
      <c r="I20" s="13"/>
      <c r="J20" s="12"/>
      <c r="K20" s="12"/>
      <c r="L20" s="12"/>
      <c r="M20" s="12" t="s">
        <v>72</v>
      </c>
      <c r="N20" s="13"/>
      <c r="O20" s="12"/>
      <c r="P20" s="13" t="s">
        <v>61</v>
      </c>
    </row>
    <row r="21" s="2" customFormat="1" ht="36" spans="1:16">
      <c r="A21" s="12" t="s">
        <v>73</v>
      </c>
      <c r="B21" s="13"/>
      <c r="C21" s="13"/>
      <c r="D21" s="13" t="s">
        <v>74</v>
      </c>
      <c r="E21" s="12"/>
      <c r="F21" s="12" t="s">
        <v>75</v>
      </c>
      <c r="G21" s="12"/>
      <c r="H21" s="12"/>
      <c r="I21" s="13"/>
      <c r="J21" s="12"/>
      <c r="K21" s="12"/>
      <c r="L21" s="12"/>
      <c r="M21" s="12" t="s">
        <v>76</v>
      </c>
      <c r="N21" s="13"/>
      <c r="O21" s="12"/>
      <c r="P21" s="13" t="s">
        <v>61</v>
      </c>
    </row>
    <row r="22" s="2" customFormat="1" ht="24" spans="1:16">
      <c r="A22" s="12" t="s">
        <v>77</v>
      </c>
      <c r="B22" s="13"/>
      <c r="C22" s="13"/>
      <c r="D22" s="13" t="s">
        <v>35</v>
      </c>
      <c r="E22" s="12"/>
      <c r="F22" s="12" t="s">
        <v>78</v>
      </c>
      <c r="G22" s="12"/>
      <c r="H22" s="12"/>
      <c r="I22" s="13"/>
      <c r="J22" s="12"/>
      <c r="K22" s="12"/>
      <c r="L22" s="12"/>
      <c r="M22" s="12" t="s">
        <v>79</v>
      </c>
      <c r="N22" s="13"/>
      <c r="O22" s="12"/>
      <c r="P22" s="13" t="s">
        <v>61</v>
      </c>
    </row>
    <row r="23" s="2" customFormat="1" ht="36" spans="1:16">
      <c r="A23" s="12" t="s">
        <v>80</v>
      </c>
      <c r="B23" s="13"/>
      <c r="C23" s="13"/>
      <c r="D23" s="13" t="s">
        <v>35</v>
      </c>
      <c r="E23" s="12"/>
      <c r="F23" s="12" t="s">
        <v>81</v>
      </c>
      <c r="G23" s="12"/>
      <c r="H23" s="12"/>
      <c r="I23" s="13"/>
      <c r="J23" s="12"/>
      <c r="K23" s="12"/>
      <c r="L23" s="12"/>
      <c r="M23" s="12" t="s">
        <v>82</v>
      </c>
      <c r="N23" s="13"/>
      <c r="O23" s="12"/>
      <c r="P23" s="13" t="s">
        <v>61</v>
      </c>
    </row>
    <row r="24" s="3" customFormat="1" spans="1:16">
      <c r="A24" s="11" t="s">
        <v>83</v>
      </c>
      <c r="B24" s="10">
        <f>B25+B26+B27+B28</f>
        <v>0</v>
      </c>
      <c r="C24" s="10" t="s">
        <v>22</v>
      </c>
      <c r="D24" s="10" t="s">
        <v>22</v>
      </c>
      <c r="E24" s="10" t="s">
        <v>22</v>
      </c>
      <c r="F24" s="10" t="s">
        <v>22</v>
      </c>
      <c r="G24" s="10" t="s">
        <v>22</v>
      </c>
      <c r="H24" s="10" t="s">
        <v>22</v>
      </c>
      <c r="I24" s="10">
        <f>I25+I26+I27+I28</f>
        <v>0</v>
      </c>
      <c r="J24" s="10">
        <f>J25+J26+J27+J28</f>
        <v>0</v>
      </c>
      <c r="K24" s="10">
        <f>K25+K26+K27+K28</f>
        <v>0</v>
      </c>
      <c r="L24" s="10">
        <f>L25+L26+L27+L28</f>
        <v>0</v>
      </c>
      <c r="M24" s="10" t="s">
        <v>22</v>
      </c>
      <c r="N24" s="10" t="s">
        <v>22</v>
      </c>
      <c r="O24" s="10" t="s">
        <v>22</v>
      </c>
      <c r="P24" s="13"/>
    </row>
    <row r="25" s="2" customFormat="1" ht="36" spans="1:16">
      <c r="A25" s="12" t="s">
        <v>84</v>
      </c>
      <c r="B25" s="13"/>
      <c r="C25" s="13"/>
      <c r="D25" s="13" t="s">
        <v>35</v>
      </c>
      <c r="E25" s="12"/>
      <c r="F25" s="12" t="s">
        <v>85</v>
      </c>
      <c r="G25" s="12"/>
      <c r="H25" s="12"/>
      <c r="I25" s="13"/>
      <c r="J25" s="12"/>
      <c r="K25" s="12"/>
      <c r="L25" s="12"/>
      <c r="M25" s="12" t="s">
        <v>86</v>
      </c>
      <c r="N25" s="13"/>
      <c r="O25" s="12"/>
      <c r="P25" s="13" t="s">
        <v>61</v>
      </c>
    </row>
    <row r="26" s="2" customFormat="1" ht="48" spans="1:16">
      <c r="A26" s="12" t="s">
        <v>87</v>
      </c>
      <c r="B26" s="13"/>
      <c r="C26" s="13"/>
      <c r="D26" s="13" t="s">
        <v>88</v>
      </c>
      <c r="E26" s="12"/>
      <c r="F26" s="12" t="s">
        <v>89</v>
      </c>
      <c r="G26" s="12"/>
      <c r="H26" s="12"/>
      <c r="I26" s="13"/>
      <c r="J26" s="12"/>
      <c r="K26" s="12"/>
      <c r="L26" s="12"/>
      <c r="M26" s="12" t="s">
        <v>90</v>
      </c>
      <c r="N26" s="13"/>
      <c r="O26" s="12"/>
      <c r="P26" s="13" t="s">
        <v>61</v>
      </c>
    </row>
    <row r="27" s="2" customFormat="1" ht="48" spans="1:16">
      <c r="A27" s="12" t="s">
        <v>91</v>
      </c>
      <c r="B27" s="13"/>
      <c r="C27" s="13"/>
      <c r="D27" s="13" t="s">
        <v>88</v>
      </c>
      <c r="E27" s="12"/>
      <c r="F27" s="12" t="s">
        <v>92</v>
      </c>
      <c r="G27" s="12"/>
      <c r="H27" s="12"/>
      <c r="I27" s="13"/>
      <c r="J27" s="13"/>
      <c r="K27" s="12"/>
      <c r="L27" s="12"/>
      <c r="M27" s="12" t="s">
        <v>93</v>
      </c>
      <c r="N27" s="13"/>
      <c r="O27" s="12"/>
      <c r="P27" s="13" t="s">
        <v>61</v>
      </c>
    </row>
    <row r="28" s="2" customFormat="1" ht="48" spans="1:16">
      <c r="A28" s="12" t="s">
        <v>94</v>
      </c>
      <c r="B28" s="13"/>
      <c r="C28" s="13"/>
      <c r="D28" s="13" t="s">
        <v>88</v>
      </c>
      <c r="E28" s="12"/>
      <c r="F28" s="12" t="s">
        <v>95</v>
      </c>
      <c r="G28" s="12"/>
      <c r="H28" s="12"/>
      <c r="I28" s="13"/>
      <c r="J28" s="13"/>
      <c r="K28" s="12"/>
      <c r="L28" s="12"/>
      <c r="M28" s="12" t="s">
        <v>93</v>
      </c>
      <c r="N28" s="13"/>
      <c r="O28" s="12"/>
      <c r="P28" s="13" t="s">
        <v>61</v>
      </c>
    </row>
    <row r="29" s="3" customFormat="1" ht="24" spans="1:16">
      <c r="A29" s="11" t="s">
        <v>96</v>
      </c>
      <c r="B29" s="10">
        <f>B30+B62+B82</f>
        <v>48</v>
      </c>
      <c r="C29" s="10" t="s">
        <v>22</v>
      </c>
      <c r="D29" s="10" t="s">
        <v>22</v>
      </c>
      <c r="E29" s="10" t="s">
        <v>22</v>
      </c>
      <c r="F29" s="10" t="s">
        <v>22</v>
      </c>
      <c r="G29" s="10" t="s">
        <v>22</v>
      </c>
      <c r="H29" s="10" t="s">
        <v>22</v>
      </c>
      <c r="I29" s="10">
        <f>I30+I62+I82+I82</f>
        <v>9699.506</v>
      </c>
      <c r="J29" s="10">
        <f>J62+J82</f>
        <v>0</v>
      </c>
      <c r="K29" s="10">
        <f>K30+K62+K82+K82</f>
        <v>9699.506</v>
      </c>
      <c r="L29" s="10">
        <f>L30+L62+L82+L82</f>
        <v>0</v>
      </c>
      <c r="M29" s="10" t="s">
        <v>22</v>
      </c>
      <c r="N29" s="10" t="s">
        <v>22</v>
      </c>
      <c r="O29" s="10" t="s">
        <v>22</v>
      </c>
      <c r="P29" s="13"/>
    </row>
    <row r="30" s="2" customFormat="1" ht="24" spans="1:16">
      <c r="A30" s="12" t="s">
        <v>97</v>
      </c>
      <c r="B30" s="13">
        <f>SUM(B31:B60)</f>
        <v>30</v>
      </c>
      <c r="C30" s="13" t="s">
        <v>98</v>
      </c>
      <c r="D30" s="13" t="s">
        <v>99</v>
      </c>
      <c r="E30" s="12"/>
      <c r="F30" s="12"/>
      <c r="G30" s="12"/>
      <c r="H30" s="12"/>
      <c r="I30" s="13">
        <f>SUM(I31:I60)</f>
        <v>5494.086</v>
      </c>
      <c r="J30" s="13">
        <f>SUM(J31:J60)</f>
        <v>0</v>
      </c>
      <c r="K30" s="13">
        <f>SUM(K31:K60)</f>
        <v>5494.086</v>
      </c>
      <c r="L30" s="12"/>
      <c r="M30" s="12" t="s">
        <v>100</v>
      </c>
      <c r="N30" s="13" t="s">
        <v>101</v>
      </c>
      <c r="O30" s="12" t="s">
        <v>102</v>
      </c>
      <c r="P30" s="13" t="s">
        <v>61</v>
      </c>
    </row>
    <row r="31" s="4" customFormat="1" ht="120" spans="1:16">
      <c r="A31" s="16" t="s">
        <v>103</v>
      </c>
      <c r="B31" s="17">
        <v>1</v>
      </c>
      <c r="C31" s="13" t="s">
        <v>98</v>
      </c>
      <c r="D31" s="18" t="s">
        <v>99</v>
      </c>
      <c r="E31" s="19">
        <v>4</v>
      </c>
      <c r="F31" s="19" t="s">
        <v>104</v>
      </c>
      <c r="G31" s="19" t="s">
        <v>105</v>
      </c>
      <c r="H31" s="21">
        <v>2023</v>
      </c>
      <c r="I31" s="24">
        <v>216.84</v>
      </c>
      <c r="J31" s="24"/>
      <c r="K31" s="25">
        <f t="shared" ref="K31:K42" si="1">I31-J31</f>
        <v>216.84</v>
      </c>
      <c r="L31" s="25"/>
      <c r="M31" s="26" t="s">
        <v>42</v>
      </c>
      <c r="N31" s="13" t="s">
        <v>101</v>
      </c>
      <c r="O31" s="12" t="s">
        <v>102</v>
      </c>
      <c r="P31" s="17"/>
    </row>
    <row r="32" s="4" customFormat="1" ht="51" spans="1:16">
      <c r="A32" s="16" t="s">
        <v>106</v>
      </c>
      <c r="B32" s="17">
        <v>1</v>
      </c>
      <c r="C32" s="13" t="s">
        <v>98</v>
      </c>
      <c r="D32" s="18" t="s">
        <v>99</v>
      </c>
      <c r="E32" s="19">
        <v>1.2</v>
      </c>
      <c r="F32" s="18" t="s">
        <v>107</v>
      </c>
      <c r="G32" s="19" t="s">
        <v>108</v>
      </c>
      <c r="H32" s="21">
        <v>2023</v>
      </c>
      <c r="I32" s="24">
        <v>64.71</v>
      </c>
      <c r="J32" s="24"/>
      <c r="K32" s="25">
        <f t="shared" si="1"/>
        <v>64.71</v>
      </c>
      <c r="L32" s="25"/>
      <c r="M32" s="26" t="s">
        <v>42</v>
      </c>
      <c r="N32" s="13" t="s">
        <v>101</v>
      </c>
      <c r="O32" s="12" t="s">
        <v>102</v>
      </c>
      <c r="P32" s="17"/>
    </row>
    <row r="33" s="4" customFormat="1" ht="63.75" spans="1:16">
      <c r="A33" s="16" t="s">
        <v>109</v>
      </c>
      <c r="B33" s="17">
        <v>1</v>
      </c>
      <c r="C33" s="13" t="s">
        <v>98</v>
      </c>
      <c r="D33" s="18" t="s">
        <v>99</v>
      </c>
      <c r="E33" s="19">
        <v>2.8</v>
      </c>
      <c r="F33" s="18" t="s">
        <v>110</v>
      </c>
      <c r="G33" s="19" t="s">
        <v>111</v>
      </c>
      <c r="H33" s="21">
        <v>2022</v>
      </c>
      <c r="I33" s="24">
        <v>174.736</v>
      </c>
      <c r="J33" s="24"/>
      <c r="K33" s="25">
        <f t="shared" si="1"/>
        <v>174.736</v>
      </c>
      <c r="L33" s="25"/>
      <c r="M33" s="26" t="s">
        <v>42</v>
      </c>
      <c r="N33" s="13" t="s">
        <v>101</v>
      </c>
      <c r="O33" s="12" t="s">
        <v>102</v>
      </c>
      <c r="P33" s="17"/>
    </row>
    <row r="34" s="4" customFormat="1" ht="60" spans="1:16">
      <c r="A34" s="16" t="s">
        <v>112</v>
      </c>
      <c r="B34" s="17">
        <v>1</v>
      </c>
      <c r="C34" s="13" t="s">
        <v>98</v>
      </c>
      <c r="D34" s="18" t="s">
        <v>99</v>
      </c>
      <c r="E34" s="19">
        <v>1.5</v>
      </c>
      <c r="F34" s="18" t="s">
        <v>113</v>
      </c>
      <c r="G34" s="19" t="s">
        <v>114</v>
      </c>
      <c r="H34" s="21">
        <v>2024</v>
      </c>
      <c r="I34" s="24">
        <v>81.6</v>
      </c>
      <c r="J34" s="24"/>
      <c r="K34" s="25">
        <f t="shared" si="1"/>
        <v>81.6</v>
      </c>
      <c r="L34" s="25"/>
      <c r="M34" s="26" t="s">
        <v>42</v>
      </c>
      <c r="N34" s="13" t="s">
        <v>101</v>
      </c>
      <c r="O34" s="12" t="s">
        <v>102</v>
      </c>
      <c r="P34" s="17"/>
    </row>
    <row r="35" s="4" customFormat="1" ht="60" spans="1:16">
      <c r="A35" s="16" t="s">
        <v>115</v>
      </c>
      <c r="B35" s="17">
        <v>1</v>
      </c>
      <c r="C35" s="13" t="s">
        <v>98</v>
      </c>
      <c r="D35" s="18" t="s">
        <v>99</v>
      </c>
      <c r="E35" s="19">
        <v>1.5</v>
      </c>
      <c r="F35" s="18" t="s">
        <v>113</v>
      </c>
      <c r="G35" s="19" t="s">
        <v>116</v>
      </c>
      <c r="H35" s="21">
        <v>2024</v>
      </c>
      <c r="I35" s="24">
        <v>81.6</v>
      </c>
      <c r="J35" s="24"/>
      <c r="K35" s="25">
        <f t="shared" si="1"/>
        <v>81.6</v>
      </c>
      <c r="L35" s="25"/>
      <c r="M35" s="26" t="s">
        <v>42</v>
      </c>
      <c r="N35" s="13" t="s">
        <v>101</v>
      </c>
      <c r="O35" s="12" t="s">
        <v>102</v>
      </c>
      <c r="P35" s="17"/>
    </row>
    <row r="36" s="4" customFormat="1" ht="35.1" customHeight="1" spans="1:16">
      <c r="A36" s="16" t="s">
        <v>117</v>
      </c>
      <c r="B36" s="17">
        <v>1</v>
      </c>
      <c r="C36" s="13" t="s">
        <v>98</v>
      </c>
      <c r="D36" s="18" t="s">
        <v>99</v>
      </c>
      <c r="E36" s="19">
        <v>0.8</v>
      </c>
      <c r="F36" s="19" t="s">
        <v>118</v>
      </c>
      <c r="G36" s="19" t="s">
        <v>119</v>
      </c>
      <c r="H36" s="21">
        <v>2024</v>
      </c>
      <c r="I36" s="24">
        <v>48</v>
      </c>
      <c r="J36" s="24"/>
      <c r="K36" s="25">
        <f t="shared" si="1"/>
        <v>48</v>
      </c>
      <c r="L36" s="25"/>
      <c r="M36" s="26" t="s">
        <v>42</v>
      </c>
      <c r="N36" s="13" t="s">
        <v>101</v>
      </c>
      <c r="O36" s="12" t="s">
        <v>102</v>
      </c>
      <c r="P36" s="17"/>
    </row>
    <row r="37" s="4" customFormat="1" ht="35.1" customHeight="1" spans="1:16">
      <c r="A37" s="16" t="s">
        <v>120</v>
      </c>
      <c r="B37" s="17">
        <v>1</v>
      </c>
      <c r="C37" s="13" t="s">
        <v>98</v>
      </c>
      <c r="D37" s="18" t="s">
        <v>99</v>
      </c>
      <c r="E37" s="19">
        <v>3</v>
      </c>
      <c r="F37" s="19" t="s">
        <v>121</v>
      </c>
      <c r="G37" s="19" t="s">
        <v>119</v>
      </c>
      <c r="H37" s="21">
        <v>2024</v>
      </c>
      <c r="I37" s="24">
        <v>180</v>
      </c>
      <c r="J37" s="24"/>
      <c r="K37" s="25">
        <f t="shared" si="1"/>
        <v>180</v>
      </c>
      <c r="L37" s="25"/>
      <c r="M37" s="26" t="s">
        <v>42</v>
      </c>
      <c r="N37" s="13" t="s">
        <v>101</v>
      </c>
      <c r="O37" s="12" t="s">
        <v>102</v>
      </c>
      <c r="P37" s="17"/>
    </row>
    <row r="38" s="4" customFormat="1" ht="62.25" spans="1:16">
      <c r="A38" s="16" t="s">
        <v>122</v>
      </c>
      <c r="B38" s="17">
        <v>1</v>
      </c>
      <c r="C38" s="13" t="s">
        <v>98</v>
      </c>
      <c r="D38" s="18" t="s">
        <v>99</v>
      </c>
      <c r="E38" s="19">
        <v>6.5</v>
      </c>
      <c r="F38" s="20" t="s">
        <v>123</v>
      </c>
      <c r="G38" s="19" t="s">
        <v>124</v>
      </c>
      <c r="H38" s="21">
        <v>2023</v>
      </c>
      <c r="I38" s="24">
        <v>260</v>
      </c>
      <c r="J38" s="24"/>
      <c r="K38" s="25">
        <f t="shared" si="1"/>
        <v>260</v>
      </c>
      <c r="L38" s="25"/>
      <c r="M38" s="26" t="s">
        <v>42</v>
      </c>
      <c r="N38" s="13" t="s">
        <v>101</v>
      </c>
      <c r="O38" s="12" t="s">
        <v>102</v>
      </c>
      <c r="P38" s="17"/>
    </row>
    <row r="39" s="4" customFormat="1" ht="35.1" customHeight="1" spans="1:16">
      <c r="A39" s="16" t="s">
        <v>125</v>
      </c>
      <c r="B39" s="17">
        <v>1</v>
      </c>
      <c r="C39" s="13" t="s">
        <v>98</v>
      </c>
      <c r="D39" s="18" t="s">
        <v>99</v>
      </c>
      <c r="E39" s="19">
        <v>0.9</v>
      </c>
      <c r="F39" s="18" t="s">
        <v>126</v>
      </c>
      <c r="G39" s="19" t="s">
        <v>127</v>
      </c>
      <c r="H39" s="21">
        <v>2024</v>
      </c>
      <c r="I39" s="24">
        <v>54</v>
      </c>
      <c r="J39" s="24"/>
      <c r="K39" s="25">
        <f t="shared" si="1"/>
        <v>54</v>
      </c>
      <c r="L39" s="25"/>
      <c r="M39" s="26" t="s">
        <v>42</v>
      </c>
      <c r="N39" s="13" t="s">
        <v>101</v>
      </c>
      <c r="O39" s="12" t="s">
        <v>102</v>
      </c>
      <c r="P39" s="17"/>
    </row>
    <row r="40" s="4" customFormat="1" ht="48" spans="1:16">
      <c r="A40" s="16" t="s">
        <v>128</v>
      </c>
      <c r="B40" s="17">
        <v>1</v>
      </c>
      <c r="C40" s="13" t="s">
        <v>98</v>
      </c>
      <c r="D40" s="18" t="s">
        <v>99</v>
      </c>
      <c r="E40" s="19">
        <v>1.7</v>
      </c>
      <c r="F40" s="18" t="s">
        <v>129</v>
      </c>
      <c r="G40" s="19" t="s">
        <v>130</v>
      </c>
      <c r="H40" s="21">
        <v>2024</v>
      </c>
      <c r="I40" s="24">
        <v>89.25</v>
      </c>
      <c r="J40" s="24"/>
      <c r="K40" s="25">
        <f t="shared" si="1"/>
        <v>89.25</v>
      </c>
      <c r="L40" s="25"/>
      <c r="M40" s="26" t="s">
        <v>42</v>
      </c>
      <c r="N40" s="13" t="s">
        <v>101</v>
      </c>
      <c r="O40" s="12" t="s">
        <v>102</v>
      </c>
      <c r="P40" s="17"/>
    </row>
    <row r="41" s="60" customFormat="1" ht="125.25" spans="1:16">
      <c r="A41" s="62" t="s">
        <v>131</v>
      </c>
      <c r="B41" s="63">
        <v>1</v>
      </c>
      <c r="C41" s="13" t="s">
        <v>98</v>
      </c>
      <c r="D41" s="64" t="s">
        <v>99</v>
      </c>
      <c r="E41" s="65">
        <v>0.44</v>
      </c>
      <c r="F41" s="66" t="s">
        <v>132</v>
      </c>
      <c r="G41" s="19" t="s">
        <v>133</v>
      </c>
      <c r="H41" s="67">
        <v>2022</v>
      </c>
      <c r="I41" s="71">
        <v>39.32</v>
      </c>
      <c r="J41" s="71"/>
      <c r="K41" s="25">
        <f t="shared" si="1"/>
        <v>39.32</v>
      </c>
      <c r="L41" s="25"/>
      <c r="M41" s="72" t="s">
        <v>42</v>
      </c>
      <c r="N41" s="13" t="s">
        <v>101</v>
      </c>
      <c r="O41" s="12" t="s">
        <v>102</v>
      </c>
      <c r="P41" s="63"/>
    </row>
    <row r="42" s="60" customFormat="1" ht="87.75" spans="1:16">
      <c r="A42" s="62" t="s">
        <v>134</v>
      </c>
      <c r="B42" s="63">
        <v>1</v>
      </c>
      <c r="C42" s="13" t="s">
        <v>98</v>
      </c>
      <c r="D42" s="64" t="s">
        <v>99</v>
      </c>
      <c r="E42" s="65">
        <v>0.48</v>
      </c>
      <c r="F42" s="68" t="s">
        <v>135</v>
      </c>
      <c r="G42" s="19" t="s">
        <v>136</v>
      </c>
      <c r="H42" s="67">
        <v>2022</v>
      </c>
      <c r="I42" s="71">
        <v>57.6</v>
      </c>
      <c r="J42" s="71"/>
      <c r="K42" s="25">
        <f t="shared" si="1"/>
        <v>57.6</v>
      </c>
      <c r="L42" s="25"/>
      <c r="M42" s="72" t="s">
        <v>42</v>
      </c>
      <c r="N42" s="13" t="s">
        <v>101</v>
      </c>
      <c r="O42" s="12" t="s">
        <v>102</v>
      </c>
      <c r="P42" s="63"/>
    </row>
    <row r="43" s="60" customFormat="1" ht="68" customHeight="1" spans="1:16">
      <c r="A43" s="62" t="s">
        <v>137</v>
      </c>
      <c r="B43" s="63">
        <v>1</v>
      </c>
      <c r="C43" s="13" t="s">
        <v>98</v>
      </c>
      <c r="D43" s="64" t="s">
        <v>99</v>
      </c>
      <c r="E43" s="69">
        <v>1.2</v>
      </c>
      <c r="F43" s="68" t="s">
        <v>138</v>
      </c>
      <c r="G43" s="19" t="s">
        <v>139</v>
      </c>
      <c r="H43" s="67">
        <v>2022</v>
      </c>
      <c r="I43" s="71">
        <v>129.6</v>
      </c>
      <c r="J43" s="71"/>
      <c r="K43" s="71">
        <v>129.6</v>
      </c>
      <c r="L43" s="25"/>
      <c r="M43" s="72" t="s">
        <v>42</v>
      </c>
      <c r="N43" s="13" t="s">
        <v>101</v>
      </c>
      <c r="O43" s="12" t="s">
        <v>32</v>
      </c>
      <c r="P43" s="63"/>
    </row>
    <row r="44" s="60" customFormat="1" ht="89" customHeight="1" spans="1:16">
      <c r="A44" s="62" t="s">
        <v>140</v>
      </c>
      <c r="B44" s="63">
        <v>1</v>
      </c>
      <c r="C44" s="13" t="s">
        <v>98</v>
      </c>
      <c r="D44" s="64" t="s">
        <v>99</v>
      </c>
      <c r="E44" s="69">
        <v>2</v>
      </c>
      <c r="F44" s="68" t="s">
        <v>141</v>
      </c>
      <c r="G44" s="19" t="s">
        <v>142</v>
      </c>
      <c r="H44" s="67">
        <v>2022</v>
      </c>
      <c r="I44" s="71">
        <v>218.4</v>
      </c>
      <c r="J44" s="71"/>
      <c r="K44" s="71">
        <v>218.4</v>
      </c>
      <c r="L44" s="25"/>
      <c r="M44" s="72" t="s">
        <v>42</v>
      </c>
      <c r="N44" s="13" t="s">
        <v>101</v>
      </c>
      <c r="O44" s="12" t="s">
        <v>32</v>
      </c>
      <c r="P44" s="63"/>
    </row>
    <row r="45" s="4" customFormat="1" ht="72" spans="1:16">
      <c r="A45" s="16" t="s">
        <v>143</v>
      </c>
      <c r="B45" s="17">
        <v>1</v>
      </c>
      <c r="C45" s="13" t="s">
        <v>98</v>
      </c>
      <c r="D45" s="18" t="s">
        <v>99</v>
      </c>
      <c r="E45" s="19">
        <v>2</v>
      </c>
      <c r="F45" s="20" t="s">
        <v>144</v>
      </c>
      <c r="G45" s="19" t="s">
        <v>145</v>
      </c>
      <c r="H45" s="21">
        <v>2024</v>
      </c>
      <c r="I45" s="24">
        <v>105</v>
      </c>
      <c r="J45" s="24"/>
      <c r="K45" s="25">
        <f t="shared" ref="K45:K60" si="2">I45-J45</f>
        <v>105</v>
      </c>
      <c r="L45" s="25"/>
      <c r="M45" s="26" t="s">
        <v>42</v>
      </c>
      <c r="N45" s="13" t="s">
        <v>101</v>
      </c>
      <c r="O45" s="12" t="s">
        <v>102</v>
      </c>
      <c r="P45" s="17"/>
    </row>
    <row r="46" s="4" customFormat="1" ht="38" customHeight="1" spans="1:16">
      <c r="A46" s="16" t="s">
        <v>146</v>
      </c>
      <c r="B46" s="17">
        <v>1</v>
      </c>
      <c r="C46" s="13" t="s">
        <v>98</v>
      </c>
      <c r="D46" s="18" t="s">
        <v>99</v>
      </c>
      <c r="E46" s="19">
        <v>0.8</v>
      </c>
      <c r="F46" s="18" t="s">
        <v>147</v>
      </c>
      <c r="G46" s="19" t="s">
        <v>148</v>
      </c>
      <c r="H46" s="21">
        <v>2023</v>
      </c>
      <c r="I46" s="24">
        <v>54</v>
      </c>
      <c r="J46" s="24"/>
      <c r="K46" s="25">
        <f t="shared" si="2"/>
        <v>54</v>
      </c>
      <c r="L46" s="25"/>
      <c r="M46" s="26" t="s">
        <v>42</v>
      </c>
      <c r="N46" s="13" t="s">
        <v>101</v>
      </c>
      <c r="O46" s="12" t="s">
        <v>102</v>
      </c>
      <c r="P46" s="17"/>
    </row>
    <row r="47" s="60" customFormat="1" ht="39" customHeight="1" spans="1:16">
      <c r="A47" s="62" t="s">
        <v>149</v>
      </c>
      <c r="B47" s="63">
        <v>1</v>
      </c>
      <c r="C47" s="13" t="s">
        <v>98</v>
      </c>
      <c r="D47" s="64" t="s">
        <v>99</v>
      </c>
      <c r="E47" s="65">
        <v>1.3</v>
      </c>
      <c r="F47" s="64" t="s">
        <v>150</v>
      </c>
      <c r="G47" s="19" t="s">
        <v>148</v>
      </c>
      <c r="H47" s="67">
        <v>2022</v>
      </c>
      <c r="I47" s="71">
        <v>87.75</v>
      </c>
      <c r="J47" s="71"/>
      <c r="K47" s="25">
        <f t="shared" si="2"/>
        <v>87.75</v>
      </c>
      <c r="L47" s="25"/>
      <c r="M47" s="72" t="s">
        <v>51</v>
      </c>
      <c r="N47" s="13" t="s">
        <v>101</v>
      </c>
      <c r="O47" s="12" t="s">
        <v>102</v>
      </c>
      <c r="P47" s="63"/>
    </row>
    <row r="48" s="4" customFormat="1" ht="114.75" spans="1:16">
      <c r="A48" s="34" t="s">
        <v>151</v>
      </c>
      <c r="B48" s="17">
        <v>1</v>
      </c>
      <c r="C48" s="13" t="s">
        <v>98</v>
      </c>
      <c r="D48" s="18" t="s">
        <v>99</v>
      </c>
      <c r="E48" s="19">
        <v>0.5</v>
      </c>
      <c r="F48" s="19" t="s">
        <v>152</v>
      </c>
      <c r="G48" s="19" t="s">
        <v>148</v>
      </c>
      <c r="H48" s="21">
        <v>2023</v>
      </c>
      <c r="I48" s="24">
        <v>47.05</v>
      </c>
      <c r="J48" s="24"/>
      <c r="K48" s="25">
        <f t="shared" si="2"/>
        <v>47.05</v>
      </c>
      <c r="L48" s="25"/>
      <c r="M48" s="26" t="s">
        <v>42</v>
      </c>
      <c r="N48" s="13" t="s">
        <v>101</v>
      </c>
      <c r="O48" s="12" t="s">
        <v>102</v>
      </c>
      <c r="P48" s="17"/>
    </row>
    <row r="49" s="4" customFormat="1" ht="50.25" spans="1:16">
      <c r="A49" s="16" t="s">
        <v>153</v>
      </c>
      <c r="B49" s="17">
        <v>1</v>
      </c>
      <c r="C49" s="13" t="s">
        <v>98</v>
      </c>
      <c r="D49" s="18" t="s">
        <v>99</v>
      </c>
      <c r="E49" s="19">
        <v>0.9</v>
      </c>
      <c r="F49" s="18" t="s">
        <v>154</v>
      </c>
      <c r="G49" s="19" t="s">
        <v>155</v>
      </c>
      <c r="H49" s="21">
        <v>2024</v>
      </c>
      <c r="I49" s="24">
        <v>60.75</v>
      </c>
      <c r="J49" s="24"/>
      <c r="K49" s="25">
        <f t="shared" si="2"/>
        <v>60.75</v>
      </c>
      <c r="L49" s="25"/>
      <c r="M49" s="26" t="s">
        <v>42</v>
      </c>
      <c r="N49" s="13" t="s">
        <v>101</v>
      </c>
      <c r="O49" s="12" t="s">
        <v>102</v>
      </c>
      <c r="P49" s="17"/>
    </row>
    <row r="50" s="4" customFormat="1" ht="35.1" customHeight="1" spans="1:16">
      <c r="A50" s="16" t="s">
        <v>156</v>
      </c>
      <c r="B50" s="17">
        <v>1</v>
      </c>
      <c r="C50" s="13" t="s">
        <v>98</v>
      </c>
      <c r="D50" s="18" t="s">
        <v>99</v>
      </c>
      <c r="E50" s="19">
        <v>2.5</v>
      </c>
      <c r="F50" s="18" t="s">
        <v>157</v>
      </c>
      <c r="G50" s="19" t="s">
        <v>158</v>
      </c>
      <c r="H50" s="21">
        <v>2023</v>
      </c>
      <c r="I50" s="24">
        <v>220</v>
      </c>
      <c r="J50" s="24"/>
      <c r="K50" s="25">
        <f t="shared" si="2"/>
        <v>220</v>
      </c>
      <c r="L50" s="25"/>
      <c r="M50" s="26" t="s">
        <v>42</v>
      </c>
      <c r="N50" s="13" t="s">
        <v>101</v>
      </c>
      <c r="O50" s="12" t="s">
        <v>102</v>
      </c>
      <c r="P50" s="17"/>
    </row>
    <row r="51" s="4" customFormat="1" ht="35.1" customHeight="1" spans="1:16">
      <c r="A51" s="16" t="s">
        <v>159</v>
      </c>
      <c r="B51" s="17">
        <v>1</v>
      </c>
      <c r="C51" s="13" t="s">
        <v>98</v>
      </c>
      <c r="D51" s="18" t="s">
        <v>99</v>
      </c>
      <c r="E51" s="19">
        <v>0.1</v>
      </c>
      <c r="F51" s="18" t="s">
        <v>160</v>
      </c>
      <c r="G51" s="19" t="s">
        <v>161</v>
      </c>
      <c r="H51" s="21">
        <v>2023</v>
      </c>
      <c r="I51" s="24">
        <v>1000</v>
      </c>
      <c r="J51" s="24"/>
      <c r="K51" s="25">
        <f t="shared" si="2"/>
        <v>1000</v>
      </c>
      <c r="L51" s="25"/>
      <c r="M51" s="26" t="s">
        <v>162</v>
      </c>
      <c r="N51" s="13" t="s">
        <v>101</v>
      </c>
      <c r="O51" s="12" t="s">
        <v>102</v>
      </c>
      <c r="P51" s="17"/>
    </row>
    <row r="52" s="4" customFormat="1" ht="46" customHeight="1" spans="1:16">
      <c r="A52" s="16" t="s">
        <v>163</v>
      </c>
      <c r="B52" s="17">
        <v>1</v>
      </c>
      <c r="C52" s="13" t="s">
        <v>98</v>
      </c>
      <c r="D52" s="18" t="s">
        <v>99</v>
      </c>
      <c r="E52" s="19">
        <v>3</v>
      </c>
      <c r="F52" s="20" t="s">
        <v>164</v>
      </c>
      <c r="G52" s="19" t="s">
        <v>165</v>
      </c>
      <c r="H52" s="21">
        <v>2024</v>
      </c>
      <c r="I52" s="24">
        <v>265.71</v>
      </c>
      <c r="J52" s="24"/>
      <c r="K52" s="25">
        <f t="shared" si="2"/>
        <v>265.71</v>
      </c>
      <c r="L52" s="25"/>
      <c r="M52" s="26" t="s">
        <v>42</v>
      </c>
      <c r="N52" s="13" t="s">
        <v>101</v>
      </c>
      <c r="O52" s="12" t="s">
        <v>102</v>
      </c>
      <c r="P52" s="17"/>
    </row>
    <row r="53" s="4" customFormat="1" ht="96" spans="1:16">
      <c r="A53" s="16" t="s">
        <v>166</v>
      </c>
      <c r="B53" s="17">
        <v>1</v>
      </c>
      <c r="C53" s="13" t="s">
        <v>98</v>
      </c>
      <c r="D53" s="18" t="s">
        <v>99</v>
      </c>
      <c r="E53" s="19">
        <v>4.1</v>
      </c>
      <c r="F53" s="20" t="s">
        <v>167</v>
      </c>
      <c r="G53" s="19" t="s">
        <v>168</v>
      </c>
      <c r="H53" s="21">
        <v>2025</v>
      </c>
      <c r="I53" s="24">
        <v>287.21</v>
      </c>
      <c r="J53" s="24"/>
      <c r="K53" s="25">
        <f t="shared" si="2"/>
        <v>287.21</v>
      </c>
      <c r="L53" s="25"/>
      <c r="M53" s="26" t="s">
        <v>42</v>
      </c>
      <c r="N53" s="13" t="s">
        <v>101</v>
      </c>
      <c r="O53" s="12" t="s">
        <v>102</v>
      </c>
      <c r="P53" s="17"/>
    </row>
    <row r="54" s="4" customFormat="1" ht="35.1" customHeight="1" spans="1:16">
      <c r="A54" s="16" t="s">
        <v>169</v>
      </c>
      <c r="B54" s="17">
        <v>1</v>
      </c>
      <c r="C54" s="13" t="s">
        <v>98</v>
      </c>
      <c r="D54" s="18" t="s">
        <v>99</v>
      </c>
      <c r="E54" s="19">
        <v>4.5</v>
      </c>
      <c r="F54" s="20" t="s">
        <v>170</v>
      </c>
      <c r="G54" s="19" t="s">
        <v>171</v>
      </c>
      <c r="H54" s="21">
        <v>2023</v>
      </c>
      <c r="I54" s="24">
        <v>90</v>
      </c>
      <c r="J54" s="24"/>
      <c r="K54" s="25">
        <f t="shared" si="2"/>
        <v>90</v>
      </c>
      <c r="L54" s="25"/>
      <c r="M54" s="26" t="s">
        <v>42</v>
      </c>
      <c r="N54" s="13" t="s">
        <v>101</v>
      </c>
      <c r="O54" s="12" t="s">
        <v>102</v>
      </c>
      <c r="P54" s="17"/>
    </row>
    <row r="55" s="4" customFormat="1" ht="38" customHeight="1" spans="1:16">
      <c r="A55" s="16" t="s">
        <v>172</v>
      </c>
      <c r="B55" s="17">
        <v>1</v>
      </c>
      <c r="C55" s="13" t="s">
        <v>98</v>
      </c>
      <c r="D55" s="18" t="s">
        <v>99</v>
      </c>
      <c r="E55" s="19">
        <v>5.8</v>
      </c>
      <c r="F55" s="20" t="s">
        <v>173</v>
      </c>
      <c r="G55" s="19" t="s">
        <v>174</v>
      </c>
      <c r="H55" s="21">
        <v>2025</v>
      </c>
      <c r="I55" s="24">
        <v>511.54</v>
      </c>
      <c r="J55" s="24"/>
      <c r="K55" s="25">
        <f t="shared" si="2"/>
        <v>511.54</v>
      </c>
      <c r="L55" s="25"/>
      <c r="M55" s="26" t="s">
        <v>42</v>
      </c>
      <c r="N55" s="13" t="s">
        <v>101</v>
      </c>
      <c r="O55" s="12" t="s">
        <v>102</v>
      </c>
      <c r="P55" s="17"/>
    </row>
    <row r="56" s="4" customFormat="1" ht="39" customHeight="1" spans="1:16">
      <c r="A56" s="16" t="s">
        <v>175</v>
      </c>
      <c r="B56" s="17">
        <v>1</v>
      </c>
      <c r="C56" s="13" t="s">
        <v>98</v>
      </c>
      <c r="D56" s="18" t="s">
        <v>99</v>
      </c>
      <c r="E56" s="19">
        <v>2</v>
      </c>
      <c r="F56" s="20" t="s">
        <v>176</v>
      </c>
      <c r="G56" s="19" t="s">
        <v>177</v>
      </c>
      <c r="H56" s="21">
        <v>2025</v>
      </c>
      <c r="I56" s="24">
        <v>177.14</v>
      </c>
      <c r="J56" s="24"/>
      <c r="K56" s="25">
        <f t="shared" si="2"/>
        <v>177.14</v>
      </c>
      <c r="L56" s="25"/>
      <c r="M56" s="26" t="s">
        <v>42</v>
      </c>
      <c r="N56" s="13" t="s">
        <v>101</v>
      </c>
      <c r="O56" s="12" t="s">
        <v>102</v>
      </c>
      <c r="P56" s="17"/>
    </row>
    <row r="57" s="4" customFormat="1" ht="39" customHeight="1" spans="1:16">
      <c r="A57" s="16" t="s">
        <v>178</v>
      </c>
      <c r="B57" s="17">
        <v>1</v>
      </c>
      <c r="C57" s="13" t="s">
        <v>98</v>
      </c>
      <c r="D57" s="18" t="s">
        <v>99</v>
      </c>
      <c r="E57" s="19">
        <v>3</v>
      </c>
      <c r="F57" s="20" t="s">
        <v>179</v>
      </c>
      <c r="G57" s="19" t="s">
        <v>180</v>
      </c>
      <c r="H57" s="21">
        <v>2025</v>
      </c>
      <c r="I57" s="24">
        <v>265.14</v>
      </c>
      <c r="J57" s="24"/>
      <c r="K57" s="25">
        <f t="shared" si="2"/>
        <v>265.14</v>
      </c>
      <c r="L57" s="25"/>
      <c r="M57" s="26" t="s">
        <v>42</v>
      </c>
      <c r="N57" s="13" t="s">
        <v>101</v>
      </c>
      <c r="O57" s="12" t="s">
        <v>102</v>
      </c>
      <c r="P57" s="17"/>
    </row>
    <row r="58" s="4" customFormat="1" ht="40" customHeight="1" spans="1:16">
      <c r="A58" s="16" t="s">
        <v>181</v>
      </c>
      <c r="B58" s="17">
        <v>1</v>
      </c>
      <c r="C58" s="13" t="s">
        <v>98</v>
      </c>
      <c r="D58" s="18" t="s">
        <v>99</v>
      </c>
      <c r="E58" s="19">
        <v>2</v>
      </c>
      <c r="F58" s="20" t="s">
        <v>176</v>
      </c>
      <c r="G58" s="19" t="s">
        <v>182</v>
      </c>
      <c r="H58" s="21">
        <v>2024</v>
      </c>
      <c r="I58" s="24">
        <v>177.14</v>
      </c>
      <c r="J58" s="24"/>
      <c r="K58" s="25">
        <f t="shared" si="2"/>
        <v>177.14</v>
      </c>
      <c r="L58" s="25"/>
      <c r="M58" s="26" t="s">
        <v>42</v>
      </c>
      <c r="N58" s="13" t="s">
        <v>101</v>
      </c>
      <c r="O58" s="12" t="s">
        <v>102</v>
      </c>
      <c r="P58" s="17"/>
    </row>
    <row r="59" s="4" customFormat="1" ht="35.1" customHeight="1" spans="1:16">
      <c r="A59" s="16" t="s">
        <v>183</v>
      </c>
      <c r="B59" s="17">
        <v>1</v>
      </c>
      <c r="C59" s="13" t="s">
        <v>98</v>
      </c>
      <c r="D59" s="18" t="s">
        <v>99</v>
      </c>
      <c r="E59" s="19">
        <v>1</v>
      </c>
      <c r="F59" s="20" t="s">
        <v>184</v>
      </c>
      <c r="G59" s="19" t="s">
        <v>185</v>
      </c>
      <c r="H59" s="21">
        <v>2023</v>
      </c>
      <c r="I59" s="24">
        <v>54</v>
      </c>
      <c r="J59" s="24"/>
      <c r="K59" s="25">
        <f t="shared" si="2"/>
        <v>54</v>
      </c>
      <c r="L59" s="25"/>
      <c r="M59" s="26" t="s">
        <v>42</v>
      </c>
      <c r="N59" s="13" t="s">
        <v>101</v>
      </c>
      <c r="O59" s="12" t="s">
        <v>102</v>
      </c>
      <c r="P59" s="17"/>
    </row>
    <row r="60" s="4" customFormat="1" ht="35.1" customHeight="1" spans="1:16">
      <c r="A60" s="34" t="s">
        <v>186</v>
      </c>
      <c r="B60" s="17">
        <v>1</v>
      </c>
      <c r="C60" s="13" t="s">
        <v>98</v>
      </c>
      <c r="D60" s="18" t="s">
        <v>99</v>
      </c>
      <c r="E60" s="19">
        <v>4.5</v>
      </c>
      <c r="F60" s="20" t="s">
        <v>187</v>
      </c>
      <c r="G60" s="19" t="s">
        <v>188</v>
      </c>
      <c r="H60" s="21">
        <v>2023</v>
      </c>
      <c r="I60" s="24">
        <v>396</v>
      </c>
      <c r="J60" s="24"/>
      <c r="K60" s="25">
        <f t="shared" si="2"/>
        <v>396</v>
      </c>
      <c r="L60" s="25"/>
      <c r="M60" s="26" t="s">
        <v>42</v>
      </c>
      <c r="N60" s="13" t="s">
        <v>101</v>
      </c>
      <c r="O60" s="12" t="s">
        <v>102</v>
      </c>
      <c r="P60" s="17"/>
    </row>
    <row r="61" s="4" customFormat="1" ht="35.1" customHeight="1" spans="1:16">
      <c r="A61" s="34"/>
      <c r="B61" s="17"/>
      <c r="C61" s="18"/>
      <c r="D61" s="18"/>
      <c r="E61" s="19"/>
      <c r="F61" s="20"/>
      <c r="G61" s="18"/>
      <c r="H61" s="79"/>
      <c r="I61" s="24"/>
      <c r="J61" s="24"/>
      <c r="K61" s="24"/>
      <c r="L61" s="24"/>
      <c r="M61" s="54"/>
      <c r="N61" s="13"/>
      <c r="O61" s="12"/>
      <c r="P61" s="80"/>
    </row>
    <row r="62" s="2" customFormat="1" ht="48" spans="1:16">
      <c r="A62" s="12" t="s">
        <v>189</v>
      </c>
      <c r="B62" s="13">
        <f>SUM(B63:B80)</f>
        <v>18</v>
      </c>
      <c r="C62" s="13"/>
      <c r="D62" s="13" t="s">
        <v>190</v>
      </c>
      <c r="E62" s="12"/>
      <c r="F62" s="12" t="s">
        <v>191</v>
      </c>
      <c r="G62" s="12"/>
      <c r="H62" s="12"/>
      <c r="I62" s="13">
        <f>SUM(I63:I80)</f>
        <v>4205.42</v>
      </c>
      <c r="J62" s="13">
        <f>SUM(J63:J80)</f>
        <v>0</v>
      </c>
      <c r="K62" s="13">
        <f>SUM(K63:K80)</f>
        <v>4205.42</v>
      </c>
      <c r="L62" s="12"/>
      <c r="M62" s="12" t="s">
        <v>192</v>
      </c>
      <c r="N62" s="13" t="s">
        <v>101</v>
      </c>
      <c r="O62" s="12" t="s">
        <v>32</v>
      </c>
      <c r="P62" s="13" t="s">
        <v>61</v>
      </c>
    </row>
    <row r="63" s="4" customFormat="1" ht="72" spans="1:16">
      <c r="A63" s="16" t="s">
        <v>193</v>
      </c>
      <c r="B63" s="17">
        <v>1</v>
      </c>
      <c r="C63" s="13" t="s">
        <v>98</v>
      </c>
      <c r="D63" s="18" t="s">
        <v>99</v>
      </c>
      <c r="E63" s="19">
        <v>2</v>
      </c>
      <c r="F63" s="20" t="s">
        <v>194</v>
      </c>
      <c r="G63" s="19" t="s">
        <v>195</v>
      </c>
      <c r="H63" s="21">
        <v>2023</v>
      </c>
      <c r="I63" s="24">
        <v>70.4</v>
      </c>
      <c r="J63" s="24"/>
      <c r="K63" s="25">
        <f t="shared" ref="K63:K77" si="3">I63-J63</f>
        <v>70.4</v>
      </c>
      <c r="L63" s="25"/>
      <c r="M63" s="26" t="s">
        <v>196</v>
      </c>
      <c r="N63" s="13" t="s">
        <v>101</v>
      </c>
      <c r="O63" s="12" t="s">
        <v>32</v>
      </c>
      <c r="P63" s="17"/>
    </row>
    <row r="64" s="4" customFormat="1" ht="120" spans="1:16">
      <c r="A64" s="16" t="s">
        <v>197</v>
      </c>
      <c r="B64" s="17">
        <v>1</v>
      </c>
      <c r="C64" s="13" t="s">
        <v>98</v>
      </c>
      <c r="D64" s="18" t="s">
        <v>99</v>
      </c>
      <c r="E64" s="19">
        <v>3</v>
      </c>
      <c r="F64" s="20" t="s">
        <v>198</v>
      </c>
      <c r="G64" s="19" t="s">
        <v>105</v>
      </c>
      <c r="H64" s="21">
        <v>2023</v>
      </c>
      <c r="I64" s="24">
        <v>105.6</v>
      </c>
      <c r="J64" s="24"/>
      <c r="K64" s="25">
        <f t="shared" si="3"/>
        <v>105.6</v>
      </c>
      <c r="L64" s="25"/>
      <c r="M64" s="26" t="s">
        <v>196</v>
      </c>
      <c r="N64" s="13" t="s">
        <v>101</v>
      </c>
      <c r="O64" s="12" t="s">
        <v>32</v>
      </c>
      <c r="P64" s="17"/>
    </row>
    <row r="65" s="4" customFormat="1" ht="60" spans="1:16">
      <c r="A65" s="16" t="s">
        <v>199</v>
      </c>
      <c r="B65" s="17">
        <v>1</v>
      </c>
      <c r="C65" s="13" t="s">
        <v>98</v>
      </c>
      <c r="D65" s="18" t="s">
        <v>99</v>
      </c>
      <c r="E65" s="19">
        <v>2</v>
      </c>
      <c r="F65" s="20" t="s">
        <v>200</v>
      </c>
      <c r="G65" s="19" t="s">
        <v>201</v>
      </c>
      <c r="H65" s="21">
        <v>2023</v>
      </c>
      <c r="I65" s="24">
        <v>70.4</v>
      </c>
      <c r="J65" s="24"/>
      <c r="K65" s="25">
        <f t="shared" si="3"/>
        <v>70.4</v>
      </c>
      <c r="L65" s="25"/>
      <c r="M65" s="26" t="s">
        <v>196</v>
      </c>
      <c r="N65" s="13" t="s">
        <v>101</v>
      </c>
      <c r="O65" s="12" t="s">
        <v>32</v>
      </c>
      <c r="P65" s="17"/>
    </row>
    <row r="66" s="4" customFormat="1" ht="48" spans="1:16">
      <c r="A66" s="16" t="s">
        <v>202</v>
      </c>
      <c r="B66" s="17">
        <v>1</v>
      </c>
      <c r="C66" s="13" t="s">
        <v>98</v>
      </c>
      <c r="D66" s="18"/>
      <c r="E66" s="19"/>
      <c r="F66" s="20" t="s">
        <v>203</v>
      </c>
      <c r="G66" s="19" t="s">
        <v>204</v>
      </c>
      <c r="H66" s="21">
        <v>2024</v>
      </c>
      <c r="I66" s="24">
        <v>65.48</v>
      </c>
      <c r="J66" s="24"/>
      <c r="K66" s="25">
        <f t="shared" si="3"/>
        <v>65.48</v>
      </c>
      <c r="L66" s="25"/>
      <c r="M66" s="26" t="s">
        <v>196</v>
      </c>
      <c r="N66" s="13" t="s">
        <v>101</v>
      </c>
      <c r="O66" s="12" t="s">
        <v>32</v>
      </c>
      <c r="P66" s="17"/>
    </row>
    <row r="67" s="4" customFormat="1" ht="49.5" spans="1:16">
      <c r="A67" s="16" t="s">
        <v>205</v>
      </c>
      <c r="B67" s="17">
        <v>1</v>
      </c>
      <c r="C67" s="13" t="s">
        <v>98</v>
      </c>
      <c r="D67" s="18" t="s">
        <v>99</v>
      </c>
      <c r="E67" s="19">
        <v>2.2</v>
      </c>
      <c r="F67" s="20" t="s">
        <v>206</v>
      </c>
      <c r="G67" s="19" t="s">
        <v>207</v>
      </c>
      <c r="H67" s="21">
        <v>2024</v>
      </c>
      <c r="I67" s="24">
        <v>77.44</v>
      </c>
      <c r="J67" s="24"/>
      <c r="K67" s="25">
        <f t="shared" si="3"/>
        <v>77.44</v>
      </c>
      <c r="L67" s="25"/>
      <c r="M67" s="26" t="s">
        <v>196</v>
      </c>
      <c r="N67" s="13" t="s">
        <v>101</v>
      </c>
      <c r="O67" s="12" t="s">
        <v>32</v>
      </c>
      <c r="P67" s="17"/>
    </row>
    <row r="68" s="4" customFormat="1" ht="35.1" customHeight="1" spans="1:16">
      <c r="A68" s="16" t="s">
        <v>208</v>
      </c>
      <c r="B68" s="17">
        <v>1</v>
      </c>
      <c r="C68" s="13" t="s">
        <v>98</v>
      </c>
      <c r="D68" s="18" t="s">
        <v>99</v>
      </c>
      <c r="E68" s="19">
        <v>2.5</v>
      </c>
      <c r="F68" s="18" t="s">
        <v>209</v>
      </c>
      <c r="G68" s="19" t="s">
        <v>210</v>
      </c>
      <c r="H68" s="21">
        <v>2023</v>
      </c>
      <c r="I68" s="24">
        <v>21.42</v>
      </c>
      <c r="J68" s="24"/>
      <c r="K68" s="25">
        <f t="shared" si="3"/>
        <v>21.42</v>
      </c>
      <c r="L68" s="25"/>
      <c r="M68" s="26" t="s">
        <v>42</v>
      </c>
      <c r="N68" s="13" t="s">
        <v>101</v>
      </c>
      <c r="O68" s="12" t="s">
        <v>32</v>
      </c>
      <c r="P68" s="17"/>
    </row>
    <row r="69" s="4" customFormat="1" ht="76.5" spans="1:16">
      <c r="A69" s="16" t="s">
        <v>211</v>
      </c>
      <c r="B69" s="17">
        <v>1</v>
      </c>
      <c r="C69" s="13" t="s">
        <v>98</v>
      </c>
      <c r="D69" s="18" t="s">
        <v>99</v>
      </c>
      <c r="E69" s="19">
        <v>2.5</v>
      </c>
      <c r="F69" s="20" t="s">
        <v>212</v>
      </c>
      <c r="G69" s="19" t="s">
        <v>213</v>
      </c>
      <c r="H69" s="21">
        <v>2023</v>
      </c>
      <c r="I69" s="24">
        <v>33.42</v>
      </c>
      <c r="J69" s="24"/>
      <c r="K69" s="25">
        <f t="shared" si="3"/>
        <v>33.42</v>
      </c>
      <c r="L69" s="25"/>
      <c r="M69" s="26" t="s">
        <v>42</v>
      </c>
      <c r="N69" s="13" t="s">
        <v>101</v>
      </c>
      <c r="O69" s="12" t="s">
        <v>32</v>
      </c>
      <c r="P69" s="17"/>
    </row>
    <row r="70" s="4" customFormat="1" ht="72" spans="1:16">
      <c r="A70" s="16" t="s">
        <v>214</v>
      </c>
      <c r="B70" s="17">
        <v>1</v>
      </c>
      <c r="C70" s="13" t="s">
        <v>98</v>
      </c>
      <c r="D70" s="18" t="s">
        <v>99</v>
      </c>
      <c r="E70" s="19">
        <v>3.65</v>
      </c>
      <c r="F70" s="19" t="s">
        <v>215</v>
      </c>
      <c r="G70" s="19" t="s">
        <v>216</v>
      </c>
      <c r="H70" s="21">
        <v>2023</v>
      </c>
      <c r="I70" s="24">
        <v>109.5</v>
      </c>
      <c r="J70" s="24"/>
      <c r="K70" s="25">
        <f t="shared" si="3"/>
        <v>109.5</v>
      </c>
      <c r="L70" s="25"/>
      <c r="M70" s="26" t="s">
        <v>42</v>
      </c>
      <c r="N70" s="13" t="s">
        <v>101</v>
      </c>
      <c r="O70" s="12" t="s">
        <v>32</v>
      </c>
      <c r="P70" s="17"/>
    </row>
    <row r="71" s="4" customFormat="1" ht="51" spans="1:16">
      <c r="A71" s="16" t="s">
        <v>217</v>
      </c>
      <c r="B71" s="17">
        <v>1</v>
      </c>
      <c r="C71" s="13" t="s">
        <v>98</v>
      </c>
      <c r="D71" s="18" t="s">
        <v>99</v>
      </c>
      <c r="E71" s="19">
        <v>2</v>
      </c>
      <c r="F71" s="20" t="s">
        <v>218</v>
      </c>
      <c r="G71" s="19" t="s">
        <v>219</v>
      </c>
      <c r="H71" s="21">
        <v>2022</v>
      </c>
      <c r="I71" s="24">
        <v>303</v>
      </c>
      <c r="J71" s="24"/>
      <c r="K71" s="25">
        <f t="shared" si="3"/>
        <v>303</v>
      </c>
      <c r="L71" s="25"/>
      <c r="M71" s="26" t="s">
        <v>196</v>
      </c>
      <c r="N71" s="13" t="s">
        <v>101</v>
      </c>
      <c r="O71" s="12" t="s">
        <v>32</v>
      </c>
      <c r="P71" s="17"/>
    </row>
    <row r="72" s="4" customFormat="1" ht="35.1" customHeight="1" spans="1:16">
      <c r="A72" s="16" t="s">
        <v>220</v>
      </c>
      <c r="B72" s="17">
        <v>1</v>
      </c>
      <c r="C72" s="13" t="s">
        <v>98</v>
      </c>
      <c r="D72" s="18" t="s">
        <v>99</v>
      </c>
      <c r="E72" s="19">
        <v>0.9</v>
      </c>
      <c r="F72" s="36" t="s">
        <v>221</v>
      </c>
      <c r="G72" s="19" t="s">
        <v>222</v>
      </c>
      <c r="H72" s="21">
        <v>2022</v>
      </c>
      <c r="I72" s="24">
        <v>60</v>
      </c>
      <c r="J72" s="24"/>
      <c r="K72" s="25">
        <f t="shared" si="3"/>
        <v>60</v>
      </c>
      <c r="L72" s="25"/>
      <c r="M72" s="26" t="s">
        <v>196</v>
      </c>
      <c r="N72" s="13" t="s">
        <v>101</v>
      </c>
      <c r="O72" s="12" t="s">
        <v>32</v>
      </c>
      <c r="P72" s="17"/>
    </row>
    <row r="73" s="4" customFormat="1" ht="35.1" customHeight="1" spans="1:16">
      <c r="A73" s="16" t="s">
        <v>223</v>
      </c>
      <c r="B73" s="17">
        <v>1</v>
      </c>
      <c r="C73" s="13" t="s">
        <v>98</v>
      </c>
      <c r="D73" s="18" t="s">
        <v>99</v>
      </c>
      <c r="E73" s="19">
        <v>0.6</v>
      </c>
      <c r="F73" s="36" t="s">
        <v>224</v>
      </c>
      <c r="G73" s="19" t="s">
        <v>222</v>
      </c>
      <c r="H73" s="21">
        <v>2023</v>
      </c>
      <c r="I73" s="24">
        <v>45</v>
      </c>
      <c r="J73" s="24"/>
      <c r="K73" s="25">
        <f t="shared" si="3"/>
        <v>45</v>
      </c>
      <c r="L73" s="25"/>
      <c r="M73" s="26" t="s">
        <v>196</v>
      </c>
      <c r="N73" s="13" t="s">
        <v>101</v>
      </c>
      <c r="O73" s="12" t="s">
        <v>32</v>
      </c>
      <c r="P73" s="17"/>
    </row>
    <row r="74" s="4" customFormat="1" ht="35.1" customHeight="1" spans="1:16">
      <c r="A74" s="16" t="s">
        <v>225</v>
      </c>
      <c r="B74" s="17">
        <v>1</v>
      </c>
      <c r="C74" s="13" t="s">
        <v>98</v>
      </c>
      <c r="D74" s="18" t="s">
        <v>99</v>
      </c>
      <c r="E74" s="19">
        <v>6.81</v>
      </c>
      <c r="F74" s="36" t="s">
        <v>226</v>
      </c>
      <c r="G74" s="19" t="s">
        <v>227</v>
      </c>
      <c r="H74" s="21">
        <v>2022</v>
      </c>
      <c r="I74" s="24">
        <v>400</v>
      </c>
      <c r="J74" s="24"/>
      <c r="K74" s="25">
        <f t="shared" si="3"/>
        <v>400</v>
      </c>
      <c r="L74" s="25"/>
      <c r="M74" s="26" t="s">
        <v>196</v>
      </c>
      <c r="N74" s="13" t="s">
        <v>101</v>
      </c>
      <c r="O74" s="12" t="s">
        <v>32</v>
      </c>
      <c r="P74" s="17"/>
    </row>
    <row r="75" s="4" customFormat="1" ht="35.1" customHeight="1" spans="1:16">
      <c r="A75" s="16" t="s">
        <v>228</v>
      </c>
      <c r="B75" s="17">
        <v>1</v>
      </c>
      <c r="C75" s="13" t="s">
        <v>98</v>
      </c>
      <c r="D75" s="18" t="s">
        <v>99</v>
      </c>
      <c r="E75" s="19">
        <v>0.56</v>
      </c>
      <c r="F75" s="20" t="s">
        <v>229</v>
      </c>
      <c r="G75" s="19" t="s">
        <v>222</v>
      </c>
      <c r="H75" s="21">
        <v>2024</v>
      </c>
      <c r="I75" s="24">
        <v>25.76</v>
      </c>
      <c r="J75" s="24"/>
      <c r="K75" s="25">
        <f t="shared" si="3"/>
        <v>25.76</v>
      </c>
      <c r="L75" s="25"/>
      <c r="M75" s="26" t="s">
        <v>196</v>
      </c>
      <c r="N75" s="13" t="s">
        <v>101</v>
      </c>
      <c r="O75" s="12" t="s">
        <v>32</v>
      </c>
      <c r="P75" s="17"/>
    </row>
    <row r="76" s="4" customFormat="1" ht="41" customHeight="1" spans="1:16">
      <c r="A76" s="16" t="s">
        <v>230</v>
      </c>
      <c r="B76" s="17">
        <v>1</v>
      </c>
      <c r="C76" s="13" t="s">
        <v>98</v>
      </c>
      <c r="D76" s="18" t="s">
        <v>99</v>
      </c>
      <c r="E76" s="19">
        <v>4.27</v>
      </c>
      <c r="F76" s="36" t="s">
        <v>231</v>
      </c>
      <c r="G76" s="19" t="s">
        <v>222</v>
      </c>
      <c r="H76" s="21">
        <v>2024</v>
      </c>
      <c r="I76" s="24">
        <v>1400</v>
      </c>
      <c r="J76" s="24"/>
      <c r="K76" s="25">
        <f t="shared" si="3"/>
        <v>1400</v>
      </c>
      <c r="L76" s="25"/>
      <c r="M76" s="26" t="s">
        <v>196</v>
      </c>
      <c r="N76" s="13" t="s">
        <v>101</v>
      </c>
      <c r="O76" s="12" t="s">
        <v>32</v>
      </c>
      <c r="P76" s="17"/>
    </row>
    <row r="77" s="4" customFormat="1" ht="63.75" spans="1:16">
      <c r="A77" s="16" t="s">
        <v>232</v>
      </c>
      <c r="B77" s="17">
        <v>1</v>
      </c>
      <c r="C77" s="13" t="s">
        <v>98</v>
      </c>
      <c r="D77" s="18" t="s">
        <v>99</v>
      </c>
      <c r="E77" s="19">
        <v>1.5</v>
      </c>
      <c r="F77" s="19" t="s">
        <v>233</v>
      </c>
      <c r="G77" s="19" t="s">
        <v>234</v>
      </c>
      <c r="H77" s="21">
        <v>2023</v>
      </c>
      <c r="I77" s="24">
        <v>256</v>
      </c>
      <c r="J77" s="24"/>
      <c r="K77" s="25">
        <v>256</v>
      </c>
      <c r="L77" s="25"/>
      <c r="M77" s="26" t="s">
        <v>42</v>
      </c>
      <c r="N77" s="13" t="s">
        <v>101</v>
      </c>
      <c r="O77" s="12" t="s">
        <v>32</v>
      </c>
      <c r="P77" s="17"/>
    </row>
    <row r="78" s="4" customFormat="1" ht="85" customHeight="1" spans="1:16">
      <c r="A78" s="16" t="s">
        <v>235</v>
      </c>
      <c r="B78" s="17">
        <v>1</v>
      </c>
      <c r="C78" s="13" t="s">
        <v>98</v>
      </c>
      <c r="D78" s="18" t="s">
        <v>99</v>
      </c>
      <c r="E78" s="19">
        <v>3</v>
      </c>
      <c r="F78" s="19" t="s">
        <v>236</v>
      </c>
      <c r="G78" s="19" t="s">
        <v>237</v>
      </c>
      <c r="H78" s="21">
        <v>2023</v>
      </c>
      <c r="I78" s="24">
        <v>430</v>
      </c>
      <c r="J78" s="24"/>
      <c r="K78" s="25">
        <v>430</v>
      </c>
      <c r="L78" s="25"/>
      <c r="M78" s="26" t="s">
        <v>42</v>
      </c>
      <c r="N78" s="13" t="s">
        <v>101</v>
      </c>
      <c r="O78" s="12" t="s">
        <v>32</v>
      </c>
      <c r="P78" s="17"/>
    </row>
    <row r="79" s="4" customFormat="1" ht="93" customHeight="1" spans="1:16">
      <c r="A79" s="16" t="s">
        <v>238</v>
      </c>
      <c r="B79" s="17">
        <v>1</v>
      </c>
      <c r="C79" s="13" t="s">
        <v>98</v>
      </c>
      <c r="D79" s="18" t="s">
        <v>99</v>
      </c>
      <c r="E79" s="19"/>
      <c r="F79" s="19" t="s">
        <v>239</v>
      </c>
      <c r="G79" s="19" t="s">
        <v>240</v>
      </c>
      <c r="H79" s="21">
        <v>2023</v>
      </c>
      <c r="I79" s="24">
        <v>332</v>
      </c>
      <c r="J79" s="24"/>
      <c r="K79" s="25">
        <v>332</v>
      </c>
      <c r="L79" s="25"/>
      <c r="M79" s="26" t="s">
        <v>42</v>
      </c>
      <c r="N79" s="13" t="s">
        <v>101</v>
      </c>
      <c r="O79" s="12" t="s">
        <v>32</v>
      </c>
      <c r="P79" s="17"/>
    </row>
    <row r="80" s="4" customFormat="1" ht="87" spans="1:16">
      <c r="A80" s="16" t="s">
        <v>241</v>
      </c>
      <c r="B80" s="17">
        <v>1</v>
      </c>
      <c r="C80" s="13" t="s">
        <v>98</v>
      </c>
      <c r="D80" s="18" t="s">
        <v>99</v>
      </c>
      <c r="E80" s="19">
        <v>6</v>
      </c>
      <c r="F80" s="18" t="s">
        <v>242</v>
      </c>
      <c r="G80" s="19" t="s">
        <v>243</v>
      </c>
      <c r="H80" s="21">
        <v>2024</v>
      </c>
      <c r="I80" s="24">
        <v>400</v>
      </c>
      <c r="J80" s="24"/>
      <c r="K80" s="25">
        <f>I80-J80</f>
        <v>400</v>
      </c>
      <c r="L80" s="25"/>
      <c r="M80" s="26" t="s">
        <v>196</v>
      </c>
      <c r="N80" s="13" t="s">
        <v>101</v>
      </c>
      <c r="O80" s="12" t="s">
        <v>32</v>
      </c>
      <c r="P80" s="17"/>
    </row>
    <row r="81" s="2" customFormat="1" spans="1:16">
      <c r="A81" s="12"/>
      <c r="B81" s="13"/>
      <c r="C81" s="13"/>
      <c r="D81" s="13"/>
      <c r="E81" s="12"/>
      <c r="F81" s="12"/>
      <c r="G81" s="12"/>
      <c r="H81" s="12"/>
      <c r="I81" s="13"/>
      <c r="J81" s="13"/>
      <c r="K81" s="12"/>
      <c r="L81" s="12"/>
      <c r="M81" s="12"/>
      <c r="N81" s="13"/>
      <c r="O81" s="12"/>
      <c r="P81" s="13"/>
    </row>
    <row r="82" s="2" customFormat="1" ht="36" spans="1:16">
      <c r="A82" s="12" t="s">
        <v>244</v>
      </c>
      <c r="B82" s="13"/>
      <c r="C82" s="13"/>
      <c r="D82" s="13" t="s">
        <v>245</v>
      </c>
      <c r="E82" s="12"/>
      <c r="F82" s="12" t="s">
        <v>246</v>
      </c>
      <c r="G82" s="12"/>
      <c r="H82" s="12"/>
      <c r="I82" s="13"/>
      <c r="J82" s="13"/>
      <c r="K82" s="12"/>
      <c r="L82" s="12"/>
      <c r="M82" s="12" t="s">
        <v>247</v>
      </c>
      <c r="N82" s="13"/>
      <c r="O82" s="12"/>
      <c r="P82" s="13" t="s">
        <v>61</v>
      </c>
    </row>
    <row r="83" s="3" customFormat="1" ht="24" spans="1:16">
      <c r="A83" s="11" t="s">
        <v>248</v>
      </c>
      <c r="B83" s="10">
        <f>B84+B85+B86</f>
        <v>1</v>
      </c>
      <c r="C83" s="10" t="s">
        <v>22</v>
      </c>
      <c r="D83" s="10" t="s">
        <v>22</v>
      </c>
      <c r="E83" s="10" t="s">
        <v>22</v>
      </c>
      <c r="F83" s="10" t="s">
        <v>22</v>
      </c>
      <c r="G83" s="10" t="s">
        <v>22</v>
      </c>
      <c r="H83" s="10" t="s">
        <v>22</v>
      </c>
      <c r="I83" s="10">
        <f>I84+I85</f>
        <v>75</v>
      </c>
      <c r="J83" s="10">
        <f>J84+J85</f>
        <v>0</v>
      </c>
      <c r="K83" s="10">
        <f>K84+K85</f>
        <v>75</v>
      </c>
      <c r="L83" s="10">
        <f>L84+L85</f>
        <v>0</v>
      </c>
      <c r="M83" s="10" t="s">
        <v>22</v>
      </c>
      <c r="N83" s="10" t="s">
        <v>22</v>
      </c>
      <c r="O83" s="10" t="s">
        <v>22</v>
      </c>
      <c r="P83" s="13"/>
    </row>
    <row r="84" s="2" customFormat="1" spans="1:16">
      <c r="A84" s="12" t="s">
        <v>249</v>
      </c>
      <c r="B84" s="13"/>
      <c r="C84" s="13"/>
      <c r="D84" s="13" t="s">
        <v>245</v>
      </c>
      <c r="E84" s="12"/>
      <c r="F84" s="12"/>
      <c r="G84" s="12"/>
      <c r="H84" s="12"/>
      <c r="I84" s="13"/>
      <c r="J84" s="13"/>
      <c r="K84" s="12"/>
      <c r="L84" s="12"/>
      <c r="M84" s="12" t="s">
        <v>250</v>
      </c>
      <c r="N84" s="13"/>
      <c r="O84" s="12"/>
      <c r="P84" s="13"/>
    </row>
    <row r="85" s="2" customFormat="1" spans="1:16">
      <c r="A85" s="12" t="s">
        <v>251</v>
      </c>
      <c r="B85" s="13"/>
      <c r="C85" s="13"/>
      <c r="D85" s="13" t="s">
        <v>252</v>
      </c>
      <c r="E85" s="12"/>
      <c r="F85" s="12"/>
      <c r="G85" s="12"/>
      <c r="H85" s="12"/>
      <c r="I85" s="13">
        <v>75</v>
      </c>
      <c r="J85" s="13"/>
      <c r="K85" s="12">
        <v>75</v>
      </c>
      <c r="L85" s="12"/>
      <c r="M85" s="12" t="s">
        <v>253</v>
      </c>
      <c r="N85" s="13"/>
      <c r="O85" s="12"/>
      <c r="P85" s="13"/>
    </row>
    <row r="86" s="2" customFormat="1" spans="1:16">
      <c r="A86" s="12" t="s">
        <v>254</v>
      </c>
      <c r="B86" s="13">
        <v>1</v>
      </c>
      <c r="C86" s="13" t="s">
        <v>22</v>
      </c>
      <c r="D86" s="13" t="s">
        <v>22</v>
      </c>
      <c r="E86" s="13" t="s">
        <v>22</v>
      </c>
      <c r="F86" s="13" t="s">
        <v>22</v>
      </c>
      <c r="G86" s="13" t="s">
        <v>22</v>
      </c>
      <c r="H86" s="13" t="s">
        <v>22</v>
      </c>
      <c r="I86" s="13">
        <v>75</v>
      </c>
      <c r="J86" s="13"/>
      <c r="K86" s="13" t="s">
        <v>22</v>
      </c>
      <c r="L86" s="13" t="s">
        <v>22</v>
      </c>
      <c r="M86" s="13" t="s">
        <v>22</v>
      </c>
      <c r="N86" s="13" t="s">
        <v>22</v>
      </c>
      <c r="O86" s="13" t="s">
        <v>22</v>
      </c>
      <c r="P86" s="13"/>
    </row>
    <row r="87" s="2" customFormat="1" ht="375" customHeight="1" spans="1:16">
      <c r="A87" s="70" t="s">
        <v>255</v>
      </c>
      <c r="B87" s="13">
        <v>1</v>
      </c>
      <c r="C87" s="13"/>
      <c r="D87" s="13"/>
      <c r="E87" s="13"/>
      <c r="F87" s="13" t="s">
        <v>256</v>
      </c>
      <c r="G87" s="13" t="s">
        <v>222</v>
      </c>
      <c r="H87" s="13">
        <v>2022</v>
      </c>
      <c r="I87" s="13">
        <v>75</v>
      </c>
      <c r="J87" s="13"/>
      <c r="K87" s="13">
        <v>75</v>
      </c>
      <c r="L87" s="13"/>
      <c r="M87" s="13" t="s">
        <v>257</v>
      </c>
      <c r="N87" s="13" t="s">
        <v>31</v>
      </c>
      <c r="O87" s="12" t="s">
        <v>32</v>
      </c>
      <c r="P87" s="13"/>
    </row>
    <row r="88" s="3" customFormat="1" ht="24" spans="1:16">
      <c r="A88" s="11" t="s">
        <v>258</v>
      </c>
      <c r="B88" s="10">
        <f>B89+B90+B91+B92+B93+B94</f>
        <v>0</v>
      </c>
      <c r="C88" s="10" t="s">
        <v>22</v>
      </c>
      <c r="D88" s="10" t="s">
        <v>22</v>
      </c>
      <c r="E88" s="10" t="s">
        <v>22</v>
      </c>
      <c r="F88" s="10" t="s">
        <v>22</v>
      </c>
      <c r="G88" s="10" t="s">
        <v>22</v>
      </c>
      <c r="H88" s="10" t="s">
        <v>22</v>
      </c>
      <c r="I88" s="10">
        <f>I89+I90+I91+I92+I93+I94+I93+I94</f>
        <v>0</v>
      </c>
      <c r="J88" s="10">
        <f>J89</f>
        <v>0</v>
      </c>
      <c r="K88" s="10">
        <f>K89+K90+K91+K92+K93+K94+K93+K94</f>
        <v>0</v>
      </c>
      <c r="L88" s="10">
        <f>L89+L90+L91+L92+L93+L94+L93+L94</f>
        <v>0</v>
      </c>
      <c r="M88" s="13" t="s">
        <v>22</v>
      </c>
      <c r="N88" s="13" t="s">
        <v>22</v>
      </c>
      <c r="O88" s="13" t="s">
        <v>22</v>
      </c>
      <c r="P88" s="13"/>
    </row>
    <row r="89" s="2" customFormat="1" spans="1:16">
      <c r="A89" s="12" t="s">
        <v>259</v>
      </c>
      <c r="B89" s="13"/>
      <c r="C89" s="13"/>
      <c r="D89" s="13" t="s">
        <v>260</v>
      </c>
      <c r="E89" s="12"/>
      <c r="F89" s="12"/>
      <c r="G89" s="12"/>
      <c r="H89" s="12"/>
      <c r="I89" s="13"/>
      <c r="J89" s="13"/>
      <c r="K89" s="12"/>
      <c r="L89" s="12"/>
      <c r="M89" s="12" t="s">
        <v>261</v>
      </c>
      <c r="N89" s="13"/>
      <c r="O89" s="12"/>
      <c r="P89" s="13"/>
    </row>
    <row r="90" s="2" customFormat="1" ht="24" spans="1:16">
      <c r="A90" s="12" t="s">
        <v>262</v>
      </c>
      <c r="B90" s="13"/>
      <c r="C90" s="13"/>
      <c r="D90" s="13" t="s">
        <v>260</v>
      </c>
      <c r="E90" s="12"/>
      <c r="F90" s="12"/>
      <c r="G90" s="12"/>
      <c r="H90" s="12"/>
      <c r="I90" s="13"/>
      <c r="J90" s="13" t="s">
        <v>22</v>
      </c>
      <c r="K90" s="12"/>
      <c r="L90" s="12"/>
      <c r="M90" s="12" t="s">
        <v>263</v>
      </c>
      <c r="N90" s="13"/>
      <c r="O90" s="12"/>
      <c r="P90" s="13"/>
    </row>
    <row r="91" s="2" customFormat="1" ht="24" spans="1:16">
      <c r="A91" s="12" t="s">
        <v>264</v>
      </c>
      <c r="B91" s="13"/>
      <c r="C91" s="13"/>
      <c r="D91" s="13" t="s">
        <v>260</v>
      </c>
      <c r="E91" s="12"/>
      <c r="F91" s="12"/>
      <c r="G91" s="12"/>
      <c r="H91" s="12"/>
      <c r="I91" s="13">
        <v>0</v>
      </c>
      <c r="J91" s="13" t="s">
        <v>22</v>
      </c>
      <c r="K91" s="12"/>
      <c r="L91" s="12"/>
      <c r="M91" s="12" t="s">
        <v>263</v>
      </c>
      <c r="N91" s="13"/>
      <c r="O91" s="12"/>
      <c r="P91" s="13"/>
    </row>
    <row r="92" s="2" customFormat="1" spans="1:16">
      <c r="A92" s="12" t="s">
        <v>265</v>
      </c>
      <c r="B92" s="13">
        <v>0</v>
      </c>
      <c r="C92" s="13" t="s">
        <v>22</v>
      </c>
      <c r="D92" s="13" t="s">
        <v>22</v>
      </c>
      <c r="E92" s="13" t="s">
        <v>22</v>
      </c>
      <c r="F92" s="13" t="s">
        <v>22</v>
      </c>
      <c r="G92" s="13" t="s">
        <v>22</v>
      </c>
      <c r="H92" s="13" t="s">
        <v>22</v>
      </c>
      <c r="I92" s="13">
        <v>0</v>
      </c>
      <c r="J92" s="13" t="s">
        <v>22</v>
      </c>
      <c r="K92" s="13">
        <v>0</v>
      </c>
      <c r="L92" s="13">
        <v>0</v>
      </c>
      <c r="M92" s="13" t="s">
        <v>22</v>
      </c>
      <c r="N92" s="13" t="s">
        <v>22</v>
      </c>
      <c r="O92" s="13" t="s">
        <v>22</v>
      </c>
      <c r="P92" s="13"/>
    </row>
    <row r="93" s="2" customFormat="1" spans="1:16">
      <c r="A93" s="12" t="s">
        <v>266</v>
      </c>
      <c r="B93" s="13">
        <v>0</v>
      </c>
      <c r="C93" s="13" t="s">
        <v>22</v>
      </c>
      <c r="D93" s="13" t="s">
        <v>22</v>
      </c>
      <c r="E93" s="13" t="s">
        <v>22</v>
      </c>
      <c r="F93" s="13" t="s">
        <v>22</v>
      </c>
      <c r="G93" s="13" t="s">
        <v>22</v>
      </c>
      <c r="H93" s="13" t="s">
        <v>22</v>
      </c>
      <c r="I93" s="13">
        <v>0</v>
      </c>
      <c r="J93" s="13" t="s">
        <v>22</v>
      </c>
      <c r="K93" s="13">
        <v>0</v>
      </c>
      <c r="L93" s="13">
        <v>0</v>
      </c>
      <c r="M93" s="12" t="s">
        <v>267</v>
      </c>
      <c r="N93" s="13"/>
      <c r="O93" s="12"/>
      <c r="P93" s="13"/>
    </row>
    <row r="94" s="2" customFormat="1" spans="1:16">
      <c r="A94" s="12" t="s">
        <v>268</v>
      </c>
      <c r="B94" s="13"/>
      <c r="C94" s="13"/>
      <c r="D94" s="13"/>
      <c r="E94" s="12"/>
      <c r="F94" s="12"/>
      <c r="G94" s="12"/>
      <c r="H94" s="12"/>
      <c r="I94" s="13"/>
      <c r="J94" s="13" t="s">
        <v>22</v>
      </c>
      <c r="K94" s="12"/>
      <c r="L94" s="12"/>
      <c r="M94" s="12" t="s">
        <v>267</v>
      </c>
      <c r="N94" s="13"/>
      <c r="O94" s="12"/>
      <c r="P94" s="13"/>
    </row>
    <row r="95" s="3" customFormat="1" spans="1:16">
      <c r="A95" s="11" t="s">
        <v>269</v>
      </c>
      <c r="B95" s="10">
        <f>B96+B99+B102+B105</f>
        <v>0</v>
      </c>
      <c r="C95" s="10" t="s">
        <v>22</v>
      </c>
      <c r="D95" s="10" t="s">
        <v>22</v>
      </c>
      <c r="E95" s="10" t="s">
        <v>22</v>
      </c>
      <c r="F95" s="10" t="s">
        <v>22</v>
      </c>
      <c r="G95" s="10" t="s">
        <v>22</v>
      </c>
      <c r="H95" s="10" t="s">
        <v>22</v>
      </c>
      <c r="I95" s="10">
        <f>I96+I99+I102+I105</f>
        <v>0</v>
      </c>
      <c r="J95" s="10">
        <f>J99</f>
        <v>0</v>
      </c>
      <c r="K95" s="10">
        <f>K96+K99+K102+K105</f>
        <v>0</v>
      </c>
      <c r="L95" s="10">
        <f>L96+L99+L102+L105</f>
        <v>0</v>
      </c>
      <c r="M95" s="10" t="s">
        <v>22</v>
      </c>
      <c r="N95" s="10" t="s">
        <v>22</v>
      </c>
      <c r="O95" s="10" t="s">
        <v>22</v>
      </c>
      <c r="P95" s="13"/>
    </row>
    <row r="96" s="3" customFormat="1" ht="24" spans="1:16">
      <c r="A96" s="11" t="s">
        <v>270</v>
      </c>
      <c r="B96" s="10">
        <f>B97+B98</f>
        <v>0</v>
      </c>
      <c r="C96" s="10" t="s">
        <v>22</v>
      </c>
      <c r="D96" s="10" t="s">
        <v>22</v>
      </c>
      <c r="E96" s="10" t="s">
        <v>22</v>
      </c>
      <c r="F96" s="10" t="s">
        <v>22</v>
      </c>
      <c r="G96" s="10" t="s">
        <v>22</v>
      </c>
      <c r="H96" s="10" t="s">
        <v>22</v>
      </c>
      <c r="I96" s="10">
        <f>I97+I98</f>
        <v>0</v>
      </c>
      <c r="J96" s="10">
        <v>0</v>
      </c>
      <c r="K96" s="10">
        <f>K97+K98</f>
        <v>0</v>
      </c>
      <c r="L96" s="10">
        <f>L97+L98</f>
        <v>0</v>
      </c>
      <c r="M96" s="10" t="s">
        <v>22</v>
      </c>
      <c r="N96" s="10" t="s">
        <v>22</v>
      </c>
      <c r="O96" s="10" t="s">
        <v>22</v>
      </c>
      <c r="P96" s="13"/>
    </row>
    <row r="97" s="5" customFormat="1" ht="24" spans="1:16">
      <c r="A97" s="12" t="s">
        <v>271</v>
      </c>
      <c r="B97" s="13"/>
      <c r="C97" s="13"/>
      <c r="D97" s="13" t="s">
        <v>252</v>
      </c>
      <c r="E97" s="12"/>
      <c r="F97" s="12" t="s">
        <v>272</v>
      </c>
      <c r="G97" s="12"/>
      <c r="H97" s="12"/>
      <c r="I97" s="13"/>
      <c r="J97" s="13" t="s">
        <v>22</v>
      </c>
      <c r="K97" s="12"/>
      <c r="L97" s="12"/>
      <c r="M97" s="13" t="s">
        <v>273</v>
      </c>
      <c r="N97" s="13"/>
      <c r="O97" s="12"/>
      <c r="P97" s="13"/>
    </row>
    <row r="98" s="5" customFormat="1" ht="24" spans="1:16">
      <c r="A98" s="12" t="s">
        <v>274</v>
      </c>
      <c r="B98" s="13"/>
      <c r="C98" s="13"/>
      <c r="D98" s="13" t="s">
        <v>252</v>
      </c>
      <c r="E98" s="12"/>
      <c r="F98" s="12" t="s">
        <v>272</v>
      </c>
      <c r="G98" s="12"/>
      <c r="H98" s="12"/>
      <c r="I98" s="13"/>
      <c r="J98" s="13" t="s">
        <v>22</v>
      </c>
      <c r="K98" s="12"/>
      <c r="L98" s="12"/>
      <c r="M98" s="13" t="s">
        <v>273</v>
      </c>
      <c r="N98" s="13"/>
      <c r="O98" s="12"/>
      <c r="P98" s="13"/>
    </row>
    <row r="99" s="3" customFormat="1" ht="24" spans="1:16">
      <c r="A99" s="11" t="s">
        <v>275</v>
      </c>
      <c r="B99" s="10">
        <f>B100+B101</f>
        <v>0</v>
      </c>
      <c r="C99" s="10" t="s">
        <v>22</v>
      </c>
      <c r="D99" s="10" t="s">
        <v>22</v>
      </c>
      <c r="E99" s="10" t="s">
        <v>22</v>
      </c>
      <c r="F99" s="10" t="s">
        <v>22</v>
      </c>
      <c r="G99" s="10" t="s">
        <v>22</v>
      </c>
      <c r="H99" s="10" t="s">
        <v>22</v>
      </c>
      <c r="I99" s="10">
        <f>I100+I101</f>
        <v>0</v>
      </c>
      <c r="J99" s="10">
        <f>J100+J101</f>
        <v>0</v>
      </c>
      <c r="K99" s="10">
        <f>K100+K101</f>
        <v>0</v>
      </c>
      <c r="L99" s="10">
        <f>L100+L101</f>
        <v>0</v>
      </c>
      <c r="M99" s="10" t="s">
        <v>22</v>
      </c>
      <c r="N99" s="10" t="s">
        <v>22</v>
      </c>
      <c r="O99" s="10" t="s">
        <v>22</v>
      </c>
      <c r="P99" s="13"/>
    </row>
    <row r="100" s="5" customFormat="1" ht="36" spans="1:16">
      <c r="A100" s="12" t="s">
        <v>276</v>
      </c>
      <c r="B100" s="13"/>
      <c r="C100" s="13"/>
      <c r="D100" s="13" t="s">
        <v>252</v>
      </c>
      <c r="E100" s="12"/>
      <c r="F100" s="12" t="s">
        <v>277</v>
      </c>
      <c r="G100" s="12"/>
      <c r="H100" s="12"/>
      <c r="I100" s="13"/>
      <c r="J100" s="13"/>
      <c r="K100" s="12"/>
      <c r="L100" s="12"/>
      <c r="M100" s="13" t="s">
        <v>79</v>
      </c>
      <c r="N100" s="13"/>
      <c r="O100" s="12"/>
      <c r="P100" s="13"/>
    </row>
    <row r="101" s="5" customFormat="1" ht="24" spans="1:16">
      <c r="A101" s="12" t="s">
        <v>278</v>
      </c>
      <c r="B101" s="13"/>
      <c r="C101" s="13"/>
      <c r="D101" s="13" t="s">
        <v>252</v>
      </c>
      <c r="E101" s="12"/>
      <c r="F101" s="13"/>
      <c r="G101" s="12"/>
      <c r="H101" s="12"/>
      <c r="I101" s="13"/>
      <c r="J101" s="13"/>
      <c r="K101" s="12"/>
      <c r="L101" s="12"/>
      <c r="M101" s="13" t="s">
        <v>79</v>
      </c>
      <c r="N101" s="13"/>
      <c r="O101" s="12"/>
      <c r="P101" s="13"/>
    </row>
    <row r="102" s="3" customFormat="1" spans="1:16">
      <c r="A102" s="11" t="s">
        <v>279</v>
      </c>
      <c r="B102" s="10">
        <f>B103+B104</f>
        <v>0</v>
      </c>
      <c r="C102" s="10" t="s">
        <v>22</v>
      </c>
      <c r="D102" s="10" t="s">
        <v>22</v>
      </c>
      <c r="E102" s="10" t="s">
        <v>22</v>
      </c>
      <c r="F102" s="10" t="s">
        <v>22</v>
      </c>
      <c r="G102" s="10" t="s">
        <v>22</v>
      </c>
      <c r="H102" s="10" t="s">
        <v>22</v>
      </c>
      <c r="I102" s="10">
        <f>I103+I104</f>
        <v>0</v>
      </c>
      <c r="J102" s="10">
        <v>0</v>
      </c>
      <c r="K102" s="10">
        <f>K103+K104</f>
        <v>0</v>
      </c>
      <c r="L102" s="10">
        <f>L103+L104</f>
        <v>0</v>
      </c>
      <c r="M102" s="10" t="s">
        <v>22</v>
      </c>
      <c r="N102" s="10" t="s">
        <v>22</v>
      </c>
      <c r="O102" s="10" t="s">
        <v>22</v>
      </c>
      <c r="P102" s="13"/>
    </row>
    <row r="103" s="5" customFormat="1" spans="1:16">
      <c r="A103" s="12" t="s">
        <v>280</v>
      </c>
      <c r="B103" s="13"/>
      <c r="C103" s="13"/>
      <c r="D103" s="13" t="s">
        <v>252</v>
      </c>
      <c r="E103" s="12"/>
      <c r="F103" s="13"/>
      <c r="G103" s="12"/>
      <c r="H103" s="12"/>
      <c r="I103" s="13"/>
      <c r="J103" s="13" t="s">
        <v>22</v>
      </c>
      <c r="K103" s="12"/>
      <c r="L103" s="12"/>
      <c r="M103" s="13" t="s">
        <v>273</v>
      </c>
      <c r="N103" s="13"/>
      <c r="O103" s="12"/>
      <c r="P103" s="13"/>
    </row>
    <row r="104" s="5" customFormat="1" spans="1:16">
      <c r="A104" s="12" t="s">
        <v>281</v>
      </c>
      <c r="B104" s="13"/>
      <c r="C104" s="13"/>
      <c r="D104" s="13" t="s">
        <v>252</v>
      </c>
      <c r="E104" s="12"/>
      <c r="F104" s="13"/>
      <c r="G104" s="12"/>
      <c r="H104" s="12"/>
      <c r="I104" s="13"/>
      <c r="J104" s="13" t="s">
        <v>22</v>
      </c>
      <c r="K104" s="12"/>
      <c r="L104" s="12"/>
      <c r="M104" s="13" t="s">
        <v>273</v>
      </c>
      <c r="N104" s="13"/>
      <c r="O104" s="12"/>
      <c r="P104" s="13"/>
    </row>
    <row r="105" s="3" customFormat="1" spans="1:16">
      <c r="A105" s="11" t="s">
        <v>282</v>
      </c>
      <c r="B105" s="10"/>
      <c r="C105" s="13"/>
      <c r="D105" s="13" t="s">
        <v>35</v>
      </c>
      <c r="E105" s="13"/>
      <c r="F105" s="13" t="s">
        <v>22</v>
      </c>
      <c r="G105" s="13" t="s">
        <v>22</v>
      </c>
      <c r="H105" s="13" t="s">
        <v>22</v>
      </c>
      <c r="I105" s="10">
        <f>I106+I107</f>
        <v>0</v>
      </c>
      <c r="J105" s="10">
        <f>J107</f>
        <v>0</v>
      </c>
      <c r="K105" s="10">
        <f>K106+K107</f>
        <v>0</v>
      </c>
      <c r="L105" s="10">
        <f>L106+L107</f>
        <v>0</v>
      </c>
      <c r="M105" s="12"/>
      <c r="N105" s="13"/>
      <c r="O105" s="12"/>
      <c r="P105" s="13"/>
    </row>
    <row r="106" s="5" customFormat="1" ht="24" spans="1:16">
      <c r="A106" s="12" t="s">
        <v>283</v>
      </c>
      <c r="B106" s="13"/>
      <c r="C106" s="13"/>
      <c r="D106" s="13" t="s">
        <v>35</v>
      </c>
      <c r="E106" s="12"/>
      <c r="F106" s="12" t="s">
        <v>284</v>
      </c>
      <c r="G106" s="12"/>
      <c r="H106" s="12"/>
      <c r="I106" s="13"/>
      <c r="J106" s="13" t="s">
        <v>22</v>
      </c>
      <c r="K106" s="12"/>
      <c r="L106" s="12"/>
      <c r="M106" s="12" t="s">
        <v>285</v>
      </c>
      <c r="N106" s="13"/>
      <c r="O106" s="12"/>
      <c r="P106" s="13"/>
    </row>
    <row r="107" s="5" customFormat="1" ht="24" spans="1:16">
      <c r="A107" s="12" t="s">
        <v>286</v>
      </c>
      <c r="B107" s="13"/>
      <c r="C107" s="13"/>
      <c r="D107" s="13" t="s">
        <v>35</v>
      </c>
      <c r="E107" s="12"/>
      <c r="F107" s="12" t="s">
        <v>287</v>
      </c>
      <c r="G107" s="12"/>
      <c r="H107" s="12"/>
      <c r="I107" s="13"/>
      <c r="J107" s="13"/>
      <c r="K107" s="12"/>
      <c r="L107" s="12"/>
      <c r="M107" s="12" t="s">
        <v>79</v>
      </c>
      <c r="N107" s="13"/>
      <c r="O107" s="12"/>
      <c r="P107" s="13"/>
    </row>
    <row r="108" s="3" customFormat="1" spans="1:16">
      <c r="A108" s="27" t="s">
        <v>288</v>
      </c>
      <c r="B108" s="10">
        <f>B109+B110+B111</f>
        <v>0</v>
      </c>
      <c r="C108" s="10" t="s">
        <v>22</v>
      </c>
      <c r="D108" s="10" t="s">
        <v>22</v>
      </c>
      <c r="E108" s="10" t="s">
        <v>22</v>
      </c>
      <c r="F108" s="10" t="s">
        <v>22</v>
      </c>
      <c r="G108" s="10" t="s">
        <v>22</v>
      </c>
      <c r="H108" s="10" t="s">
        <v>22</v>
      </c>
      <c r="I108" s="10">
        <f>I109+I110+I111</f>
        <v>0</v>
      </c>
      <c r="J108" s="10">
        <v>0</v>
      </c>
      <c r="K108" s="10">
        <f>K109+K110+K111</f>
        <v>0</v>
      </c>
      <c r="L108" s="10">
        <f>L109+L110+L111</f>
        <v>0</v>
      </c>
      <c r="M108" s="10" t="s">
        <v>22</v>
      </c>
      <c r="N108" s="10" t="s">
        <v>22</v>
      </c>
      <c r="O108" s="10" t="s">
        <v>22</v>
      </c>
      <c r="P108" s="12"/>
    </row>
    <row r="109" s="2" customFormat="1" ht="24" spans="1:16">
      <c r="A109" s="12" t="s">
        <v>289</v>
      </c>
      <c r="B109" s="13"/>
      <c r="C109" s="13"/>
      <c r="D109" s="13" t="s">
        <v>245</v>
      </c>
      <c r="E109" s="12"/>
      <c r="F109" s="12"/>
      <c r="G109" s="12"/>
      <c r="H109" s="12"/>
      <c r="I109" s="13"/>
      <c r="J109" s="13" t="s">
        <v>22</v>
      </c>
      <c r="K109" s="12"/>
      <c r="L109" s="12"/>
      <c r="M109" s="12" t="s">
        <v>290</v>
      </c>
      <c r="N109" s="13"/>
      <c r="O109" s="12"/>
      <c r="P109" s="12"/>
    </row>
    <row r="110" s="2" customFormat="1" ht="24" spans="1:16">
      <c r="A110" s="12" t="s">
        <v>291</v>
      </c>
      <c r="B110" s="13"/>
      <c r="C110" s="13"/>
      <c r="D110" s="13" t="s">
        <v>245</v>
      </c>
      <c r="E110" s="12"/>
      <c r="F110" s="12"/>
      <c r="G110" s="12"/>
      <c r="H110" s="12"/>
      <c r="I110" s="13"/>
      <c r="J110" s="13" t="s">
        <v>22</v>
      </c>
      <c r="K110" s="12"/>
      <c r="L110" s="12"/>
      <c r="M110" s="12" t="s">
        <v>292</v>
      </c>
      <c r="N110" s="13"/>
      <c r="O110" s="12"/>
      <c r="P110" s="12"/>
    </row>
    <row r="111" s="2" customFormat="1" ht="24" spans="1:16">
      <c r="A111" s="12" t="s">
        <v>293</v>
      </c>
      <c r="B111" s="13"/>
      <c r="C111" s="13"/>
      <c r="D111" s="13" t="s">
        <v>245</v>
      </c>
      <c r="E111" s="12"/>
      <c r="F111" s="12"/>
      <c r="G111" s="12"/>
      <c r="H111" s="12"/>
      <c r="I111" s="13"/>
      <c r="J111" s="13" t="s">
        <v>22</v>
      </c>
      <c r="K111" s="12"/>
      <c r="L111" s="12"/>
      <c r="M111" s="12" t="s">
        <v>292</v>
      </c>
      <c r="N111" s="13"/>
      <c r="O111" s="12"/>
      <c r="P111" s="12"/>
    </row>
    <row r="112" s="3" customFormat="1" spans="1:16">
      <c r="A112" s="11" t="s">
        <v>294</v>
      </c>
      <c r="B112" s="10">
        <f>B113+B114</f>
        <v>14</v>
      </c>
      <c r="C112" s="13"/>
      <c r="D112" s="10" t="s">
        <v>22</v>
      </c>
      <c r="E112" s="11"/>
      <c r="F112" s="10" t="s">
        <v>22</v>
      </c>
      <c r="G112" s="11"/>
      <c r="H112" s="11"/>
      <c r="I112" s="10">
        <f>I113+I114</f>
        <v>5198.7</v>
      </c>
      <c r="J112" s="10">
        <f>J113+J114</f>
        <v>0</v>
      </c>
      <c r="K112" s="10">
        <f>K113+K114</f>
        <v>5198.7</v>
      </c>
      <c r="L112" s="10">
        <f>L113+L114</f>
        <v>0</v>
      </c>
      <c r="M112" s="10" t="s">
        <v>22</v>
      </c>
      <c r="N112" s="10" t="s">
        <v>22</v>
      </c>
      <c r="O112" s="10" t="s">
        <v>22</v>
      </c>
      <c r="P112" s="12"/>
    </row>
    <row r="113" s="3" customFormat="1" ht="48" spans="1:16">
      <c r="A113" s="11" t="s">
        <v>295</v>
      </c>
      <c r="B113" s="13"/>
      <c r="C113" s="13"/>
      <c r="D113" s="13" t="s">
        <v>296</v>
      </c>
      <c r="E113" s="12"/>
      <c r="F113" s="12" t="s">
        <v>297</v>
      </c>
      <c r="G113" s="12"/>
      <c r="H113" s="12"/>
      <c r="I113" s="13">
        <v>0</v>
      </c>
      <c r="J113" s="13"/>
      <c r="K113" s="13"/>
      <c r="L113" s="13"/>
      <c r="M113" s="12" t="s">
        <v>298</v>
      </c>
      <c r="N113" s="13"/>
      <c r="O113" s="12"/>
      <c r="P113" s="12"/>
    </row>
    <row r="114" s="3" customFormat="1" ht="24" spans="1:16">
      <c r="A114" s="11" t="s">
        <v>299</v>
      </c>
      <c r="B114" s="10">
        <f>B115+B116+B127+B130+B133+B134+B135+B136</f>
        <v>14</v>
      </c>
      <c r="C114" s="13"/>
      <c r="D114" s="10" t="s">
        <v>22</v>
      </c>
      <c r="E114" s="11"/>
      <c r="F114" s="10" t="s">
        <v>22</v>
      </c>
      <c r="G114" s="11"/>
      <c r="H114" s="11"/>
      <c r="I114" s="10">
        <f>I115+I116+I127+I130+I133+I134+I136</f>
        <v>5198.7</v>
      </c>
      <c r="J114" s="13">
        <f>SUM(J115:J126)</f>
        <v>0</v>
      </c>
      <c r="K114" s="10">
        <f>K115+K116+K127+K130+K133+K134</f>
        <v>5198.7</v>
      </c>
      <c r="L114" s="10">
        <f>L115+L116+L127+L130+L133+L134</f>
        <v>0</v>
      </c>
      <c r="M114" s="10" t="s">
        <v>22</v>
      </c>
      <c r="N114" s="10" t="s">
        <v>22</v>
      </c>
      <c r="O114" s="10" t="s">
        <v>22</v>
      </c>
      <c r="P114" s="12"/>
    </row>
    <row r="115" s="3" customFormat="1" ht="36" spans="1:16">
      <c r="A115" s="28" t="s">
        <v>300</v>
      </c>
      <c r="B115" s="10"/>
      <c r="C115" s="13"/>
      <c r="D115" s="13" t="s">
        <v>99</v>
      </c>
      <c r="E115" s="11"/>
      <c r="F115" s="29" t="s">
        <v>301</v>
      </c>
      <c r="G115" s="11"/>
      <c r="H115" s="11"/>
      <c r="I115" s="10"/>
      <c r="J115" s="13" t="s">
        <v>22</v>
      </c>
      <c r="K115" s="11"/>
      <c r="L115" s="11"/>
      <c r="M115" s="12" t="s">
        <v>302</v>
      </c>
      <c r="N115" s="13" t="s">
        <v>101</v>
      </c>
      <c r="O115" s="12" t="s">
        <v>32</v>
      </c>
      <c r="P115" s="12"/>
    </row>
    <row r="116" s="2" customFormat="1" ht="36" spans="1:16">
      <c r="A116" s="28"/>
      <c r="B116" s="13">
        <f>SUM(B117:B126)</f>
        <v>10</v>
      </c>
      <c r="C116" s="13"/>
      <c r="D116" s="13" t="s">
        <v>303</v>
      </c>
      <c r="E116" s="12"/>
      <c r="F116" s="12" t="s">
        <v>304</v>
      </c>
      <c r="G116" s="12"/>
      <c r="H116" s="12"/>
      <c r="I116" s="13">
        <f>SUM(I117:I126)</f>
        <v>4965.7</v>
      </c>
      <c r="J116" s="13"/>
      <c r="K116" s="13">
        <f>SUM(K117:K126)</f>
        <v>4965.7</v>
      </c>
      <c r="L116" s="12"/>
      <c r="M116" s="12" t="s">
        <v>305</v>
      </c>
      <c r="N116" s="13"/>
      <c r="O116" s="12"/>
      <c r="P116" s="12"/>
    </row>
    <row r="117" s="4" customFormat="1" ht="35.1" customHeight="1" spans="1:16">
      <c r="A117" s="16" t="s">
        <v>306</v>
      </c>
      <c r="B117" s="17">
        <v>1</v>
      </c>
      <c r="C117" s="13" t="s">
        <v>98</v>
      </c>
      <c r="D117" s="18" t="s">
        <v>99</v>
      </c>
      <c r="E117" s="19">
        <v>0.06</v>
      </c>
      <c r="F117" s="19" t="s">
        <v>307</v>
      </c>
      <c r="G117" s="19" t="s">
        <v>308</v>
      </c>
      <c r="H117" s="21">
        <v>2022</v>
      </c>
      <c r="I117" s="24">
        <v>216</v>
      </c>
      <c r="J117" s="24"/>
      <c r="K117" s="25">
        <f t="shared" ref="K117:K126" si="4">I117-J117</f>
        <v>216</v>
      </c>
      <c r="L117" s="25"/>
      <c r="M117" s="26" t="s">
        <v>309</v>
      </c>
      <c r="N117" s="13" t="s">
        <v>101</v>
      </c>
      <c r="O117" s="12" t="s">
        <v>32</v>
      </c>
      <c r="P117" s="17"/>
    </row>
    <row r="118" s="4" customFormat="1" ht="51" spans="1:16">
      <c r="A118" s="34" t="s">
        <v>310</v>
      </c>
      <c r="B118" s="17">
        <v>1</v>
      </c>
      <c r="C118" s="13" t="s">
        <v>98</v>
      </c>
      <c r="D118" s="18" t="s">
        <v>99</v>
      </c>
      <c r="E118" s="19">
        <v>1.334</v>
      </c>
      <c r="F118" s="18" t="s">
        <v>311</v>
      </c>
      <c r="G118" s="19" t="s">
        <v>312</v>
      </c>
      <c r="H118" s="21">
        <v>2023</v>
      </c>
      <c r="I118" s="24">
        <v>150</v>
      </c>
      <c r="J118" s="24"/>
      <c r="K118" s="25">
        <f t="shared" si="4"/>
        <v>150</v>
      </c>
      <c r="L118" s="25"/>
      <c r="M118" s="26" t="s">
        <v>309</v>
      </c>
      <c r="N118" s="13" t="s">
        <v>101</v>
      </c>
      <c r="O118" s="12" t="s">
        <v>32</v>
      </c>
      <c r="P118" s="17"/>
    </row>
    <row r="119" s="4" customFormat="1" ht="35.1" customHeight="1" spans="1:16">
      <c r="A119" s="34" t="s">
        <v>313</v>
      </c>
      <c r="B119" s="17">
        <v>1</v>
      </c>
      <c r="C119" s="13" t="s">
        <v>98</v>
      </c>
      <c r="D119" s="18" t="s">
        <v>99</v>
      </c>
      <c r="E119" s="19">
        <v>8</v>
      </c>
      <c r="F119" s="20" t="s">
        <v>314</v>
      </c>
      <c r="G119" s="19" t="s">
        <v>315</v>
      </c>
      <c r="H119" s="21">
        <v>2024</v>
      </c>
      <c r="I119" s="24">
        <v>160</v>
      </c>
      <c r="J119" s="24"/>
      <c r="K119" s="25">
        <f t="shared" si="4"/>
        <v>160</v>
      </c>
      <c r="L119" s="25"/>
      <c r="M119" s="26" t="s">
        <v>42</v>
      </c>
      <c r="N119" s="13" t="s">
        <v>101</v>
      </c>
      <c r="O119" s="12" t="s">
        <v>32</v>
      </c>
      <c r="P119" s="17"/>
    </row>
    <row r="120" s="4" customFormat="1" ht="35.1" customHeight="1" spans="1:16">
      <c r="A120" s="16" t="s">
        <v>316</v>
      </c>
      <c r="B120" s="17">
        <v>1</v>
      </c>
      <c r="C120" s="13" t="s">
        <v>98</v>
      </c>
      <c r="D120" s="18" t="s">
        <v>99</v>
      </c>
      <c r="E120" s="19">
        <v>0.8</v>
      </c>
      <c r="F120" s="20" t="s">
        <v>317</v>
      </c>
      <c r="G120" s="19" t="s">
        <v>174</v>
      </c>
      <c r="H120" s="21">
        <v>2022</v>
      </c>
      <c r="I120" s="24">
        <v>5.6</v>
      </c>
      <c r="J120" s="24"/>
      <c r="K120" s="25">
        <f t="shared" si="4"/>
        <v>5.6</v>
      </c>
      <c r="L120" s="25"/>
      <c r="M120" s="26" t="s">
        <v>309</v>
      </c>
      <c r="N120" s="13" t="s">
        <v>101</v>
      </c>
      <c r="O120" s="12" t="s">
        <v>32</v>
      </c>
      <c r="P120" s="17"/>
    </row>
    <row r="121" s="4" customFormat="1" ht="36" spans="1:16">
      <c r="A121" s="16" t="s">
        <v>318</v>
      </c>
      <c r="B121" s="17">
        <v>1</v>
      </c>
      <c r="C121" s="13" t="s">
        <v>98</v>
      </c>
      <c r="D121" s="18" t="s">
        <v>99</v>
      </c>
      <c r="E121" s="19">
        <v>7.233</v>
      </c>
      <c r="F121" s="20" t="s">
        <v>319</v>
      </c>
      <c r="G121" s="19" t="s">
        <v>320</v>
      </c>
      <c r="H121" s="21">
        <v>2023</v>
      </c>
      <c r="I121" s="24">
        <v>3081</v>
      </c>
      <c r="J121" s="24"/>
      <c r="K121" s="25">
        <f t="shared" si="4"/>
        <v>3081</v>
      </c>
      <c r="L121" s="25"/>
      <c r="M121" s="26" t="s">
        <v>162</v>
      </c>
      <c r="N121" s="13" t="s">
        <v>101</v>
      </c>
      <c r="O121" s="12" t="s">
        <v>32</v>
      </c>
      <c r="P121" s="17"/>
    </row>
    <row r="122" s="4" customFormat="1" ht="48" spans="1:16">
      <c r="A122" s="16" t="s">
        <v>321</v>
      </c>
      <c r="B122" s="17">
        <v>1</v>
      </c>
      <c r="C122" s="13" t="s">
        <v>98</v>
      </c>
      <c r="D122" s="18" t="s">
        <v>99</v>
      </c>
      <c r="E122" s="19">
        <v>0.573</v>
      </c>
      <c r="F122" s="20" t="s">
        <v>322</v>
      </c>
      <c r="G122" s="19" t="s">
        <v>323</v>
      </c>
      <c r="H122" s="21">
        <v>2023</v>
      </c>
      <c r="I122" s="24">
        <v>46</v>
      </c>
      <c r="J122" s="24"/>
      <c r="K122" s="25">
        <f t="shared" si="4"/>
        <v>46</v>
      </c>
      <c r="L122" s="25"/>
      <c r="M122" s="26" t="s">
        <v>162</v>
      </c>
      <c r="N122" s="13" t="s">
        <v>101</v>
      </c>
      <c r="O122" s="12" t="s">
        <v>32</v>
      </c>
      <c r="P122" s="17"/>
    </row>
    <row r="123" s="4" customFormat="1" ht="48" spans="1:16">
      <c r="A123" s="16" t="s">
        <v>324</v>
      </c>
      <c r="B123" s="17">
        <v>1</v>
      </c>
      <c r="C123" s="13" t="s">
        <v>98</v>
      </c>
      <c r="D123" s="18" t="s">
        <v>99</v>
      </c>
      <c r="E123" s="19">
        <v>2.108</v>
      </c>
      <c r="F123" s="20" t="s">
        <v>325</v>
      </c>
      <c r="G123" s="19" t="s">
        <v>326</v>
      </c>
      <c r="H123" s="21">
        <v>2024</v>
      </c>
      <c r="I123" s="24">
        <v>168.64</v>
      </c>
      <c r="J123" s="24"/>
      <c r="K123" s="25">
        <f t="shared" si="4"/>
        <v>168.64</v>
      </c>
      <c r="L123" s="25"/>
      <c r="M123" s="26" t="s">
        <v>162</v>
      </c>
      <c r="N123" s="13" t="s">
        <v>101</v>
      </c>
      <c r="O123" s="12" t="s">
        <v>32</v>
      </c>
      <c r="P123" s="17"/>
    </row>
    <row r="124" s="4" customFormat="1" ht="48" spans="1:16">
      <c r="A124" s="16" t="s">
        <v>327</v>
      </c>
      <c r="B124" s="17">
        <v>1</v>
      </c>
      <c r="C124" s="13" t="s">
        <v>98</v>
      </c>
      <c r="D124" s="18" t="s">
        <v>99</v>
      </c>
      <c r="E124" s="19">
        <v>9.778</v>
      </c>
      <c r="F124" s="20" t="s">
        <v>328</v>
      </c>
      <c r="G124" s="19" t="s">
        <v>329</v>
      </c>
      <c r="H124" s="21">
        <v>2025</v>
      </c>
      <c r="I124" s="24">
        <v>782.24</v>
      </c>
      <c r="J124" s="24"/>
      <c r="K124" s="25">
        <f t="shared" si="4"/>
        <v>782.24</v>
      </c>
      <c r="L124" s="25"/>
      <c r="M124" s="26" t="s">
        <v>162</v>
      </c>
      <c r="N124" s="13" t="s">
        <v>101</v>
      </c>
      <c r="O124" s="12" t="s">
        <v>32</v>
      </c>
      <c r="P124" s="17"/>
    </row>
    <row r="125" s="4" customFormat="1" ht="48" spans="1:16">
      <c r="A125" s="16" t="s">
        <v>330</v>
      </c>
      <c r="B125" s="17">
        <v>1</v>
      </c>
      <c r="C125" s="13" t="s">
        <v>98</v>
      </c>
      <c r="D125" s="18" t="s">
        <v>99</v>
      </c>
      <c r="E125" s="19">
        <v>3.834</v>
      </c>
      <c r="F125" s="20" t="s">
        <v>331</v>
      </c>
      <c r="G125" s="19" t="s">
        <v>332</v>
      </c>
      <c r="H125" s="21">
        <v>2025</v>
      </c>
      <c r="I125" s="24">
        <v>306.72</v>
      </c>
      <c r="J125" s="24"/>
      <c r="K125" s="25">
        <f t="shared" si="4"/>
        <v>306.72</v>
      </c>
      <c r="L125" s="25"/>
      <c r="M125" s="26" t="s">
        <v>162</v>
      </c>
      <c r="N125" s="13" t="s">
        <v>101</v>
      </c>
      <c r="O125" s="12" t="s">
        <v>32</v>
      </c>
      <c r="P125" s="17"/>
    </row>
    <row r="126" s="61" customFormat="1" ht="70" customHeight="1" spans="1:16">
      <c r="A126" s="73" t="s">
        <v>333</v>
      </c>
      <c r="B126" s="74">
        <v>1</v>
      </c>
      <c r="C126" s="13" t="s">
        <v>98</v>
      </c>
      <c r="D126" s="18" t="s">
        <v>99</v>
      </c>
      <c r="E126" s="75">
        <v>0.21</v>
      </c>
      <c r="F126" s="73" t="s">
        <v>334</v>
      </c>
      <c r="G126" s="19" t="s">
        <v>335</v>
      </c>
      <c r="H126" s="76">
        <v>2022</v>
      </c>
      <c r="I126" s="54">
        <v>49.5</v>
      </c>
      <c r="J126" s="54"/>
      <c r="K126" s="25">
        <f t="shared" si="4"/>
        <v>49.5</v>
      </c>
      <c r="L126" s="25"/>
      <c r="M126" s="73" t="s">
        <v>38</v>
      </c>
      <c r="N126" s="13" t="s">
        <v>101</v>
      </c>
      <c r="O126" s="12" t="s">
        <v>32</v>
      </c>
      <c r="P126" s="74"/>
    </row>
    <row r="127" s="2" customFormat="1" ht="24" spans="1:16">
      <c r="A127" s="30" t="s">
        <v>336</v>
      </c>
      <c r="B127" s="13">
        <v>2</v>
      </c>
      <c r="C127" s="13"/>
      <c r="D127" s="13" t="s">
        <v>337</v>
      </c>
      <c r="E127" s="12"/>
      <c r="F127" s="12" t="s">
        <v>338</v>
      </c>
      <c r="G127" s="12"/>
      <c r="H127" s="12"/>
      <c r="I127" s="13">
        <v>103</v>
      </c>
      <c r="J127" s="12"/>
      <c r="K127" s="12">
        <v>103</v>
      </c>
      <c r="L127" s="12"/>
      <c r="M127" s="12" t="s">
        <v>339</v>
      </c>
      <c r="N127" s="13"/>
      <c r="O127" s="12"/>
      <c r="P127" s="12"/>
    </row>
    <row r="128" s="2" customFormat="1" ht="24.75" spans="1:16">
      <c r="A128" s="34" t="s">
        <v>340</v>
      </c>
      <c r="B128" s="17">
        <v>1</v>
      </c>
      <c r="C128" s="13" t="s">
        <v>26</v>
      </c>
      <c r="D128" s="13"/>
      <c r="E128" s="12"/>
      <c r="F128" s="19" t="s">
        <v>341</v>
      </c>
      <c r="G128" s="19" t="s">
        <v>342</v>
      </c>
      <c r="H128" s="12">
        <v>2023</v>
      </c>
      <c r="I128" s="24">
        <v>3</v>
      </c>
      <c r="J128" s="24"/>
      <c r="K128" s="24">
        <v>3</v>
      </c>
      <c r="L128" s="12"/>
      <c r="M128" s="54" t="s">
        <v>196</v>
      </c>
      <c r="N128" s="13" t="s">
        <v>101</v>
      </c>
      <c r="O128" s="12" t="s">
        <v>32</v>
      </c>
      <c r="P128" s="12"/>
    </row>
    <row r="129" s="2" customFormat="1" ht="37.5" spans="1:16">
      <c r="A129" s="34" t="s">
        <v>343</v>
      </c>
      <c r="B129" s="17">
        <v>1</v>
      </c>
      <c r="C129" s="13" t="s">
        <v>26</v>
      </c>
      <c r="D129" s="13"/>
      <c r="E129" s="12"/>
      <c r="F129" s="19" t="s">
        <v>344</v>
      </c>
      <c r="G129" s="19" t="s">
        <v>345</v>
      </c>
      <c r="H129" s="12">
        <v>2023</v>
      </c>
      <c r="I129" s="24">
        <v>100</v>
      </c>
      <c r="J129" s="24"/>
      <c r="K129" s="24">
        <v>100</v>
      </c>
      <c r="L129" s="12"/>
      <c r="M129" s="54" t="s">
        <v>196</v>
      </c>
      <c r="N129" s="13" t="s">
        <v>101</v>
      </c>
      <c r="O129" s="12" t="s">
        <v>32</v>
      </c>
      <c r="P129" s="12"/>
    </row>
    <row r="130" s="2" customFormat="1" ht="24" spans="1:16">
      <c r="A130" s="30" t="s">
        <v>346</v>
      </c>
      <c r="B130" s="13">
        <v>2</v>
      </c>
      <c r="C130" s="13"/>
      <c r="D130" s="13" t="s">
        <v>296</v>
      </c>
      <c r="E130" s="12"/>
      <c r="F130" s="12" t="s">
        <v>347</v>
      </c>
      <c r="G130" s="12"/>
      <c r="H130" s="31"/>
      <c r="I130" s="13">
        <v>130</v>
      </c>
      <c r="J130" s="13" t="s">
        <v>22</v>
      </c>
      <c r="K130" s="12">
        <v>130</v>
      </c>
      <c r="L130" s="12"/>
      <c r="M130" s="12" t="s">
        <v>348</v>
      </c>
      <c r="N130" s="13"/>
      <c r="O130" s="12"/>
      <c r="P130" s="12"/>
    </row>
    <row r="131" s="2" customFormat="1" ht="24.75" spans="1:16">
      <c r="A131" s="30" t="s">
        <v>349</v>
      </c>
      <c r="B131" s="13">
        <v>1</v>
      </c>
      <c r="C131" s="13" t="s">
        <v>98</v>
      </c>
      <c r="D131" s="13" t="s">
        <v>350</v>
      </c>
      <c r="E131" s="12">
        <v>1</v>
      </c>
      <c r="F131" s="19" t="s">
        <v>351</v>
      </c>
      <c r="G131" s="12" t="s">
        <v>352</v>
      </c>
      <c r="H131" s="31">
        <v>2022</v>
      </c>
      <c r="I131" s="24">
        <v>30</v>
      </c>
      <c r="J131" s="24"/>
      <c r="K131" s="24">
        <v>30</v>
      </c>
      <c r="L131" s="24"/>
      <c r="M131" s="26" t="s">
        <v>353</v>
      </c>
      <c r="N131" s="24"/>
      <c r="O131" s="12" t="s">
        <v>32</v>
      </c>
      <c r="P131" s="12"/>
    </row>
    <row r="132" s="2" customFormat="1" ht="24.75" spans="1:16">
      <c r="A132" s="34" t="s">
        <v>354</v>
      </c>
      <c r="B132" s="13">
        <v>1</v>
      </c>
      <c r="C132" s="13" t="s">
        <v>98</v>
      </c>
      <c r="D132" s="13"/>
      <c r="E132" s="12"/>
      <c r="F132" s="58" t="s">
        <v>355</v>
      </c>
      <c r="G132" s="19" t="s">
        <v>356</v>
      </c>
      <c r="H132" s="12">
        <v>2023</v>
      </c>
      <c r="I132" s="24">
        <v>100</v>
      </c>
      <c r="J132" s="24"/>
      <c r="K132" s="24">
        <v>100</v>
      </c>
      <c r="L132" s="12"/>
      <c r="M132" s="54" t="s">
        <v>353</v>
      </c>
      <c r="N132" s="13" t="s">
        <v>101</v>
      </c>
      <c r="O132" s="12" t="s">
        <v>32</v>
      </c>
      <c r="P132" s="12"/>
    </row>
    <row r="133" s="2" customFormat="1" ht="24" spans="1:16">
      <c r="A133" s="30" t="s">
        <v>357</v>
      </c>
      <c r="B133" s="13"/>
      <c r="C133" s="13"/>
      <c r="D133" s="13" t="s">
        <v>296</v>
      </c>
      <c r="E133" s="12"/>
      <c r="F133" s="12" t="s">
        <v>358</v>
      </c>
      <c r="G133" s="12"/>
      <c r="H133" s="12"/>
      <c r="I133" s="13"/>
      <c r="J133" s="13" t="s">
        <v>22</v>
      </c>
      <c r="K133" s="12"/>
      <c r="L133" s="12"/>
      <c r="M133" s="12" t="s">
        <v>359</v>
      </c>
      <c r="N133" s="13"/>
      <c r="O133" s="12"/>
      <c r="P133" s="12"/>
    </row>
    <row r="134" s="2" customFormat="1" ht="24" spans="1:16">
      <c r="A134" s="32" t="s">
        <v>360</v>
      </c>
      <c r="B134" s="13"/>
      <c r="C134" s="13"/>
      <c r="D134" s="13" t="s">
        <v>245</v>
      </c>
      <c r="E134" s="12"/>
      <c r="F134" s="12" t="s">
        <v>361</v>
      </c>
      <c r="G134" s="13" t="s">
        <v>22</v>
      </c>
      <c r="H134" s="13" t="s">
        <v>22</v>
      </c>
      <c r="I134" s="13">
        <v>0</v>
      </c>
      <c r="J134" s="13" t="s">
        <v>22</v>
      </c>
      <c r="K134" s="13">
        <v>0</v>
      </c>
      <c r="L134" s="13">
        <v>0</v>
      </c>
      <c r="M134" s="13" t="s">
        <v>22</v>
      </c>
      <c r="N134" s="13" t="s">
        <v>22</v>
      </c>
      <c r="O134" s="13" t="s">
        <v>22</v>
      </c>
      <c r="P134" s="12"/>
    </row>
    <row r="135" s="2" customFormat="1" ht="24" spans="1:16">
      <c r="A135" s="32" t="s">
        <v>362</v>
      </c>
      <c r="B135" s="13">
        <v>0</v>
      </c>
      <c r="C135" s="13" t="s">
        <v>22</v>
      </c>
      <c r="D135" s="13" t="s">
        <v>22</v>
      </c>
      <c r="E135" s="13" t="s">
        <v>22</v>
      </c>
      <c r="F135" s="13" t="s">
        <v>22</v>
      </c>
      <c r="G135" s="13" t="s">
        <v>22</v>
      </c>
      <c r="H135" s="13" t="s">
        <v>22</v>
      </c>
      <c r="I135" s="13">
        <v>0</v>
      </c>
      <c r="J135" s="13" t="s">
        <v>22</v>
      </c>
      <c r="K135" s="13" t="s">
        <v>22</v>
      </c>
      <c r="L135" s="13" t="s">
        <v>22</v>
      </c>
      <c r="M135" s="13" t="s">
        <v>22</v>
      </c>
      <c r="N135" s="13" t="s">
        <v>22</v>
      </c>
      <c r="O135" s="13" t="s">
        <v>22</v>
      </c>
      <c r="P135" s="12"/>
    </row>
    <row r="136" s="2" customFormat="1" spans="1:16">
      <c r="A136" s="32" t="s">
        <v>363</v>
      </c>
      <c r="B136" s="13"/>
      <c r="C136" s="13"/>
      <c r="D136" s="13"/>
      <c r="E136" s="12"/>
      <c r="F136" s="12"/>
      <c r="G136" s="12"/>
      <c r="H136" s="12"/>
      <c r="I136" s="13"/>
      <c r="J136" s="13"/>
      <c r="K136" s="12"/>
      <c r="L136" s="12"/>
      <c r="M136" s="12" t="s">
        <v>261</v>
      </c>
      <c r="N136" s="13"/>
      <c r="O136" s="12"/>
      <c r="P136" s="12"/>
    </row>
    <row r="137" s="3" customFormat="1" spans="1:16">
      <c r="A137" s="33" t="s">
        <v>364</v>
      </c>
      <c r="B137" s="10">
        <f>B138+B139+B148+B149</f>
        <v>15</v>
      </c>
      <c r="C137" s="10" t="s">
        <v>22</v>
      </c>
      <c r="D137" s="10" t="s">
        <v>22</v>
      </c>
      <c r="E137" s="10" t="s">
        <v>22</v>
      </c>
      <c r="F137" s="10" t="s">
        <v>22</v>
      </c>
      <c r="G137" s="10" t="s">
        <v>22</v>
      </c>
      <c r="H137" s="10" t="s">
        <v>22</v>
      </c>
      <c r="I137" s="10">
        <f>I138+I139+I148+I149</f>
        <v>5494.58</v>
      </c>
      <c r="J137" s="10">
        <f>J138+J139+J148+J149</f>
        <v>0</v>
      </c>
      <c r="K137" s="10">
        <f>K138+K139+K148+K149</f>
        <v>5494.58</v>
      </c>
      <c r="L137" s="10">
        <f>L138+L139+L148+L149</f>
        <v>0</v>
      </c>
      <c r="M137" s="10" t="s">
        <v>22</v>
      </c>
      <c r="N137" s="10" t="s">
        <v>22</v>
      </c>
      <c r="O137" s="10" t="s">
        <v>22</v>
      </c>
      <c r="P137" s="12"/>
    </row>
    <row r="138" s="5" customFormat="1" ht="36" spans="1:16">
      <c r="A138" s="32" t="s">
        <v>365</v>
      </c>
      <c r="B138" s="13"/>
      <c r="C138" s="13"/>
      <c r="D138" s="13" t="s">
        <v>366</v>
      </c>
      <c r="E138" s="12"/>
      <c r="F138" s="12" t="s">
        <v>367</v>
      </c>
      <c r="G138" s="12"/>
      <c r="H138" s="12"/>
      <c r="I138" s="13"/>
      <c r="J138" s="13">
        <v>0</v>
      </c>
      <c r="K138" s="12"/>
      <c r="L138" s="12"/>
      <c r="M138" s="12" t="s">
        <v>247</v>
      </c>
      <c r="N138" s="13"/>
      <c r="O138" s="12"/>
      <c r="P138" s="12"/>
    </row>
    <row r="139" s="2" customFormat="1" ht="48" spans="1:16">
      <c r="A139" s="12" t="s">
        <v>368</v>
      </c>
      <c r="B139" s="13">
        <f>SUM(B140:B146)</f>
        <v>7</v>
      </c>
      <c r="C139" s="13" t="s">
        <v>26</v>
      </c>
      <c r="D139" s="13" t="s">
        <v>369</v>
      </c>
      <c r="E139" s="12"/>
      <c r="F139" s="12" t="s">
        <v>370</v>
      </c>
      <c r="G139" s="12"/>
      <c r="H139" s="12"/>
      <c r="I139" s="13">
        <f>SUM(I140:I146)</f>
        <v>2300</v>
      </c>
      <c r="J139" s="13">
        <f>SUM(J140:J146)</f>
        <v>0</v>
      </c>
      <c r="K139" s="13">
        <f>SUM(K140:K146)</f>
        <v>2300</v>
      </c>
      <c r="L139" s="12"/>
      <c r="M139" s="12" t="s">
        <v>371</v>
      </c>
      <c r="N139" s="13"/>
      <c r="O139" s="12"/>
      <c r="P139" s="12"/>
    </row>
    <row r="140" s="4" customFormat="1" ht="50.25" spans="1:16">
      <c r="A140" s="16" t="s">
        <v>372</v>
      </c>
      <c r="B140" s="17">
        <v>1</v>
      </c>
      <c r="C140" s="13" t="s">
        <v>26</v>
      </c>
      <c r="D140" s="18" t="s">
        <v>245</v>
      </c>
      <c r="E140" s="21">
        <v>1</v>
      </c>
      <c r="F140" s="36" t="s">
        <v>373</v>
      </c>
      <c r="G140" s="19" t="s">
        <v>374</v>
      </c>
      <c r="H140" s="21">
        <v>2024</v>
      </c>
      <c r="I140" s="24">
        <v>800</v>
      </c>
      <c r="J140" s="24"/>
      <c r="K140" s="25">
        <f t="shared" ref="K140:K146" si="5">I140-J140</f>
        <v>800</v>
      </c>
      <c r="L140" s="25"/>
      <c r="M140" s="26" t="s">
        <v>309</v>
      </c>
      <c r="N140" s="26"/>
      <c r="O140" s="26"/>
      <c r="P140" s="17"/>
    </row>
    <row r="141" s="4" customFormat="1" ht="48" spans="1:16">
      <c r="A141" s="34" t="s">
        <v>375</v>
      </c>
      <c r="B141" s="17">
        <v>1</v>
      </c>
      <c r="C141" s="13" t="s">
        <v>26</v>
      </c>
      <c r="D141" s="18" t="s">
        <v>245</v>
      </c>
      <c r="E141" s="21">
        <v>1</v>
      </c>
      <c r="F141" s="20" t="s">
        <v>376</v>
      </c>
      <c r="G141" s="19" t="s">
        <v>377</v>
      </c>
      <c r="H141" s="21">
        <v>2025</v>
      </c>
      <c r="I141" s="24">
        <v>200</v>
      </c>
      <c r="J141" s="24"/>
      <c r="K141" s="25">
        <f t="shared" si="5"/>
        <v>200</v>
      </c>
      <c r="L141" s="25"/>
      <c r="M141" s="26" t="s">
        <v>309</v>
      </c>
      <c r="N141" s="26"/>
      <c r="O141" s="26"/>
      <c r="P141" s="37"/>
    </row>
    <row r="142" s="4" customFormat="1" ht="36" spans="1:16">
      <c r="A142" s="16" t="s">
        <v>378</v>
      </c>
      <c r="B142" s="17">
        <v>1</v>
      </c>
      <c r="C142" s="13" t="s">
        <v>26</v>
      </c>
      <c r="D142" s="18" t="s">
        <v>245</v>
      </c>
      <c r="E142" s="21">
        <v>1</v>
      </c>
      <c r="F142" s="36" t="s">
        <v>379</v>
      </c>
      <c r="G142" s="19" t="s">
        <v>210</v>
      </c>
      <c r="H142" s="21">
        <v>2023</v>
      </c>
      <c r="I142" s="24">
        <v>200</v>
      </c>
      <c r="J142" s="24"/>
      <c r="K142" s="25">
        <f t="shared" si="5"/>
        <v>200</v>
      </c>
      <c r="L142" s="25"/>
      <c r="M142" s="26" t="s">
        <v>309</v>
      </c>
      <c r="N142" s="26"/>
      <c r="O142" s="26"/>
      <c r="P142" s="37"/>
    </row>
    <row r="143" s="4" customFormat="1" ht="36" spans="1:16">
      <c r="A143" s="16" t="s">
        <v>380</v>
      </c>
      <c r="B143" s="17">
        <v>1</v>
      </c>
      <c r="C143" s="13" t="s">
        <v>26</v>
      </c>
      <c r="D143" s="18" t="s">
        <v>245</v>
      </c>
      <c r="E143" s="21">
        <v>1</v>
      </c>
      <c r="F143" s="36" t="s">
        <v>381</v>
      </c>
      <c r="G143" s="19" t="s">
        <v>382</v>
      </c>
      <c r="H143" s="21">
        <v>2023</v>
      </c>
      <c r="I143" s="24">
        <v>200</v>
      </c>
      <c r="J143" s="24"/>
      <c r="K143" s="25">
        <f t="shared" si="5"/>
        <v>200</v>
      </c>
      <c r="L143" s="25"/>
      <c r="M143" s="26" t="s">
        <v>309</v>
      </c>
      <c r="N143" s="26"/>
      <c r="O143" s="26"/>
      <c r="P143" s="37"/>
    </row>
    <row r="144" s="4" customFormat="1" ht="24.75" spans="1:16">
      <c r="A144" s="16" t="s">
        <v>383</v>
      </c>
      <c r="B144" s="17">
        <v>1</v>
      </c>
      <c r="C144" s="13" t="s">
        <v>26</v>
      </c>
      <c r="D144" s="18" t="s">
        <v>245</v>
      </c>
      <c r="E144" s="21">
        <v>1</v>
      </c>
      <c r="F144" s="20" t="s">
        <v>384</v>
      </c>
      <c r="G144" s="19" t="s">
        <v>222</v>
      </c>
      <c r="H144" s="21">
        <v>2023</v>
      </c>
      <c r="I144" s="24">
        <v>200</v>
      </c>
      <c r="J144" s="24"/>
      <c r="K144" s="25">
        <f t="shared" si="5"/>
        <v>200</v>
      </c>
      <c r="L144" s="25"/>
      <c r="M144" s="26" t="s">
        <v>309</v>
      </c>
      <c r="N144" s="26"/>
      <c r="O144" s="26"/>
      <c r="P144" s="37"/>
    </row>
    <row r="145" s="4" customFormat="1" ht="60" spans="1:16">
      <c r="A145" s="34" t="s">
        <v>385</v>
      </c>
      <c r="B145" s="17">
        <v>1</v>
      </c>
      <c r="C145" s="13" t="s">
        <v>26</v>
      </c>
      <c r="D145" s="18" t="s">
        <v>245</v>
      </c>
      <c r="E145" s="21">
        <v>1</v>
      </c>
      <c r="F145" s="20" t="s">
        <v>386</v>
      </c>
      <c r="G145" s="19" t="s">
        <v>387</v>
      </c>
      <c r="H145" s="21">
        <v>2024</v>
      </c>
      <c r="I145" s="24">
        <v>400</v>
      </c>
      <c r="J145" s="24"/>
      <c r="K145" s="25">
        <f t="shared" si="5"/>
        <v>400</v>
      </c>
      <c r="L145" s="25"/>
      <c r="M145" s="26" t="s">
        <v>309</v>
      </c>
      <c r="N145" s="26"/>
      <c r="O145" s="26"/>
      <c r="P145" s="37"/>
    </row>
    <row r="146" s="4" customFormat="1" ht="36" spans="1:16">
      <c r="A146" s="16" t="s">
        <v>388</v>
      </c>
      <c r="B146" s="17">
        <v>1</v>
      </c>
      <c r="C146" s="13" t="s">
        <v>26</v>
      </c>
      <c r="D146" s="18" t="s">
        <v>245</v>
      </c>
      <c r="E146" s="21">
        <v>1</v>
      </c>
      <c r="F146" s="20" t="s">
        <v>389</v>
      </c>
      <c r="G146" s="19" t="s">
        <v>390</v>
      </c>
      <c r="H146" s="21">
        <v>2023</v>
      </c>
      <c r="I146" s="24">
        <v>300</v>
      </c>
      <c r="J146" s="24"/>
      <c r="K146" s="25">
        <f t="shared" si="5"/>
        <v>300</v>
      </c>
      <c r="L146" s="25"/>
      <c r="M146" s="26" t="s">
        <v>309</v>
      </c>
      <c r="N146" s="26"/>
      <c r="O146" s="26"/>
      <c r="P146" s="37"/>
    </row>
    <row r="147" s="2" customFormat="1" spans="1:16">
      <c r="A147" s="12"/>
      <c r="B147" s="13"/>
      <c r="C147" s="13"/>
      <c r="D147" s="13"/>
      <c r="E147" s="12"/>
      <c r="F147" s="12"/>
      <c r="G147" s="12"/>
      <c r="H147" s="12"/>
      <c r="I147" s="13"/>
      <c r="J147" s="13"/>
      <c r="K147" s="12"/>
      <c r="L147" s="12"/>
      <c r="M147" s="12"/>
      <c r="N147" s="13"/>
      <c r="O147" s="12"/>
      <c r="P147" s="12"/>
    </row>
    <row r="148" s="2" customFormat="1" ht="36" spans="1:16">
      <c r="A148" s="12" t="s">
        <v>391</v>
      </c>
      <c r="B148" s="13"/>
      <c r="C148" s="13"/>
      <c r="D148" s="13" t="s">
        <v>369</v>
      </c>
      <c r="E148" s="12"/>
      <c r="F148" s="12" t="s">
        <v>392</v>
      </c>
      <c r="G148" s="12"/>
      <c r="H148" s="12"/>
      <c r="I148" s="13"/>
      <c r="J148" s="13">
        <v>0</v>
      </c>
      <c r="K148" s="12"/>
      <c r="L148" s="12"/>
      <c r="M148" s="12" t="s">
        <v>263</v>
      </c>
      <c r="N148" s="13"/>
      <c r="O148" s="12"/>
      <c r="P148" s="12"/>
    </row>
    <row r="149" s="2" customFormat="1" ht="108" spans="1:16">
      <c r="A149" s="12" t="s">
        <v>393</v>
      </c>
      <c r="B149" s="13">
        <f>SUM(B150:B157)</f>
        <v>8</v>
      </c>
      <c r="C149" s="13" t="s">
        <v>98</v>
      </c>
      <c r="D149" s="13" t="s">
        <v>369</v>
      </c>
      <c r="E149" s="12"/>
      <c r="F149" s="12" t="s">
        <v>394</v>
      </c>
      <c r="G149" s="12"/>
      <c r="H149" s="12"/>
      <c r="I149" s="13">
        <f>SUM(I150:I157)</f>
        <v>3194.58</v>
      </c>
      <c r="J149" s="13">
        <f>SUM(J150:J157)</f>
        <v>0</v>
      </c>
      <c r="K149" s="13">
        <f>SUM(K150:K157)</f>
        <v>3194.58</v>
      </c>
      <c r="L149" s="12"/>
      <c r="M149" s="12" t="s">
        <v>261</v>
      </c>
      <c r="N149" s="13"/>
      <c r="O149" s="12"/>
      <c r="P149" s="12"/>
    </row>
    <row r="150" s="4" customFormat="1" ht="385" customHeight="1" spans="1:16">
      <c r="A150" s="16" t="s">
        <v>395</v>
      </c>
      <c r="B150" s="17">
        <v>1</v>
      </c>
      <c r="C150" s="13" t="s">
        <v>98</v>
      </c>
      <c r="D150" s="18" t="s">
        <v>245</v>
      </c>
      <c r="E150" s="21">
        <v>1</v>
      </c>
      <c r="F150" s="19" t="s">
        <v>396</v>
      </c>
      <c r="G150" s="19" t="s">
        <v>37</v>
      </c>
      <c r="H150" s="21">
        <v>2023</v>
      </c>
      <c r="I150" s="24">
        <v>600</v>
      </c>
      <c r="J150" s="24"/>
      <c r="K150" s="25">
        <f>I150-J150</f>
        <v>600</v>
      </c>
      <c r="L150" s="25"/>
      <c r="M150" s="26" t="s">
        <v>309</v>
      </c>
      <c r="N150" s="13" t="s">
        <v>101</v>
      </c>
      <c r="O150" s="12" t="s">
        <v>32</v>
      </c>
      <c r="P150" s="17"/>
    </row>
    <row r="151" s="4" customFormat="1" ht="234" customHeight="1" spans="1:16">
      <c r="A151" s="16" t="s">
        <v>397</v>
      </c>
      <c r="B151" s="17">
        <v>1</v>
      </c>
      <c r="C151" s="13" t="s">
        <v>26</v>
      </c>
      <c r="D151" s="18"/>
      <c r="E151" s="21"/>
      <c r="F151" s="59" t="s">
        <v>398</v>
      </c>
      <c r="G151" s="19" t="s">
        <v>399</v>
      </c>
      <c r="H151" s="21">
        <v>2023</v>
      </c>
      <c r="I151" s="24">
        <v>151.3</v>
      </c>
      <c r="J151" s="24"/>
      <c r="K151" s="25">
        <v>151.3</v>
      </c>
      <c r="L151" s="25"/>
      <c r="M151" s="26" t="s">
        <v>309</v>
      </c>
      <c r="N151" s="13" t="s">
        <v>101</v>
      </c>
      <c r="O151" s="12" t="s">
        <v>32</v>
      </c>
      <c r="P151" s="17"/>
    </row>
    <row r="152" s="4" customFormat="1" ht="134" customHeight="1" spans="1:16">
      <c r="A152" s="16" t="s">
        <v>400</v>
      </c>
      <c r="B152" s="17">
        <v>1</v>
      </c>
      <c r="C152" s="13" t="s">
        <v>26</v>
      </c>
      <c r="D152" s="18"/>
      <c r="E152" s="21"/>
      <c r="F152" s="59" t="s">
        <v>401</v>
      </c>
      <c r="G152" s="58" t="s">
        <v>402</v>
      </c>
      <c r="H152" s="21">
        <v>2023</v>
      </c>
      <c r="I152" s="24">
        <v>65</v>
      </c>
      <c r="J152" s="24"/>
      <c r="K152" s="25">
        <v>65</v>
      </c>
      <c r="L152" s="25"/>
      <c r="M152" s="26" t="s">
        <v>309</v>
      </c>
      <c r="N152" s="13" t="s">
        <v>101</v>
      </c>
      <c r="O152" s="12" t="s">
        <v>32</v>
      </c>
      <c r="P152" s="17"/>
    </row>
    <row r="153" s="4" customFormat="1" ht="216.75" spans="1:16">
      <c r="A153" s="34" t="s">
        <v>403</v>
      </c>
      <c r="B153" s="17">
        <v>1</v>
      </c>
      <c r="C153" s="13" t="s">
        <v>98</v>
      </c>
      <c r="D153" s="18"/>
      <c r="E153" s="21"/>
      <c r="F153" s="36" t="s">
        <v>404</v>
      </c>
      <c r="G153" s="19" t="s">
        <v>405</v>
      </c>
      <c r="H153" s="21">
        <v>2022</v>
      </c>
      <c r="I153" s="24">
        <v>473</v>
      </c>
      <c r="J153" s="24"/>
      <c r="K153" s="25">
        <f>I153-J153</f>
        <v>473</v>
      </c>
      <c r="L153" s="25"/>
      <c r="M153" s="26" t="s">
        <v>406</v>
      </c>
      <c r="N153" s="13" t="s">
        <v>101</v>
      </c>
      <c r="O153" s="12" t="s">
        <v>32</v>
      </c>
      <c r="P153" s="17"/>
    </row>
    <row r="154" s="4" customFormat="1" ht="75" spans="1:16">
      <c r="A154" s="34" t="s">
        <v>407</v>
      </c>
      <c r="B154" s="17">
        <v>1</v>
      </c>
      <c r="C154" s="13" t="s">
        <v>98</v>
      </c>
      <c r="D154" s="18" t="s">
        <v>245</v>
      </c>
      <c r="E154" s="21">
        <v>1</v>
      </c>
      <c r="F154" s="36" t="s">
        <v>408</v>
      </c>
      <c r="G154" s="19" t="s">
        <v>54</v>
      </c>
      <c r="H154" s="21">
        <v>2024</v>
      </c>
      <c r="I154" s="24">
        <v>285</v>
      </c>
      <c r="J154" s="24"/>
      <c r="K154" s="25">
        <f>I154-J154</f>
        <v>285</v>
      </c>
      <c r="L154" s="25"/>
      <c r="M154" s="26" t="s">
        <v>309</v>
      </c>
      <c r="N154" s="13" t="s">
        <v>101</v>
      </c>
      <c r="O154" s="12" t="s">
        <v>32</v>
      </c>
      <c r="P154" s="17"/>
    </row>
    <row r="155" s="4" customFormat="1" ht="60" spans="1:16">
      <c r="A155" s="34" t="s">
        <v>409</v>
      </c>
      <c r="B155" s="17">
        <v>1</v>
      </c>
      <c r="C155" s="13" t="s">
        <v>98</v>
      </c>
      <c r="D155" s="18" t="s">
        <v>245</v>
      </c>
      <c r="E155" s="21">
        <v>1</v>
      </c>
      <c r="F155" s="19" t="s">
        <v>410</v>
      </c>
      <c r="G155" s="19" t="s">
        <v>411</v>
      </c>
      <c r="H155" s="21">
        <v>2023</v>
      </c>
      <c r="I155" s="24">
        <v>1500</v>
      </c>
      <c r="J155" s="24"/>
      <c r="K155" s="25">
        <f>I155-J155</f>
        <v>1500</v>
      </c>
      <c r="L155" s="25"/>
      <c r="M155" s="26" t="s">
        <v>309</v>
      </c>
      <c r="N155" s="13" t="s">
        <v>101</v>
      </c>
      <c r="O155" s="12" t="s">
        <v>32</v>
      </c>
      <c r="P155" s="17"/>
    </row>
    <row r="156" s="4" customFormat="1" ht="72" spans="1:16">
      <c r="A156" s="34" t="s">
        <v>412</v>
      </c>
      <c r="B156" s="17">
        <v>1</v>
      </c>
      <c r="C156" s="13" t="s">
        <v>98</v>
      </c>
      <c r="D156" s="18" t="s">
        <v>245</v>
      </c>
      <c r="E156" s="21">
        <v>1</v>
      </c>
      <c r="F156" s="18" t="s">
        <v>413</v>
      </c>
      <c r="G156" s="19" t="s">
        <v>414</v>
      </c>
      <c r="H156" s="21">
        <v>2025</v>
      </c>
      <c r="I156" s="24">
        <v>24</v>
      </c>
      <c r="J156" s="24"/>
      <c r="K156" s="25">
        <f>I156-J156</f>
        <v>24</v>
      </c>
      <c r="L156" s="25"/>
      <c r="M156" s="26" t="s">
        <v>309</v>
      </c>
      <c r="N156" s="13" t="s">
        <v>101</v>
      </c>
      <c r="O156" s="12" t="s">
        <v>32</v>
      </c>
      <c r="P156" s="17"/>
    </row>
    <row r="157" s="4" customFormat="1" ht="115" customHeight="1" spans="1:16">
      <c r="A157" s="34" t="s">
        <v>415</v>
      </c>
      <c r="B157" s="17">
        <v>1</v>
      </c>
      <c r="C157" s="13" t="s">
        <v>98</v>
      </c>
      <c r="D157" s="18" t="s">
        <v>245</v>
      </c>
      <c r="E157" s="21">
        <v>1</v>
      </c>
      <c r="F157" s="20" t="s">
        <v>416</v>
      </c>
      <c r="G157" s="19" t="s">
        <v>417</v>
      </c>
      <c r="H157" s="21">
        <v>2024</v>
      </c>
      <c r="I157" s="24">
        <v>96.28</v>
      </c>
      <c r="J157" s="24"/>
      <c r="K157" s="25">
        <f>I157-J157</f>
        <v>96.28</v>
      </c>
      <c r="L157" s="25"/>
      <c r="M157" s="26" t="s">
        <v>309</v>
      </c>
      <c r="N157" s="13" t="s">
        <v>101</v>
      </c>
      <c r="O157" s="12" t="s">
        <v>32</v>
      </c>
      <c r="P157" s="17"/>
    </row>
    <row r="158" s="3" customFormat="1" spans="1:16">
      <c r="A158" s="11" t="s">
        <v>418</v>
      </c>
      <c r="B158" s="10">
        <f>B159+B160+B161+B162+B164+B165</f>
        <v>13</v>
      </c>
      <c r="C158" s="10" t="s">
        <v>22</v>
      </c>
      <c r="D158" s="10" t="s">
        <v>22</v>
      </c>
      <c r="E158" s="10" t="s">
        <v>22</v>
      </c>
      <c r="F158" s="10" t="s">
        <v>22</v>
      </c>
      <c r="G158" s="10" t="s">
        <v>22</v>
      </c>
      <c r="H158" s="10" t="s">
        <v>22</v>
      </c>
      <c r="I158" s="10">
        <f>I159+I160+I161+I162+I164+I165</f>
        <v>391.84</v>
      </c>
      <c r="J158" s="10"/>
      <c r="K158" s="10">
        <f>K159+K160+K161+K162+K164+K165</f>
        <v>391.84</v>
      </c>
      <c r="L158" s="10">
        <f>L159+L160+L161+L162+L164+L165</f>
        <v>0</v>
      </c>
      <c r="M158" s="10" t="s">
        <v>22</v>
      </c>
      <c r="N158" s="13"/>
      <c r="O158" s="12"/>
      <c r="P158" s="12"/>
    </row>
    <row r="159" s="5" customFormat="1" ht="24" spans="1:16">
      <c r="A159" s="30" t="s">
        <v>419</v>
      </c>
      <c r="B159" s="13"/>
      <c r="C159" s="13"/>
      <c r="D159" s="13" t="s">
        <v>245</v>
      </c>
      <c r="E159" s="12"/>
      <c r="F159" s="12"/>
      <c r="G159" s="12"/>
      <c r="H159" s="12"/>
      <c r="I159" s="13"/>
      <c r="J159" s="10" t="s">
        <v>22</v>
      </c>
      <c r="K159" s="12"/>
      <c r="L159" s="12"/>
      <c r="M159" s="12" t="s">
        <v>420</v>
      </c>
      <c r="N159" s="13"/>
      <c r="O159" s="12"/>
      <c r="P159" s="12"/>
    </row>
    <row r="160" s="5" customFormat="1" spans="1:16">
      <c r="A160" s="30" t="s">
        <v>421</v>
      </c>
      <c r="B160" s="13"/>
      <c r="C160" s="13"/>
      <c r="D160" s="13" t="s">
        <v>245</v>
      </c>
      <c r="E160" s="12"/>
      <c r="F160" s="12"/>
      <c r="G160" s="12"/>
      <c r="H160" s="12"/>
      <c r="I160" s="13"/>
      <c r="J160" s="10" t="s">
        <v>22</v>
      </c>
      <c r="K160" s="12"/>
      <c r="L160" s="12"/>
      <c r="M160" s="12" t="s">
        <v>420</v>
      </c>
      <c r="N160" s="13"/>
      <c r="O160" s="12"/>
      <c r="P160" s="12"/>
    </row>
    <row r="161" s="5" customFormat="1" spans="1:16">
      <c r="A161" s="30" t="s">
        <v>422</v>
      </c>
      <c r="B161" s="13"/>
      <c r="C161" s="13"/>
      <c r="D161" s="13" t="s">
        <v>245</v>
      </c>
      <c r="E161" s="12"/>
      <c r="F161" s="12"/>
      <c r="G161" s="12"/>
      <c r="H161" s="12"/>
      <c r="I161" s="13"/>
      <c r="J161" s="10" t="s">
        <v>22</v>
      </c>
      <c r="K161" s="12"/>
      <c r="L161" s="12"/>
      <c r="M161" s="12" t="s">
        <v>423</v>
      </c>
      <c r="N161" s="13"/>
      <c r="O161" s="12"/>
      <c r="P161" s="12"/>
    </row>
    <row r="162" s="5" customFormat="1" ht="24" spans="1:16">
      <c r="A162" s="30" t="s">
        <v>424</v>
      </c>
      <c r="B162" s="13">
        <v>1</v>
      </c>
      <c r="C162" s="13"/>
      <c r="D162" s="13" t="s">
        <v>245</v>
      </c>
      <c r="E162" s="12"/>
      <c r="F162" s="12" t="s">
        <v>425</v>
      </c>
      <c r="G162" s="12"/>
      <c r="H162" s="12"/>
      <c r="I162" s="13">
        <v>7</v>
      </c>
      <c r="J162" s="10"/>
      <c r="K162" s="12">
        <v>7</v>
      </c>
      <c r="L162" s="12"/>
      <c r="M162" s="12" t="s">
        <v>426</v>
      </c>
      <c r="N162" s="13"/>
      <c r="O162" s="12"/>
      <c r="P162" s="12"/>
    </row>
    <row r="163" s="5" customFormat="1" ht="24" spans="1:16">
      <c r="A163" s="16" t="s">
        <v>427</v>
      </c>
      <c r="B163" s="13">
        <v>1</v>
      </c>
      <c r="C163" s="13" t="s">
        <v>26</v>
      </c>
      <c r="D163" s="13"/>
      <c r="E163" s="12"/>
      <c r="F163" s="18" t="s">
        <v>428</v>
      </c>
      <c r="G163" s="12" t="s">
        <v>429</v>
      </c>
      <c r="H163" s="12">
        <v>2022</v>
      </c>
      <c r="I163" s="24">
        <v>7</v>
      </c>
      <c r="J163" s="24"/>
      <c r="K163" s="12">
        <v>7</v>
      </c>
      <c r="L163" s="12"/>
      <c r="M163" s="54" t="s">
        <v>38</v>
      </c>
      <c r="N163" s="13" t="s">
        <v>101</v>
      </c>
      <c r="O163" s="12" t="s">
        <v>32</v>
      </c>
      <c r="P163" s="12"/>
    </row>
    <row r="164" s="5" customFormat="1" ht="24" spans="1:16">
      <c r="A164" s="30" t="s">
        <v>430</v>
      </c>
      <c r="B164" s="13"/>
      <c r="C164" s="13"/>
      <c r="D164" s="13" t="s">
        <v>245</v>
      </c>
      <c r="E164" s="12"/>
      <c r="F164" s="12"/>
      <c r="G164" s="12"/>
      <c r="H164" s="12"/>
      <c r="I164" s="13"/>
      <c r="J164" s="10" t="s">
        <v>22</v>
      </c>
      <c r="K164" s="12"/>
      <c r="L164" s="12"/>
      <c r="M164" s="12" t="s">
        <v>426</v>
      </c>
      <c r="N164" s="13"/>
      <c r="O164" s="12"/>
      <c r="P164" s="12"/>
    </row>
    <row r="165" s="5" customFormat="1" ht="60" spans="1:16">
      <c r="A165" s="30" t="s">
        <v>431</v>
      </c>
      <c r="B165" s="13">
        <f>SUM(B166:B177)</f>
        <v>12</v>
      </c>
      <c r="C165" s="13"/>
      <c r="D165" s="13" t="s">
        <v>245</v>
      </c>
      <c r="E165" s="12"/>
      <c r="F165" s="12" t="s">
        <v>432</v>
      </c>
      <c r="G165" s="12"/>
      <c r="H165" s="12"/>
      <c r="I165" s="13">
        <f>SUM(I166:I177)</f>
        <v>384.84</v>
      </c>
      <c r="J165" s="10" t="s">
        <v>22</v>
      </c>
      <c r="K165" s="13">
        <f>SUM(K166:K177)</f>
        <v>384.84</v>
      </c>
      <c r="L165" s="12"/>
      <c r="M165" s="12" t="s">
        <v>433</v>
      </c>
      <c r="N165" s="13"/>
      <c r="O165" s="12"/>
      <c r="P165" s="12"/>
    </row>
    <row r="166" s="4" customFormat="1" ht="35.1" customHeight="1" spans="1:16">
      <c r="A166" s="16" t="s">
        <v>434</v>
      </c>
      <c r="B166" s="17">
        <v>1</v>
      </c>
      <c r="C166" s="13" t="s">
        <v>98</v>
      </c>
      <c r="D166" s="35" t="s">
        <v>245</v>
      </c>
      <c r="E166" s="21">
        <v>1</v>
      </c>
      <c r="F166" s="54" t="s">
        <v>435</v>
      </c>
      <c r="G166" s="19" t="s">
        <v>436</v>
      </c>
      <c r="H166" s="21">
        <v>2024</v>
      </c>
      <c r="I166" s="24">
        <v>40</v>
      </c>
      <c r="J166" s="24"/>
      <c r="K166" s="25">
        <f t="shared" ref="K166:K177" si="6">I166-J166</f>
        <v>40</v>
      </c>
      <c r="L166" s="25"/>
      <c r="M166" s="26" t="s">
        <v>38</v>
      </c>
      <c r="N166" s="13" t="s">
        <v>101</v>
      </c>
      <c r="O166" s="12" t="s">
        <v>32</v>
      </c>
      <c r="P166" s="17"/>
    </row>
    <row r="167" s="53" customFormat="1" ht="35.1" customHeight="1" spans="1:16">
      <c r="A167" s="34" t="s">
        <v>437</v>
      </c>
      <c r="B167" s="17">
        <v>1</v>
      </c>
      <c r="C167" s="13" t="s">
        <v>98</v>
      </c>
      <c r="D167" s="55" t="s">
        <v>245</v>
      </c>
      <c r="E167" s="56">
        <v>1</v>
      </c>
      <c r="F167" s="54" t="s">
        <v>438</v>
      </c>
      <c r="G167" s="19" t="s">
        <v>439</v>
      </c>
      <c r="H167" s="56">
        <v>2024</v>
      </c>
      <c r="I167" s="24">
        <v>13.2</v>
      </c>
      <c r="J167" s="24"/>
      <c r="K167" s="25">
        <f t="shared" si="6"/>
        <v>13.2</v>
      </c>
      <c r="L167" s="25"/>
      <c r="M167" s="26" t="s">
        <v>38</v>
      </c>
      <c r="N167" s="13" t="s">
        <v>101</v>
      </c>
      <c r="O167" s="12" t="s">
        <v>32</v>
      </c>
      <c r="P167" s="17"/>
    </row>
    <row r="168" s="4" customFormat="1" ht="35.1" customHeight="1" spans="1:16">
      <c r="A168" s="16" t="s">
        <v>440</v>
      </c>
      <c r="B168" s="17">
        <v>1</v>
      </c>
      <c r="C168" s="13" t="s">
        <v>98</v>
      </c>
      <c r="D168" s="77" t="s">
        <v>245</v>
      </c>
      <c r="E168" s="21">
        <v>1</v>
      </c>
      <c r="F168" s="18" t="s">
        <v>441</v>
      </c>
      <c r="G168" s="19" t="s">
        <v>442</v>
      </c>
      <c r="H168" s="21">
        <v>2022</v>
      </c>
      <c r="I168" s="24">
        <v>6.6</v>
      </c>
      <c r="J168" s="24"/>
      <c r="K168" s="25">
        <f t="shared" si="6"/>
        <v>6.6</v>
      </c>
      <c r="L168" s="25"/>
      <c r="M168" s="26" t="s">
        <v>38</v>
      </c>
      <c r="N168" s="13" t="s">
        <v>101</v>
      </c>
      <c r="O168" s="12" t="s">
        <v>32</v>
      </c>
      <c r="P168" s="17"/>
    </row>
    <row r="169" s="4" customFormat="1" ht="41" customHeight="1" spans="1:16">
      <c r="A169" s="16" t="s">
        <v>443</v>
      </c>
      <c r="B169" s="17">
        <v>1</v>
      </c>
      <c r="C169" s="13" t="s">
        <v>98</v>
      </c>
      <c r="D169" s="35" t="s">
        <v>245</v>
      </c>
      <c r="E169" s="21">
        <v>1</v>
      </c>
      <c r="F169" s="36" t="s">
        <v>444</v>
      </c>
      <c r="G169" s="19" t="s">
        <v>445</v>
      </c>
      <c r="H169" s="21">
        <v>2024</v>
      </c>
      <c r="I169" s="24">
        <v>15</v>
      </c>
      <c r="J169" s="24"/>
      <c r="K169" s="25">
        <f t="shared" si="6"/>
        <v>15</v>
      </c>
      <c r="L169" s="25"/>
      <c r="M169" s="26" t="s">
        <v>38</v>
      </c>
      <c r="N169" s="13" t="s">
        <v>101</v>
      </c>
      <c r="O169" s="12" t="s">
        <v>32</v>
      </c>
      <c r="P169" s="17"/>
    </row>
    <row r="170" s="4" customFormat="1" ht="63" spans="1:16">
      <c r="A170" s="16" t="s">
        <v>446</v>
      </c>
      <c r="B170" s="17">
        <v>1</v>
      </c>
      <c r="C170" s="13" t="s">
        <v>98</v>
      </c>
      <c r="D170" s="35" t="s">
        <v>245</v>
      </c>
      <c r="E170" s="21">
        <v>1</v>
      </c>
      <c r="F170" s="36" t="s">
        <v>447</v>
      </c>
      <c r="G170" s="19" t="s">
        <v>448</v>
      </c>
      <c r="H170" s="21">
        <v>2025</v>
      </c>
      <c r="I170" s="24">
        <v>16.5</v>
      </c>
      <c r="J170" s="24"/>
      <c r="K170" s="25">
        <f t="shared" si="6"/>
        <v>16.5</v>
      </c>
      <c r="L170" s="25"/>
      <c r="M170" s="26" t="s">
        <v>38</v>
      </c>
      <c r="N170" s="13" t="s">
        <v>101</v>
      </c>
      <c r="O170" s="12" t="s">
        <v>32</v>
      </c>
      <c r="P170" s="17"/>
    </row>
    <row r="171" s="4" customFormat="1" ht="63" spans="1:16">
      <c r="A171" s="16" t="s">
        <v>449</v>
      </c>
      <c r="B171" s="17">
        <v>1</v>
      </c>
      <c r="C171" s="13" t="s">
        <v>26</v>
      </c>
      <c r="D171" s="35" t="s">
        <v>245</v>
      </c>
      <c r="E171" s="21">
        <v>1</v>
      </c>
      <c r="F171" s="36" t="s">
        <v>450</v>
      </c>
      <c r="G171" s="19" t="s">
        <v>451</v>
      </c>
      <c r="H171" s="21">
        <v>2025</v>
      </c>
      <c r="I171" s="24">
        <v>50</v>
      </c>
      <c r="J171" s="24"/>
      <c r="K171" s="25">
        <f t="shared" si="6"/>
        <v>50</v>
      </c>
      <c r="L171" s="25"/>
      <c r="M171" s="26" t="s">
        <v>38</v>
      </c>
      <c r="N171" s="13" t="s">
        <v>101</v>
      </c>
      <c r="O171" s="12" t="s">
        <v>32</v>
      </c>
      <c r="P171" s="17"/>
    </row>
    <row r="172" s="4" customFormat="1" ht="35.1" customHeight="1" spans="1:16">
      <c r="A172" s="16" t="s">
        <v>452</v>
      </c>
      <c r="B172" s="17">
        <v>1</v>
      </c>
      <c r="C172" s="13" t="s">
        <v>26</v>
      </c>
      <c r="D172" s="35" t="s">
        <v>245</v>
      </c>
      <c r="E172" s="21">
        <v>1</v>
      </c>
      <c r="F172" s="20" t="s">
        <v>453</v>
      </c>
      <c r="G172" s="19" t="s">
        <v>222</v>
      </c>
      <c r="H172" s="21">
        <v>2025</v>
      </c>
      <c r="I172" s="24">
        <v>100</v>
      </c>
      <c r="J172" s="24"/>
      <c r="K172" s="25">
        <f t="shared" si="6"/>
        <v>100</v>
      </c>
      <c r="L172" s="25"/>
      <c r="M172" s="26" t="s">
        <v>38</v>
      </c>
      <c r="N172" s="13" t="s">
        <v>101</v>
      </c>
      <c r="O172" s="12" t="s">
        <v>32</v>
      </c>
      <c r="P172" s="17"/>
    </row>
    <row r="173" s="4" customFormat="1" ht="51" spans="1:16">
      <c r="A173" s="16" t="s">
        <v>454</v>
      </c>
      <c r="B173" s="17">
        <v>1</v>
      </c>
      <c r="C173" s="13" t="s">
        <v>98</v>
      </c>
      <c r="D173" s="35" t="s">
        <v>245</v>
      </c>
      <c r="E173" s="21">
        <v>1</v>
      </c>
      <c r="F173" s="36" t="s">
        <v>455</v>
      </c>
      <c r="G173" s="19" t="s">
        <v>185</v>
      </c>
      <c r="H173" s="21">
        <v>2024</v>
      </c>
      <c r="I173" s="24">
        <v>25.54</v>
      </c>
      <c r="J173" s="24"/>
      <c r="K173" s="25">
        <f t="shared" si="6"/>
        <v>25.54</v>
      </c>
      <c r="L173" s="25"/>
      <c r="M173" s="26" t="s">
        <v>38</v>
      </c>
      <c r="N173" s="13" t="s">
        <v>101</v>
      </c>
      <c r="O173" s="12" t="s">
        <v>32</v>
      </c>
      <c r="P173" s="17"/>
    </row>
    <row r="174" s="4" customFormat="1" ht="50.25" spans="1:16">
      <c r="A174" s="16" t="s">
        <v>456</v>
      </c>
      <c r="B174" s="17">
        <v>1</v>
      </c>
      <c r="C174" s="13" t="s">
        <v>98</v>
      </c>
      <c r="D174" s="35" t="s">
        <v>245</v>
      </c>
      <c r="E174" s="21">
        <v>1</v>
      </c>
      <c r="F174" s="36" t="s">
        <v>457</v>
      </c>
      <c r="G174" s="19" t="s">
        <v>390</v>
      </c>
      <c r="H174" s="21">
        <v>2025</v>
      </c>
      <c r="I174" s="24">
        <v>13</v>
      </c>
      <c r="J174" s="24"/>
      <c r="K174" s="25">
        <f t="shared" si="6"/>
        <v>13</v>
      </c>
      <c r="L174" s="25"/>
      <c r="M174" s="26" t="s">
        <v>38</v>
      </c>
      <c r="N174" s="13" t="s">
        <v>101</v>
      </c>
      <c r="O174" s="12" t="s">
        <v>32</v>
      </c>
      <c r="P174" s="17"/>
    </row>
    <row r="175" s="4" customFormat="1" ht="38.25" spans="1:16">
      <c r="A175" s="16" t="s">
        <v>458</v>
      </c>
      <c r="B175" s="17">
        <v>1</v>
      </c>
      <c r="C175" s="13" t="s">
        <v>26</v>
      </c>
      <c r="D175" s="35" t="s">
        <v>245</v>
      </c>
      <c r="E175" s="21">
        <v>1</v>
      </c>
      <c r="F175" s="20" t="s">
        <v>459</v>
      </c>
      <c r="G175" s="19" t="s">
        <v>460</v>
      </c>
      <c r="H175" s="21">
        <v>2024</v>
      </c>
      <c r="I175" s="24">
        <v>40</v>
      </c>
      <c r="J175" s="24"/>
      <c r="K175" s="25">
        <f t="shared" si="6"/>
        <v>40</v>
      </c>
      <c r="L175" s="25"/>
      <c r="M175" s="26" t="s">
        <v>38</v>
      </c>
      <c r="N175" s="13" t="s">
        <v>101</v>
      </c>
      <c r="O175" s="12" t="s">
        <v>32</v>
      </c>
      <c r="P175" s="17"/>
    </row>
    <row r="176" s="4" customFormat="1" ht="41" customHeight="1" spans="1:16">
      <c r="A176" s="16" t="s">
        <v>461</v>
      </c>
      <c r="B176" s="17">
        <v>1</v>
      </c>
      <c r="C176" s="13" t="s">
        <v>98</v>
      </c>
      <c r="D176" s="35" t="s">
        <v>245</v>
      </c>
      <c r="E176" s="21">
        <v>1</v>
      </c>
      <c r="F176" s="36" t="s">
        <v>462</v>
      </c>
      <c r="G176" s="19" t="s">
        <v>463</v>
      </c>
      <c r="H176" s="21">
        <v>2025</v>
      </c>
      <c r="I176" s="24">
        <v>15</v>
      </c>
      <c r="J176" s="24"/>
      <c r="K176" s="25">
        <f t="shared" si="6"/>
        <v>15</v>
      </c>
      <c r="L176" s="25"/>
      <c r="M176" s="26" t="s">
        <v>38</v>
      </c>
      <c r="N176" s="13" t="s">
        <v>101</v>
      </c>
      <c r="O176" s="12" t="s">
        <v>32</v>
      </c>
      <c r="P176" s="17"/>
    </row>
    <row r="177" s="4" customFormat="1" ht="38.25" spans="1:16">
      <c r="A177" s="16" t="s">
        <v>464</v>
      </c>
      <c r="B177" s="17">
        <v>1</v>
      </c>
      <c r="C177" s="13" t="s">
        <v>26</v>
      </c>
      <c r="D177" s="35" t="s">
        <v>245</v>
      </c>
      <c r="E177" s="21">
        <v>1</v>
      </c>
      <c r="F177" s="36" t="s">
        <v>465</v>
      </c>
      <c r="G177" s="19" t="s">
        <v>466</v>
      </c>
      <c r="H177" s="21">
        <v>2024</v>
      </c>
      <c r="I177" s="24">
        <v>50</v>
      </c>
      <c r="J177" s="24"/>
      <c r="K177" s="25">
        <f t="shared" si="6"/>
        <v>50</v>
      </c>
      <c r="L177" s="25"/>
      <c r="M177" s="26" t="s">
        <v>38</v>
      </c>
      <c r="N177" s="13" t="s">
        <v>101</v>
      </c>
      <c r="O177" s="12" t="s">
        <v>32</v>
      </c>
      <c r="P177" s="17"/>
    </row>
    <row r="178" s="3" customFormat="1" spans="1:16">
      <c r="A178" s="11" t="s">
        <v>467</v>
      </c>
      <c r="B178" s="10">
        <f>B179+B180+B184+B191</f>
        <v>0</v>
      </c>
      <c r="C178" s="10" t="s">
        <v>22</v>
      </c>
      <c r="D178" s="10" t="s">
        <v>22</v>
      </c>
      <c r="E178" s="10" t="s">
        <v>22</v>
      </c>
      <c r="F178" s="10" t="s">
        <v>22</v>
      </c>
      <c r="G178" s="10" t="s">
        <v>22</v>
      </c>
      <c r="H178" s="10" t="s">
        <v>22</v>
      </c>
      <c r="I178" s="10">
        <f>I179+I180+I184+I191</f>
        <v>0</v>
      </c>
      <c r="J178" s="10">
        <v>0</v>
      </c>
      <c r="K178" s="10">
        <f>K179+K180+K184+K191</f>
        <v>0</v>
      </c>
      <c r="L178" s="10">
        <f>L179+L180+L184+L191</f>
        <v>0</v>
      </c>
      <c r="M178" s="10" t="s">
        <v>22</v>
      </c>
      <c r="N178" s="13"/>
      <c r="O178" s="12"/>
      <c r="P178" s="12"/>
    </row>
    <row r="179" s="3" customFormat="1" ht="24" spans="1:16">
      <c r="A179" s="11" t="s">
        <v>468</v>
      </c>
      <c r="B179" s="10"/>
      <c r="C179" s="13"/>
      <c r="D179" s="13" t="s">
        <v>469</v>
      </c>
      <c r="E179" s="12"/>
      <c r="F179" s="12" t="s">
        <v>470</v>
      </c>
      <c r="G179" s="12"/>
      <c r="H179" s="12"/>
      <c r="I179" s="13">
        <v>0</v>
      </c>
      <c r="J179" s="13" t="s">
        <v>22</v>
      </c>
      <c r="K179" s="13">
        <v>0</v>
      </c>
      <c r="L179" s="13">
        <v>0</v>
      </c>
      <c r="M179" s="12" t="s">
        <v>471</v>
      </c>
      <c r="N179" s="13"/>
      <c r="O179" s="12"/>
      <c r="P179" s="12"/>
    </row>
    <row r="180" s="3" customFormat="1" spans="1:16">
      <c r="A180" s="11" t="s">
        <v>472</v>
      </c>
      <c r="B180" s="10">
        <f>B181+B182+B183</f>
        <v>0</v>
      </c>
      <c r="C180" s="13" t="s">
        <v>22</v>
      </c>
      <c r="D180" s="13" t="s">
        <v>22</v>
      </c>
      <c r="E180" s="13" t="s">
        <v>22</v>
      </c>
      <c r="F180" s="13" t="s">
        <v>22</v>
      </c>
      <c r="G180" s="13" t="s">
        <v>22</v>
      </c>
      <c r="H180" s="13" t="s">
        <v>22</v>
      </c>
      <c r="I180" s="13">
        <f>I181+I182+I183</f>
        <v>0</v>
      </c>
      <c r="J180" s="13">
        <f>J181+J182</f>
        <v>0</v>
      </c>
      <c r="K180" s="13">
        <f>K181+K182+K183</f>
        <v>0</v>
      </c>
      <c r="L180" s="13">
        <f>L181+L182+L183</f>
        <v>0</v>
      </c>
      <c r="M180" s="13" t="s">
        <v>22</v>
      </c>
      <c r="N180" s="13"/>
      <c r="O180" s="12"/>
      <c r="P180" s="12"/>
    </row>
    <row r="181" s="5" customFormat="1" ht="24" spans="1:16">
      <c r="A181" s="30" t="s">
        <v>473</v>
      </c>
      <c r="B181" s="13"/>
      <c r="C181" s="13"/>
      <c r="D181" s="13" t="s">
        <v>245</v>
      </c>
      <c r="E181" s="12"/>
      <c r="F181" s="12" t="s">
        <v>474</v>
      </c>
      <c r="G181" s="12"/>
      <c r="H181" s="12"/>
      <c r="I181" s="13"/>
      <c r="J181" s="12"/>
      <c r="K181" s="12"/>
      <c r="L181" s="12"/>
      <c r="M181" s="12" t="s">
        <v>475</v>
      </c>
      <c r="N181" s="13"/>
      <c r="O181" s="12"/>
      <c r="P181" s="12"/>
    </row>
    <row r="182" s="5" customFormat="1" ht="24" spans="1:16">
      <c r="A182" s="30" t="s">
        <v>476</v>
      </c>
      <c r="B182" s="13"/>
      <c r="C182" s="13"/>
      <c r="D182" s="13" t="s">
        <v>252</v>
      </c>
      <c r="E182" s="12"/>
      <c r="F182" s="12"/>
      <c r="G182" s="12"/>
      <c r="H182" s="12"/>
      <c r="I182" s="13"/>
      <c r="J182" s="13"/>
      <c r="K182" s="12"/>
      <c r="L182" s="12"/>
      <c r="M182" s="12" t="s">
        <v>475</v>
      </c>
      <c r="N182" s="13"/>
      <c r="O182" s="12"/>
      <c r="P182" s="12"/>
    </row>
    <row r="183" s="5" customFormat="1" spans="1:16">
      <c r="A183" s="30" t="s">
        <v>477</v>
      </c>
      <c r="B183" s="13"/>
      <c r="C183" s="13"/>
      <c r="D183" s="13" t="s">
        <v>245</v>
      </c>
      <c r="E183" s="12"/>
      <c r="F183" s="12"/>
      <c r="G183" s="12"/>
      <c r="H183" s="12"/>
      <c r="I183" s="13"/>
      <c r="J183" s="13" t="s">
        <v>22</v>
      </c>
      <c r="K183" s="12"/>
      <c r="L183" s="12"/>
      <c r="M183" s="12" t="s">
        <v>478</v>
      </c>
      <c r="N183" s="13"/>
      <c r="O183" s="12"/>
      <c r="P183" s="12"/>
    </row>
    <row r="184" s="3" customFormat="1" spans="1:16">
      <c r="A184" s="11" t="s">
        <v>479</v>
      </c>
      <c r="B184" s="10">
        <f>B185+B186+B187+B188+B189+B190</f>
        <v>0</v>
      </c>
      <c r="C184" s="13" t="s">
        <v>22</v>
      </c>
      <c r="D184" s="13" t="s">
        <v>22</v>
      </c>
      <c r="E184" s="13" t="s">
        <v>22</v>
      </c>
      <c r="F184" s="13" t="s">
        <v>22</v>
      </c>
      <c r="G184" s="13" t="s">
        <v>22</v>
      </c>
      <c r="H184" s="13" t="s">
        <v>22</v>
      </c>
      <c r="I184" s="13">
        <f>I185+I186+I187+I188+I189+I190</f>
        <v>0</v>
      </c>
      <c r="J184" s="13">
        <v>0</v>
      </c>
      <c r="K184" s="13">
        <f>K185+K186+K187+K188+K189+K190</f>
        <v>0</v>
      </c>
      <c r="L184" s="13">
        <f>L185+L186+L187+L188+L189+L190</f>
        <v>0</v>
      </c>
      <c r="M184" s="13" t="s">
        <v>22</v>
      </c>
      <c r="N184" s="13"/>
      <c r="O184" s="12"/>
      <c r="P184" s="12"/>
    </row>
    <row r="185" s="3" customFormat="1" ht="24" spans="1:16">
      <c r="A185" s="30" t="s">
        <v>480</v>
      </c>
      <c r="B185" s="10"/>
      <c r="C185" s="13"/>
      <c r="D185" s="13" t="s">
        <v>252</v>
      </c>
      <c r="E185" s="12"/>
      <c r="F185" s="12" t="s">
        <v>481</v>
      </c>
      <c r="G185" s="11"/>
      <c r="H185" s="11"/>
      <c r="I185" s="10"/>
      <c r="J185" s="13" t="s">
        <v>22</v>
      </c>
      <c r="K185" s="11"/>
      <c r="L185" s="11"/>
      <c r="M185" s="12" t="s">
        <v>482</v>
      </c>
      <c r="N185" s="13"/>
      <c r="O185" s="12"/>
      <c r="P185" s="12"/>
    </row>
    <row r="186" s="3" customFormat="1" spans="1:16">
      <c r="A186" s="30" t="s">
        <v>483</v>
      </c>
      <c r="B186" s="10"/>
      <c r="C186" s="13"/>
      <c r="D186" s="13" t="s">
        <v>252</v>
      </c>
      <c r="E186" s="11"/>
      <c r="F186" s="11"/>
      <c r="G186" s="11"/>
      <c r="H186" s="11"/>
      <c r="I186" s="10"/>
      <c r="J186" s="13" t="s">
        <v>22</v>
      </c>
      <c r="K186" s="11"/>
      <c r="L186" s="11"/>
      <c r="M186" s="12" t="s">
        <v>482</v>
      </c>
      <c r="N186" s="13"/>
      <c r="O186" s="12"/>
      <c r="P186" s="12"/>
    </row>
    <row r="187" s="3" customFormat="1" spans="1:16">
      <c r="A187" s="30" t="s">
        <v>484</v>
      </c>
      <c r="B187" s="10"/>
      <c r="C187" s="13"/>
      <c r="D187" s="13" t="s">
        <v>252</v>
      </c>
      <c r="E187" s="11"/>
      <c r="F187" s="11"/>
      <c r="G187" s="11"/>
      <c r="H187" s="11"/>
      <c r="I187" s="10"/>
      <c r="J187" s="13" t="s">
        <v>22</v>
      </c>
      <c r="K187" s="11"/>
      <c r="L187" s="11"/>
      <c r="M187" s="12" t="s">
        <v>482</v>
      </c>
      <c r="N187" s="13"/>
      <c r="O187" s="12"/>
      <c r="P187" s="12"/>
    </row>
    <row r="188" s="3" customFormat="1" ht="24" spans="1:16">
      <c r="A188" s="30" t="s">
        <v>485</v>
      </c>
      <c r="B188" s="10"/>
      <c r="C188" s="13"/>
      <c r="D188" s="13" t="s">
        <v>252</v>
      </c>
      <c r="E188" s="11"/>
      <c r="F188" s="11"/>
      <c r="G188" s="11"/>
      <c r="H188" s="11"/>
      <c r="I188" s="10"/>
      <c r="J188" s="13" t="s">
        <v>22</v>
      </c>
      <c r="K188" s="11"/>
      <c r="L188" s="11"/>
      <c r="M188" s="12" t="s">
        <v>482</v>
      </c>
      <c r="N188" s="13"/>
      <c r="O188" s="12"/>
      <c r="P188" s="12"/>
    </row>
    <row r="189" s="3" customFormat="1" spans="1:16">
      <c r="A189" s="30" t="s">
        <v>486</v>
      </c>
      <c r="B189" s="10"/>
      <c r="C189" s="13"/>
      <c r="D189" s="13" t="s">
        <v>252</v>
      </c>
      <c r="E189" s="11"/>
      <c r="F189" s="11"/>
      <c r="G189" s="11"/>
      <c r="H189" s="11"/>
      <c r="I189" s="10"/>
      <c r="J189" s="13" t="s">
        <v>22</v>
      </c>
      <c r="K189" s="11"/>
      <c r="L189" s="11"/>
      <c r="M189" s="12" t="s">
        <v>482</v>
      </c>
      <c r="N189" s="13"/>
      <c r="O189" s="12"/>
      <c r="P189" s="12"/>
    </row>
    <row r="190" s="3" customFormat="1" ht="24" spans="1:16">
      <c r="A190" s="30" t="s">
        <v>487</v>
      </c>
      <c r="B190" s="10"/>
      <c r="C190" s="13"/>
      <c r="D190" s="13" t="s">
        <v>252</v>
      </c>
      <c r="E190" s="11"/>
      <c r="F190" s="11"/>
      <c r="G190" s="11"/>
      <c r="H190" s="11"/>
      <c r="I190" s="10"/>
      <c r="J190" s="13" t="s">
        <v>22</v>
      </c>
      <c r="K190" s="11"/>
      <c r="L190" s="11"/>
      <c r="M190" s="12" t="s">
        <v>488</v>
      </c>
      <c r="N190" s="13"/>
      <c r="O190" s="12"/>
      <c r="P190" s="12"/>
    </row>
    <row r="191" s="3" customFormat="1" spans="1:16">
      <c r="A191" s="11" t="s">
        <v>489</v>
      </c>
      <c r="B191" s="10">
        <f>B192+B193+B194+B195+B196</f>
        <v>0</v>
      </c>
      <c r="C191" s="10" t="s">
        <v>22</v>
      </c>
      <c r="D191" s="10" t="s">
        <v>22</v>
      </c>
      <c r="E191" s="10" t="s">
        <v>22</v>
      </c>
      <c r="F191" s="10" t="s">
        <v>22</v>
      </c>
      <c r="G191" s="10" t="s">
        <v>22</v>
      </c>
      <c r="H191" s="10" t="s">
        <v>22</v>
      </c>
      <c r="I191" s="10">
        <f>I192+I193+I194+I195+I196</f>
        <v>0</v>
      </c>
      <c r="J191" s="10">
        <v>0</v>
      </c>
      <c r="K191" s="10">
        <f>K192+K193+K194+K195+K196</f>
        <v>0</v>
      </c>
      <c r="L191" s="10">
        <f>L192+L193+L194+L195+L196</f>
        <v>0</v>
      </c>
      <c r="M191" s="10" t="s">
        <v>22</v>
      </c>
      <c r="N191" s="13"/>
      <c r="O191" s="12"/>
      <c r="P191" s="12"/>
    </row>
    <row r="192" s="5" customFormat="1" ht="24" spans="1:16">
      <c r="A192" s="30" t="s">
        <v>490</v>
      </c>
      <c r="B192" s="13"/>
      <c r="C192" s="13"/>
      <c r="D192" s="13" t="s">
        <v>252</v>
      </c>
      <c r="E192" s="12"/>
      <c r="F192" s="12"/>
      <c r="G192" s="12"/>
      <c r="H192" s="12"/>
      <c r="I192" s="13"/>
      <c r="J192" s="13" t="s">
        <v>22</v>
      </c>
      <c r="K192" s="12"/>
      <c r="L192" s="12"/>
      <c r="M192" s="12" t="s">
        <v>426</v>
      </c>
      <c r="N192" s="13"/>
      <c r="O192" s="12"/>
      <c r="P192" s="12"/>
    </row>
    <row r="193" s="5" customFormat="1" ht="24" spans="1:16">
      <c r="A193" s="30" t="s">
        <v>491</v>
      </c>
      <c r="B193" s="13"/>
      <c r="C193" s="13"/>
      <c r="D193" s="13" t="s">
        <v>252</v>
      </c>
      <c r="E193" s="12"/>
      <c r="F193" s="12" t="s">
        <v>492</v>
      </c>
      <c r="G193" s="12"/>
      <c r="H193" s="12"/>
      <c r="I193" s="13"/>
      <c r="J193" s="13" t="s">
        <v>22</v>
      </c>
      <c r="K193" s="12"/>
      <c r="L193" s="12"/>
      <c r="M193" s="12" t="s">
        <v>426</v>
      </c>
      <c r="N193" s="13"/>
      <c r="O193" s="12"/>
      <c r="P193" s="12"/>
    </row>
    <row r="194" s="5" customFormat="1" ht="24" spans="1:16">
      <c r="A194" s="30" t="s">
        <v>493</v>
      </c>
      <c r="B194" s="13"/>
      <c r="C194" s="13"/>
      <c r="D194" s="13" t="s">
        <v>252</v>
      </c>
      <c r="E194" s="12"/>
      <c r="F194" s="12" t="s">
        <v>494</v>
      </c>
      <c r="G194" s="12"/>
      <c r="H194" s="12"/>
      <c r="I194" s="13"/>
      <c r="J194" s="13" t="s">
        <v>22</v>
      </c>
      <c r="K194" s="12"/>
      <c r="L194" s="12"/>
      <c r="M194" s="12" t="s">
        <v>273</v>
      </c>
      <c r="N194" s="13"/>
      <c r="O194" s="12"/>
      <c r="P194" s="12"/>
    </row>
    <row r="195" s="5" customFormat="1" ht="24" spans="1:16">
      <c r="A195" s="30" t="s">
        <v>495</v>
      </c>
      <c r="B195" s="13"/>
      <c r="C195" s="13"/>
      <c r="D195" s="13" t="s">
        <v>252</v>
      </c>
      <c r="E195" s="12"/>
      <c r="F195" s="12" t="s">
        <v>496</v>
      </c>
      <c r="G195" s="12"/>
      <c r="H195" s="12"/>
      <c r="I195" s="13"/>
      <c r="J195" s="13" t="s">
        <v>22</v>
      </c>
      <c r="K195" s="12"/>
      <c r="L195" s="12"/>
      <c r="M195" s="12" t="s">
        <v>497</v>
      </c>
      <c r="N195" s="13"/>
      <c r="O195" s="12"/>
      <c r="P195" s="12"/>
    </row>
    <row r="196" s="5" customFormat="1" spans="1:16">
      <c r="A196" s="30" t="s">
        <v>498</v>
      </c>
      <c r="B196" s="13"/>
      <c r="C196" s="13"/>
      <c r="D196" s="13" t="s">
        <v>252</v>
      </c>
      <c r="E196" s="12"/>
      <c r="F196" s="12"/>
      <c r="G196" s="12"/>
      <c r="H196" s="12"/>
      <c r="I196" s="13"/>
      <c r="J196" s="13" t="s">
        <v>22</v>
      </c>
      <c r="K196" s="12"/>
      <c r="L196" s="12"/>
      <c r="M196" s="12" t="s">
        <v>426</v>
      </c>
      <c r="N196" s="13"/>
      <c r="O196" s="12"/>
      <c r="P196" s="12"/>
    </row>
    <row r="197" s="3" customFormat="1" spans="1:16">
      <c r="A197" s="11" t="s">
        <v>499</v>
      </c>
      <c r="B197" s="10">
        <f>B198+B202</f>
        <v>0</v>
      </c>
      <c r="C197" s="10" t="s">
        <v>22</v>
      </c>
      <c r="D197" s="10" t="s">
        <v>22</v>
      </c>
      <c r="E197" s="10" t="s">
        <v>22</v>
      </c>
      <c r="F197" s="10" t="s">
        <v>22</v>
      </c>
      <c r="G197" s="10" t="s">
        <v>22</v>
      </c>
      <c r="H197" s="10" t="s">
        <v>22</v>
      </c>
      <c r="I197" s="10">
        <f>I198+I202</f>
        <v>0</v>
      </c>
      <c r="J197" s="10">
        <f>J198+J202</f>
        <v>0</v>
      </c>
      <c r="K197" s="10">
        <f>K198+K202</f>
        <v>0</v>
      </c>
      <c r="L197" s="10">
        <f>L198+L202</f>
        <v>0</v>
      </c>
      <c r="M197" s="10" t="s">
        <v>22</v>
      </c>
      <c r="N197" s="13"/>
      <c r="O197" s="12"/>
      <c r="P197" s="12"/>
    </row>
    <row r="198" s="3" customFormat="1" ht="24" spans="1:16">
      <c r="A198" s="38" t="s">
        <v>500</v>
      </c>
      <c r="B198" s="10">
        <f>B199+B200+B201</f>
        <v>0</v>
      </c>
      <c r="C198" s="10" t="s">
        <v>22</v>
      </c>
      <c r="D198" s="10" t="s">
        <v>22</v>
      </c>
      <c r="E198" s="10" t="s">
        <v>22</v>
      </c>
      <c r="F198" s="10" t="s">
        <v>22</v>
      </c>
      <c r="G198" s="10" t="s">
        <v>22</v>
      </c>
      <c r="H198" s="10" t="s">
        <v>22</v>
      </c>
      <c r="I198" s="10">
        <f>I199+I200+I201</f>
        <v>0</v>
      </c>
      <c r="J198" s="10">
        <v>0</v>
      </c>
      <c r="K198" s="10">
        <f>K199+K200+K201</f>
        <v>0</v>
      </c>
      <c r="L198" s="10">
        <f>L199+L200+L201</f>
        <v>0</v>
      </c>
      <c r="M198" s="10" t="s">
        <v>22</v>
      </c>
      <c r="N198" s="13"/>
      <c r="O198" s="12"/>
      <c r="P198" s="12"/>
    </row>
    <row r="199" s="3" customFormat="1" ht="24" spans="1:16">
      <c r="A199" s="39" t="s">
        <v>501</v>
      </c>
      <c r="B199" s="10"/>
      <c r="C199" s="13"/>
      <c r="D199" s="13" t="s">
        <v>245</v>
      </c>
      <c r="E199" s="12"/>
      <c r="F199" s="12" t="s">
        <v>502</v>
      </c>
      <c r="G199" s="12"/>
      <c r="H199" s="12"/>
      <c r="I199" s="13"/>
      <c r="J199" s="13" t="s">
        <v>22</v>
      </c>
      <c r="K199" s="12"/>
      <c r="L199" s="12"/>
      <c r="M199" s="12" t="s">
        <v>263</v>
      </c>
      <c r="N199" s="13"/>
      <c r="O199" s="12"/>
      <c r="P199" s="12"/>
    </row>
    <row r="200" s="3" customFormat="1" ht="36" spans="1:16">
      <c r="A200" s="39" t="s">
        <v>503</v>
      </c>
      <c r="B200" s="10"/>
      <c r="C200" s="13"/>
      <c r="D200" s="13" t="s">
        <v>245</v>
      </c>
      <c r="E200" s="12"/>
      <c r="F200" s="12" t="s">
        <v>504</v>
      </c>
      <c r="G200" s="12"/>
      <c r="H200" s="12"/>
      <c r="I200" s="13"/>
      <c r="J200" s="13" t="s">
        <v>22</v>
      </c>
      <c r="K200" s="12"/>
      <c r="L200" s="12"/>
      <c r="M200" s="12" t="s">
        <v>263</v>
      </c>
      <c r="N200" s="13"/>
      <c r="O200" s="12"/>
      <c r="P200" s="12"/>
    </row>
    <row r="201" s="3" customFormat="1" ht="24" spans="1:16">
      <c r="A201" s="39" t="s">
        <v>505</v>
      </c>
      <c r="B201" s="10"/>
      <c r="C201" s="13"/>
      <c r="D201" s="13" t="s">
        <v>245</v>
      </c>
      <c r="E201" s="12"/>
      <c r="F201" s="12" t="s">
        <v>506</v>
      </c>
      <c r="G201" s="12"/>
      <c r="H201" s="12"/>
      <c r="I201" s="13"/>
      <c r="J201" s="13"/>
      <c r="K201" s="12"/>
      <c r="L201" s="12"/>
      <c r="M201" s="12" t="s">
        <v>79</v>
      </c>
      <c r="N201" s="13"/>
      <c r="O201" s="12"/>
      <c r="P201" s="12"/>
    </row>
    <row r="202" s="3" customFormat="1" ht="24" spans="1:16">
      <c r="A202" s="38" t="s">
        <v>507</v>
      </c>
      <c r="B202" s="10">
        <f>B203+B204+B205+B206</f>
        <v>0</v>
      </c>
      <c r="C202" s="10" t="s">
        <v>22</v>
      </c>
      <c r="D202" s="10" t="s">
        <v>22</v>
      </c>
      <c r="E202" s="10" t="s">
        <v>22</v>
      </c>
      <c r="F202" s="10" t="s">
        <v>22</v>
      </c>
      <c r="G202" s="10" t="s">
        <v>22</v>
      </c>
      <c r="H202" s="10" t="s">
        <v>22</v>
      </c>
      <c r="I202" s="10">
        <f>I203+I204+I205+I206</f>
        <v>0</v>
      </c>
      <c r="J202" s="10">
        <v>0</v>
      </c>
      <c r="K202" s="10">
        <f>K203+K204+K205+K206</f>
        <v>0</v>
      </c>
      <c r="L202" s="10">
        <f>L203+L204+L205+L206</f>
        <v>0</v>
      </c>
      <c r="M202" s="10" t="s">
        <v>22</v>
      </c>
      <c r="N202" s="13"/>
      <c r="O202" s="12"/>
      <c r="P202" s="11"/>
    </row>
    <row r="203" s="3" customFormat="1" ht="24" spans="1:16">
      <c r="A203" s="39" t="s">
        <v>508</v>
      </c>
      <c r="B203" s="10"/>
      <c r="C203" s="13"/>
      <c r="D203" s="13" t="s">
        <v>252</v>
      </c>
      <c r="E203" s="11"/>
      <c r="F203" s="11"/>
      <c r="G203" s="11"/>
      <c r="H203" s="11"/>
      <c r="I203" s="10"/>
      <c r="J203" s="13" t="s">
        <v>22</v>
      </c>
      <c r="K203" s="11"/>
      <c r="L203" s="11"/>
      <c r="M203" s="12" t="s">
        <v>263</v>
      </c>
      <c r="N203" s="13"/>
      <c r="O203" s="12"/>
      <c r="P203" s="13" t="s">
        <v>509</v>
      </c>
    </row>
    <row r="204" s="3" customFormat="1" ht="24" spans="1:16">
      <c r="A204" s="39" t="s">
        <v>510</v>
      </c>
      <c r="B204" s="10"/>
      <c r="C204" s="13"/>
      <c r="D204" s="13" t="s">
        <v>35</v>
      </c>
      <c r="E204" s="11"/>
      <c r="F204" s="11"/>
      <c r="G204" s="11"/>
      <c r="H204" s="11"/>
      <c r="I204" s="10"/>
      <c r="J204" s="13" t="s">
        <v>22</v>
      </c>
      <c r="K204" s="11"/>
      <c r="L204" s="11"/>
      <c r="M204" s="12" t="s">
        <v>263</v>
      </c>
      <c r="N204" s="13"/>
      <c r="O204" s="12"/>
      <c r="P204" s="13"/>
    </row>
    <row r="205" s="3" customFormat="1" ht="36" spans="1:16">
      <c r="A205" s="39" t="s">
        <v>511</v>
      </c>
      <c r="B205" s="10"/>
      <c r="C205" s="13"/>
      <c r="D205" s="13" t="s">
        <v>252</v>
      </c>
      <c r="E205" s="11"/>
      <c r="F205" s="11"/>
      <c r="G205" s="11"/>
      <c r="H205" s="11"/>
      <c r="I205" s="10"/>
      <c r="J205" s="13" t="s">
        <v>22</v>
      </c>
      <c r="K205" s="11"/>
      <c r="L205" s="11"/>
      <c r="M205" s="12" t="s">
        <v>512</v>
      </c>
      <c r="N205" s="13"/>
      <c r="O205" s="12"/>
      <c r="P205" s="13"/>
    </row>
    <row r="206" s="3" customFormat="1" spans="1:16">
      <c r="A206" s="39" t="s">
        <v>513</v>
      </c>
      <c r="B206" s="10"/>
      <c r="C206" s="13"/>
      <c r="D206" s="10"/>
      <c r="E206" s="11"/>
      <c r="F206" s="11"/>
      <c r="G206" s="11"/>
      <c r="H206" s="11"/>
      <c r="I206" s="10"/>
      <c r="J206" s="13" t="s">
        <v>22</v>
      </c>
      <c r="K206" s="11"/>
      <c r="L206" s="11"/>
      <c r="M206" s="12" t="s">
        <v>514</v>
      </c>
      <c r="N206" s="13"/>
      <c r="O206" s="12"/>
      <c r="P206" s="13"/>
    </row>
    <row r="207" s="3" customFormat="1" spans="1:16">
      <c r="A207" s="11" t="s">
        <v>515</v>
      </c>
      <c r="B207" s="10">
        <f>B208+B209+B210</f>
        <v>0</v>
      </c>
      <c r="C207" s="10" t="s">
        <v>22</v>
      </c>
      <c r="D207" s="10" t="s">
        <v>22</v>
      </c>
      <c r="E207" s="10" t="s">
        <v>22</v>
      </c>
      <c r="F207" s="10" t="s">
        <v>22</v>
      </c>
      <c r="G207" s="10" t="s">
        <v>22</v>
      </c>
      <c r="H207" s="10" t="s">
        <v>22</v>
      </c>
      <c r="I207" s="10">
        <v>0</v>
      </c>
      <c r="J207" s="10">
        <v>0</v>
      </c>
      <c r="K207" s="10">
        <v>0</v>
      </c>
      <c r="L207" s="10">
        <v>0</v>
      </c>
      <c r="M207" s="10" t="s">
        <v>22</v>
      </c>
      <c r="N207" s="10"/>
      <c r="O207" s="11"/>
      <c r="P207" s="10"/>
    </row>
    <row r="208" s="5" customFormat="1" spans="1:16">
      <c r="A208" s="12" t="s">
        <v>516</v>
      </c>
      <c r="B208" s="13"/>
      <c r="C208" s="13"/>
      <c r="D208" s="13" t="s">
        <v>35</v>
      </c>
      <c r="E208" s="12"/>
      <c r="F208" s="12"/>
      <c r="G208" s="12"/>
      <c r="H208" s="12"/>
      <c r="I208" s="13" t="s">
        <v>22</v>
      </c>
      <c r="J208" s="13" t="s">
        <v>22</v>
      </c>
      <c r="K208" s="13" t="s">
        <v>22</v>
      </c>
      <c r="L208" s="13" t="s">
        <v>22</v>
      </c>
      <c r="M208" s="13" t="s">
        <v>517</v>
      </c>
      <c r="N208" s="13"/>
      <c r="O208" s="12"/>
      <c r="P208" s="13"/>
    </row>
    <row r="209" s="5" customFormat="1" spans="1:16">
      <c r="A209" s="12" t="s">
        <v>518</v>
      </c>
      <c r="B209" s="13"/>
      <c r="C209" s="13"/>
      <c r="D209" s="13" t="s">
        <v>35</v>
      </c>
      <c r="E209" s="12"/>
      <c r="F209" s="12"/>
      <c r="G209" s="12"/>
      <c r="H209" s="12"/>
      <c r="I209" s="13" t="s">
        <v>22</v>
      </c>
      <c r="J209" s="13" t="s">
        <v>22</v>
      </c>
      <c r="K209" s="13" t="s">
        <v>22</v>
      </c>
      <c r="L209" s="13" t="s">
        <v>22</v>
      </c>
      <c r="M209" s="13" t="s">
        <v>517</v>
      </c>
      <c r="N209" s="13"/>
      <c r="O209" s="12"/>
      <c r="P209" s="13"/>
    </row>
    <row r="210" s="5" customFormat="1" spans="1:16">
      <c r="A210" s="12" t="s">
        <v>519</v>
      </c>
      <c r="B210" s="13"/>
      <c r="C210" s="13"/>
      <c r="D210" s="13" t="s">
        <v>35</v>
      </c>
      <c r="E210" s="13"/>
      <c r="F210" s="13"/>
      <c r="G210" s="13"/>
      <c r="H210" s="13"/>
      <c r="I210" s="13" t="s">
        <v>22</v>
      </c>
      <c r="J210" s="13" t="s">
        <v>22</v>
      </c>
      <c r="K210" s="13" t="s">
        <v>22</v>
      </c>
      <c r="L210" s="13" t="s">
        <v>22</v>
      </c>
      <c r="M210" s="13" t="s">
        <v>517</v>
      </c>
      <c r="N210" s="13"/>
      <c r="O210" s="12"/>
      <c r="P210" s="13"/>
    </row>
    <row r="211" s="3" customFormat="1" ht="24" spans="1:16">
      <c r="A211" s="11" t="s">
        <v>520</v>
      </c>
      <c r="B211" s="10"/>
      <c r="C211" s="10"/>
      <c r="D211" s="10" t="s">
        <v>35</v>
      </c>
      <c r="E211" s="11">
        <v>374</v>
      </c>
      <c r="F211" s="12" t="s">
        <v>521</v>
      </c>
      <c r="G211" s="11"/>
      <c r="H211" s="11"/>
      <c r="I211" s="10">
        <v>0</v>
      </c>
      <c r="J211" s="10">
        <v>0</v>
      </c>
      <c r="K211" s="10">
        <v>0</v>
      </c>
      <c r="L211" s="10">
        <v>0</v>
      </c>
      <c r="M211" s="13" t="s">
        <v>517</v>
      </c>
      <c r="N211" s="10"/>
      <c r="O211" s="11"/>
      <c r="P211" s="10"/>
    </row>
    <row r="212" s="2" customFormat="1" ht="74" customHeight="1" spans="1:16">
      <c r="A212" s="44" t="s">
        <v>522</v>
      </c>
      <c r="B212" s="45"/>
      <c r="C212" s="45"/>
      <c r="D212" s="46"/>
      <c r="E212" s="46"/>
      <c r="F212" s="46"/>
      <c r="G212" s="46"/>
      <c r="H212" s="46"/>
      <c r="I212" s="45"/>
      <c r="J212" s="46"/>
      <c r="K212" s="46"/>
      <c r="L212" s="46"/>
      <c r="M212" s="46"/>
      <c r="N212" s="45"/>
      <c r="O212" s="46"/>
      <c r="P212" s="52"/>
    </row>
    <row r="213" s="2" customFormat="1" spans="2:14">
      <c r="B213" s="47"/>
      <c r="C213" s="47"/>
      <c r="I213" s="47"/>
      <c r="N213" s="47"/>
    </row>
  </sheetData>
  <mergeCells count="19">
    <mergeCell ref="A1:P1"/>
    <mergeCell ref="A2:C2"/>
    <mergeCell ref="D2:P2"/>
    <mergeCell ref="D3:E3"/>
    <mergeCell ref="I3:K3"/>
    <mergeCell ref="A212:P212"/>
    <mergeCell ref="A3:A4"/>
    <mergeCell ref="A115:A116"/>
    <mergeCell ref="B3:B4"/>
    <mergeCell ref="C3:C4"/>
    <mergeCell ref="F3:F4"/>
    <mergeCell ref="G3:G4"/>
    <mergeCell ref="H3:H4"/>
    <mergeCell ref="M3:M4"/>
    <mergeCell ref="N3:N4"/>
    <mergeCell ref="O3:O4"/>
    <mergeCell ref="P3:P4"/>
    <mergeCell ref="P5:P7"/>
    <mergeCell ref="P203:P211"/>
  </mergeCells>
  <dataValidations count="3">
    <dataValidation type="list" allowBlank="1" showInputMessage="1" showErrorMessage="1" sqref="C8 C30 C43 C44 C62 C77 C78 C79 C80 C81 C82 C94 C103 C104 C107 C127 C130 C131 C132 C136 C147 C150 C151 C152 C163 C179 C211 C10:C12 C17:C23 C25:C28 C31:C42 C45:C60 C63:C76 C84:C85 C89:C91 C97:C98 C100:C101 C105:C106 C109:C116 C117:C126 C128:C129 C133:C134 C138:C139 C140:C146 C148:C149 C153:C157 C159:C162 C164:C165 C166:C177 C181:C183 C185:C190 C192:C196 C199:C201 C203:C206 C208:C209">
      <formula1>"新建,改建,扩建"</formula1>
    </dataValidation>
    <dataValidation type="list" allowBlank="1" showInputMessage="1" showErrorMessage="1" sqref="N8 N9 N10 N11 N12 N13 N14 N15 N16 N30 N31 N32 N33 N34 N35 N36 N37 N38 N39 N40 N41 N42 N43 N44 N45 N46 N47 N48 N49 N50 N51 N52 N53 N54 N55 N56 N57 N58 N59 N60 N61 N62 N63 N64 N65 N66 N67 N68 N69 N70 N71 N72 N73 N74 N75 N76 N77 N78 N79 N80 N81 N82 N87 N103 N113 N117 N118 N119 N120 N121 N122 N123 N124 N125 N126 N127 N128 N129 N130 N132 N133 N136 N147 N150 N151 N152 N153 N154 N155 N156 N157 N163 N166 N167 N168 N169 N170 N171 N172 N173 N174 N175 N176 N177 N17:N23 N25:N28 N84:N85 N89:N91 N93:N94 N97:N98 N100:N101 N104:N105 N106:N107 N109:N111 N115:N116 N138:N139 N148:N149 N158:N162 N164:N165 N178:N209 N210:N211">
      <formula1>"经营性,公益性,国有资产,农户"</formula1>
    </dataValidation>
    <dataValidation type="list" allowBlank="1" showInputMessage="1" showErrorMessage="1" sqref="O8 O9 O10 O11 O12 O13 O14 O15 O16 O30 O31 O32 O33 O34 O35 O36 O37 O38 O39 O40 O41 O42 O43 O44 O45 O46 O47 O48 O49 O50 O51 O52 O53 O54 O55 O56 O57 O58 O59 O60 O61 O62 O63 O64 O65 O66 O67 O68 O69 O70 O71 O72 O73 O74 O75 O76 O77 O78 O79 O80 O81 O82 O87 O103 O113 O117 O118 O119 O120 O121 O122 O123 O124 O125 O126 O127 O128 O129 O130 O131 O132 O133 O136 O147 O150 O151 O152 O153 O154 O155 O156 O157 O163 O166 O167 O168 O169 O170 O171 O172 O173 O174 O175 O176 O177 O17:O23 O25:O28 O84:O85 O89:O91 O93:O94 O97:O98 O100:O101 O104:O105 O106:O107 O109:O111 O115:O116 O138:O139 O148:O149 O158:O162 O164:O165 O178:O209 O210:O211">
      <formula1>"已明确,未设置"</formula1>
    </dataValidation>
  </dataValidations>
  <pageMargins left="0.357638888888889" right="0" top="0.409027777777778" bottom="0.409027777777778" header="0" footer="0"/>
  <pageSetup paperSize="9"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56"/>
  <sheetViews>
    <sheetView zoomScale="80" zoomScaleNormal="80" workbookViewId="0">
      <pane ySplit="4" topLeftCell="A5" activePane="bottomLeft" state="frozen"/>
      <selection/>
      <selection pane="bottomLeft" activeCell="A46" sqref="$A46:$XFD46"/>
    </sheetView>
  </sheetViews>
  <sheetFormatPr defaultColWidth="9" defaultRowHeight="14.25"/>
  <cols>
    <col min="1" max="1" width="18.5" customWidth="1"/>
    <col min="2" max="3" width="5.5" style="6" customWidth="1"/>
    <col min="4" max="5" width="5.875" customWidth="1"/>
    <col min="6" max="6" width="23.625" customWidth="1"/>
    <col min="7" max="8" width="6" customWidth="1"/>
    <col min="9" max="9" width="6.375" style="6" customWidth="1"/>
    <col min="10" max="11" width="7.875" customWidth="1"/>
    <col min="12" max="12" width="6.375" customWidth="1"/>
    <col min="13" max="13" width="7.5" customWidth="1"/>
    <col min="14" max="14" width="6.75" style="6" customWidth="1"/>
    <col min="15" max="15" width="6.75" customWidth="1"/>
    <col min="16" max="16" width="6" customWidth="1"/>
  </cols>
  <sheetData>
    <row r="1" s="1" customFormat="1" ht="25.5" spans="1:16">
      <c r="A1" s="7" t="s">
        <v>523</v>
      </c>
      <c r="B1" s="7"/>
      <c r="C1" s="7"/>
      <c r="D1" s="7"/>
      <c r="E1" s="7"/>
      <c r="F1" s="7"/>
      <c r="G1" s="7"/>
      <c r="H1" s="7"/>
      <c r="I1" s="7"/>
      <c r="J1" s="7"/>
      <c r="K1" s="7"/>
      <c r="L1" s="7"/>
      <c r="M1" s="7"/>
      <c r="N1" s="7"/>
      <c r="O1" s="7"/>
      <c r="P1" s="7"/>
    </row>
    <row r="2" s="2" customFormat="1" spans="1:16">
      <c r="A2" s="8" t="s">
        <v>1</v>
      </c>
      <c r="B2" s="9"/>
      <c r="C2" s="9"/>
      <c r="D2" s="8" t="s">
        <v>2</v>
      </c>
      <c r="E2" s="8"/>
      <c r="F2" s="8"/>
      <c r="G2" s="8"/>
      <c r="H2" s="8"/>
      <c r="I2" s="9"/>
      <c r="J2" s="8"/>
      <c r="K2" s="8"/>
      <c r="L2" s="8"/>
      <c r="M2" s="8"/>
      <c r="N2" s="9"/>
      <c r="O2" s="8"/>
      <c r="P2" s="8"/>
    </row>
    <row r="3" s="2" customFormat="1" spans="1:16">
      <c r="A3" s="10" t="s">
        <v>3</v>
      </c>
      <c r="B3" s="10" t="s">
        <v>4</v>
      </c>
      <c r="C3" s="10" t="s">
        <v>5</v>
      </c>
      <c r="D3" s="10" t="s">
        <v>6</v>
      </c>
      <c r="E3" s="10"/>
      <c r="F3" s="10" t="s">
        <v>7</v>
      </c>
      <c r="G3" s="10" t="s">
        <v>8</v>
      </c>
      <c r="H3" s="10" t="s">
        <v>9</v>
      </c>
      <c r="I3" s="10" t="s">
        <v>10</v>
      </c>
      <c r="J3" s="10"/>
      <c r="K3" s="10"/>
      <c r="L3" s="10"/>
      <c r="M3" s="10" t="s">
        <v>11</v>
      </c>
      <c r="N3" s="22" t="s">
        <v>12</v>
      </c>
      <c r="O3" s="22" t="s">
        <v>13</v>
      </c>
      <c r="P3" s="10" t="s">
        <v>14</v>
      </c>
    </row>
    <row r="4" s="2" customFormat="1" ht="24" spans="1:16">
      <c r="A4" s="11"/>
      <c r="B4" s="10"/>
      <c r="C4" s="10"/>
      <c r="D4" s="10" t="s">
        <v>15</v>
      </c>
      <c r="E4" s="10" t="s">
        <v>16</v>
      </c>
      <c r="F4" s="11"/>
      <c r="G4" s="11"/>
      <c r="H4" s="11"/>
      <c r="I4" s="10" t="s">
        <v>17</v>
      </c>
      <c r="J4" s="11" t="s">
        <v>18</v>
      </c>
      <c r="K4" s="11" t="s">
        <v>19</v>
      </c>
      <c r="L4" s="11" t="s">
        <v>20</v>
      </c>
      <c r="M4" s="10"/>
      <c r="N4" s="23"/>
      <c r="O4" s="23"/>
      <c r="P4" s="10"/>
    </row>
    <row r="5" s="3" customFormat="1" spans="1:16">
      <c r="A5" s="10" t="s">
        <v>21</v>
      </c>
      <c r="B5" s="10">
        <f>B6+B63+B76+B80+B99+B107+B116+B139+B149+B153</f>
        <v>19</v>
      </c>
      <c r="C5" s="10" t="s">
        <v>22</v>
      </c>
      <c r="D5" s="10" t="s">
        <v>22</v>
      </c>
      <c r="E5" s="10" t="s">
        <v>22</v>
      </c>
      <c r="F5" s="10" t="s">
        <v>22</v>
      </c>
      <c r="G5" s="10" t="s">
        <v>22</v>
      </c>
      <c r="H5" s="10" t="s">
        <v>22</v>
      </c>
      <c r="I5" s="10">
        <f t="shared" ref="I5:L5" si="0">I6+I63+I76+I80+I99+I107+I116+I139+I149+I153</f>
        <v>2789.706</v>
      </c>
      <c r="J5" s="10">
        <f t="shared" si="0"/>
        <v>0</v>
      </c>
      <c r="K5" s="10">
        <f t="shared" si="0"/>
        <v>2789.706</v>
      </c>
      <c r="L5" s="10">
        <f t="shared" si="0"/>
        <v>0</v>
      </c>
      <c r="M5" s="13" t="s">
        <v>22</v>
      </c>
      <c r="N5" s="13" t="s">
        <v>22</v>
      </c>
      <c r="O5" s="13" t="s">
        <v>22</v>
      </c>
      <c r="P5" s="13"/>
    </row>
    <row r="6" s="3" customFormat="1" spans="1:16">
      <c r="A6" s="11" t="s">
        <v>23</v>
      </c>
      <c r="B6" s="10">
        <f>B7+B28+B37+B51+B56</f>
        <v>12</v>
      </c>
      <c r="C6" s="10" t="s">
        <v>22</v>
      </c>
      <c r="D6" s="10" t="s">
        <v>22</v>
      </c>
      <c r="E6" s="10" t="s">
        <v>22</v>
      </c>
      <c r="F6" s="10" t="s">
        <v>22</v>
      </c>
      <c r="G6" s="10" t="s">
        <v>22</v>
      </c>
      <c r="H6" s="10" t="s">
        <v>22</v>
      </c>
      <c r="I6" s="10">
        <f t="shared" ref="I6:L6" si="1">I7+I28+I37+I51+I56</f>
        <v>2002.006</v>
      </c>
      <c r="J6" s="10">
        <f t="shared" si="1"/>
        <v>0</v>
      </c>
      <c r="K6" s="10">
        <f t="shared" si="1"/>
        <v>2002.006</v>
      </c>
      <c r="L6" s="10">
        <f t="shared" si="1"/>
        <v>0</v>
      </c>
      <c r="M6" s="13" t="s">
        <v>22</v>
      </c>
      <c r="N6" s="13" t="s">
        <v>22</v>
      </c>
      <c r="O6" s="13" t="s">
        <v>22</v>
      </c>
      <c r="P6" s="13"/>
    </row>
    <row r="7" s="3" customFormat="1" spans="1:16">
      <c r="A7" s="11" t="s">
        <v>24</v>
      </c>
      <c r="B7" s="10">
        <f>B8+B14+B16+B18+B20+B22+B24+B26</f>
        <v>2</v>
      </c>
      <c r="C7" s="10" t="s">
        <v>22</v>
      </c>
      <c r="D7" s="10" t="s">
        <v>22</v>
      </c>
      <c r="E7" s="10" t="s">
        <v>22</v>
      </c>
      <c r="F7" s="10" t="s">
        <v>22</v>
      </c>
      <c r="G7" s="10" t="s">
        <v>22</v>
      </c>
      <c r="H7" s="10" t="s">
        <v>22</v>
      </c>
      <c r="I7" s="10">
        <f>I8+I14+I16+I18+I20+I22+I24+I26</f>
        <v>456.6</v>
      </c>
      <c r="J7" s="10">
        <f>J8+J14+J16+J18+J20+J22+J24+J26</f>
        <v>0</v>
      </c>
      <c r="K7" s="10">
        <f>K8+K14+K16+K18+K20+K22+K24+K26</f>
        <v>456.6</v>
      </c>
      <c r="L7" s="10">
        <f>E8+L14+L16+L18+L20+L22+L24+L26</f>
        <v>0</v>
      </c>
      <c r="M7" s="10" t="s">
        <v>22</v>
      </c>
      <c r="N7" s="10" t="s">
        <v>22</v>
      </c>
      <c r="O7" s="13" t="s">
        <v>22</v>
      </c>
      <c r="P7" s="13"/>
    </row>
    <row r="8" s="2" customFormat="1" ht="72" spans="1:16">
      <c r="A8" s="12" t="s">
        <v>25</v>
      </c>
      <c r="B8" s="13">
        <f>SUM(B9:B12)</f>
        <v>2</v>
      </c>
      <c r="C8" s="13" t="s">
        <v>26</v>
      </c>
      <c r="D8" s="13" t="s">
        <v>27</v>
      </c>
      <c r="E8" s="12"/>
      <c r="F8" s="12" t="s">
        <v>28</v>
      </c>
      <c r="G8" s="12" t="s">
        <v>29</v>
      </c>
      <c r="H8" s="12"/>
      <c r="I8" s="13">
        <f t="shared" ref="I8:K8" si="2">SUM(I9:I12)</f>
        <v>456.6</v>
      </c>
      <c r="J8" s="13">
        <f t="shared" si="2"/>
        <v>0</v>
      </c>
      <c r="K8" s="13">
        <f t="shared" si="2"/>
        <v>456.6</v>
      </c>
      <c r="L8" s="12"/>
      <c r="M8" s="12" t="s">
        <v>30</v>
      </c>
      <c r="N8" s="13" t="s">
        <v>31</v>
      </c>
      <c r="O8" s="12" t="s">
        <v>32</v>
      </c>
      <c r="P8" s="12" t="s">
        <v>33</v>
      </c>
    </row>
    <row r="9" s="3" customFormat="1" spans="1:16">
      <c r="A9" s="11"/>
      <c r="B9" s="10"/>
      <c r="C9" s="10"/>
      <c r="D9" s="10"/>
      <c r="E9" s="10"/>
      <c r="F9" s="10"/>
      <c r="G9" s="10"/>
      <c r="H9" s="10"/>
      <c r="I9" s="10"/>
      <c r="J9" s="10"/>
      <c r="K9" s="10"/>
      <c r="L9" s="10"/>
      <c r="M9" s="10"/>
      <c r="N9" s="10"/>
      <c r="O9" s="13"/>
      <c r="P9" s="13"/>
    </row>
    <row r="10" s="2" customFormat="1" ht="36" spans="1:16">
      <c r="A10" s="14" t="s">
        <v>524</v>
      </c>
      <c r="B10" s="13"/>
      <c r="C10" s="13"/>
      <c r="D10" s="13"/>
      <c r="E10" s="12"/>
      <c r="F10" s="15" t="s">
        <v>525</v>
      </c>
      <c r="G10" s="12"/>
      <c r="H10" s="12"/>
      <c r="I10" s="13"/>
      <c r="J10" s="12"/>
      <c r="K10" s="12"/>
      <c r="L10" s="12"/>
      <c r="M10" s="12"/>
      <c r="N10" s="13"/>
      <c r="O10" s="12"/>
      <c r="P10" s="12"/>
    </row>
    <row r="11" s="4" customFormat="1" ht="36.75" spans="1:16">
      <c r="A11" s="16" t="s">
        <v>34</v>
      </c>
      <c r="B11" s="17">
        <v>1</v>
      </c>
      <c r="C11" s="17"/>
      <c r="D11" s="18" t="s">
        <v>35</v>
      </c>
      <c r="E11" s="21">
        <v>1</v>
      </c>
      <c r="F11" s="19" t="s">
        <v>36</v>
      </c>
      <c r="G11" s="19" t="s">
        <v>37</v>
      </c>
      <c r="H11" s="21">
        <v>2022</v>
      </c>
      <c r="I11" s="24">
        <v>100</v>
      </c>
      <c r="J11" s="24"/>
      <c r="K11" s="25">
        <f>I11-J11</f>
        <v>100</v>
      </c>
      <c r="L11" s="25"/>
      <c r="M11" s="26" t="s">
        <v>38</v>
      </c>
      <c r="N11" s="13" t="s">
        <v>31</v>
      </c>
      <c r="O11" s="12" t="s">
        <v>32</v>
      </c>
      <c r="P11" s="17"/>
    </row>
    <row r="12" s="4" customFormat="1" ht="50.25" spans="1:16">
      <c r="A12" s="16" t="s">
        <v>52</v>
      </c>
      <c r="B12" s="17">
        <v>1</v>
      </c>
      <c r="C12" s="17"/>
      <c r="D12" s="18" t="s">
        <v>35</v>
      </c>
      <c r="E12" s="21">
        <v>1</v>
      </c>
      <c r="F12" s="18" t="s">
        <v>53</v>
      </c>
      <c r="G12" s="19" t="s">
        <v>54</v>
      </c>
      <c r="H12" s="21">
        <v>2022</v>
      </c>
      <c r="I12" s="24">
        <v>356.6</v>
      </c>
      <c r="J12" s="24"/>
      <c r="K12" s="25">
        <f>I12-J12</f>
        <v>356.6</v>
      </c>
      <c r="L12" s="25"/>
      <c r="M12" s="26" t="s">
        <v>42</v>
      </c>
      <c r="N12" s="13" t="s">
        <v>31</v>
      </c>
      <c r="O12" s="12" t="s">
        <v>32</v>
      </c>
      <c r="P12" s="17"/>
    </row>
    <row r="13" s="2" customFormat="1" spans="1:16">
      <c r="A13" s="14"/>
      <c r="B13" s="13"/>
      <c r="C13" s="13"/>
      <c r="D13" s="13"/>
      <c r="E13" s="12"/>
      <c r="F13" s="15"/>
      <c r="G13" s="12"/>
      <c r="H13" s="12"/>
      <c r="I13" s="13"/>
      <c r="J13" s="12"/>
      <c r="K13" s="12"/>
      <c r="L13" s="12"/>
      <c r="M13" s="12"/>
      <c r="N13" s="13"/>
      <c r="O13" s="12"/>
      <c r="P13" s="12"/>
    </row>
    <row r="14" s="2" customFormat="1" ht="48" spans="1:16">
      <c r="A14" s="12" t="s">
        <v>57</v>
      </c>
      <c r="B14" s="13"/>
      <c r="C14" s="13"/>
      <c r="D14" s="13" t="s">
        <v>58</v>
      </c>
      <c r="E14" s="12"/>
      <c r="F14" s="12" t="s">
        <v>59</v>
      </c>
      <c r="G14" s="12"/>
      <c r="H14" s="12"/>
      <c r="I14" s="13"/>
      <c r="J14" s="12"/>
      <c r="K14" s="12"/>
      <c r="L14" s="12"/>
      <c r="M14" s="12" t="s">
        <v>60</v>
      </c>
      <c r="N14" s="13"/>
      <c r="O14" s="12"/>
      <c r="P14" s="13" t="s">
        <v>61</v>
      </c>
    </row>
    <row r="15" s="2" customFormat="1" spans="1:16">
      <c r="A15" s="12"/>
      <c r="B15" s="13"/>
      <c r="C15" s="13"/>
      <c r="D15" s="13"/>
      <c r="E15" s="12"/>
      <c r="F15" s="12"/>
      <c r="G15" s="12"/>
      <c r="H15" s="12"/>
      <c r="I15" s="13"/>
      <c r="J15" s="12"/>
      <c r="K15" s="12"/>
      <c r="L15" s="12"/>
      <c r="M15" s="12"/>
      <c r="N15" s="13"/>
      <c r="O15" s="12"/>
      <c r="P15" s="13"/>
    </row>
    <row r="16" s="2" customFormat="1" ht="48" spans="1:16">
      <c r="A16" s="12" t="s">
        <v>62</v>
      </c>
      <c r="B16" s="13"/>
      <c r="C16" s="13"/>
      <c r="D16" s="13" t="s">
        <v>63</v>
      </c>
      <c r="E16" s="12"/>
      <c r="F16" s="12" t="s">
        <v>64</v>
      </c>
      <c r="G16" s="12"/>
      <c r="H16" s="12"/>
      <c r="I16" s="13"/>
      <c r="J16" s="12"/>
      <c r="K16" s="12"/>
      <c r="L16" s="12"/>
      <c r="M16" s="12" t="s">
        <v>65</v>
      </c>
      <c r="N16" s="13"/>
      <c r="O16" s="12"/>
      <c r="P16" s="13" t="s">
        <v>61</v>
      </c>
    </row>
    <row r="17" s="2" customFormat="1" spans="1:16">
      <c r="A17" s="12"/>
      <c r="B17" s="13"/>
      <c r="C17" s="13"/>
      <c r="D17" s="13"/>
      <c r="E17" s="12"/>
      <c r="F17" s="12"/>
      <c r="G17" s="12"/>
      <c r="H17" s="12"/>
      <c r="I17" s="13"/>
      <c r="J17" s="12"/>
      <c r="K17" s="12"/>
      <c r="L17" s="12"/>
      <c r="M17" s="12"/>
      <c r="N17" s="13"/>
      <c r="O17" s="12"/>
      <c r="P17" s="13"/>
    </row>
    <row r="18" s="2" customFormat="1" ht="36" spans="1:16">
      <c r="A18" s="12" t="s">
        <v>66</v>
      </c>
      <c r="B18" s="13"/>
      <c r="C18" s="13"/>
      <c r="D18" s="13" t="s">
        <v>63</v>
      </c>
      <c r="E18" s="12"/>
      <c r="F18" s="12" t="s">
        <v>67</v>
      </c>
      <c r="G18" s="12"/>
      <c r="H18" s="12"/>
      <c r="I18" s="13"/>
      <c r="J18" s="12"/>
      <c r="K18" s="12"/>
      <c r="L18" s="12"/>
      <c r="M18" s="12" t="s">
        <v>68</v>
      </c>
      <c r="N18" s="13"/>
      <c r="O18" s="12"/>
      <c r="P18" s="13" t="s">
        <v>61</v>
      </c>
    </row>
    <row r="19" s="2" customFormat="1" spans="1:16">
      <c r="A19" s="12"/>
      <c r="B19" s="13"/>
      <c r="C19" s="13"/>
      <c r="D19" s="13"/>
      <c r="E19" s="12"/>
      <c r="F19" s="12"/>
      <c r="G19" s="12"/>
      <c r="H19" s="12"/>
      <c r="I19" s="13"/>
      <c r="J19" s="12"/>
      <c r="K19" s="12"/>
      <c r="L19" s="12"/>
      <c r="M19" s="12"/>
      <c r="N19" s="13"/>
      <c r="O19" s="12"/>
      <c r="P19" s="13"/>
    </row>
    <row r="20" s="2" customFormat="1" ht="48" spans="1:16">
      <c r="A20" s="12" t="s">
        <v>69</v>
      </c>
      <c r="B20" s="13"/>
      <c r="C20" s="13"/>
      <c r="D20" s="13" t="s">
        <v>70</v>
      </c>
      <c r="E20" s="12"/>
      <c r="F20" s="12" t="s">
        <v>71</v>
      </c>
      <c r="G20" s="12"/>
      <c r="H20" s="12"/>
      <c r="I20" s="13"/>
      <c r="J20" s="12"/>
      <c r="K20" s="12"/>
      <c r="L20" s="12"/>
      <c r="M20" s="12" t="s">
        <v>72</v>
      </c>
      <c r="N20" s="13"/>
      <c r="O20" s="12"/>
      <c r="P20" s="13" t="s">
        <v>61</v>
      </c>
    </row>
    <row r="21" s="2" customFormat="1" spans="1:16">
      <c r="A21" s="12"/>
      <c r="B21" s="13"/>
      <c r="C21" s="13"/>
      <c r="D21" s="13"/>
      <c r="E21" s="12"/>
      <c r="F21" s="12"/>
      <c r="G21" s="12"/>
      <c r="H21" s="12"/>
      <c r="I21" s="13"/>
      <c r="J21" s="12"/>
      <c r="K21" s="12"/>
      <c r="L21" s="12"/>
      <c r="M21" s="12"/>
      <c r="N21" s="13"/>
      <c r="O21" s="12"/>
      <c r="P21" s="13"/>
    </row>
    <row r="22" s="2" customFormat="1" ht="36" spans="1:16">
      <c r="A22" s="12" t="s">
        <v>73</v>
      </c>
      <c r="B22" s="13"/>
      <c r="C22" s="13"/>
      <c r="D22" s="13" t="s">
        <v>74</v>
      </c>
      <c r="E22" s="12"/>
      <c r="F22" s="12" t="s">
        <v>75</v>
      </c>
      <c r="G22" s="12"/>
      <c r="H22" s="12"/>
      <c r="I22" s="13"/>
      <c r="J22" s="12"/>
      <c r="K22" s="12"/>
      <c r="L22" s="12"/>
      <c r="M22" s="12" t="s">
        <v>76</v>
      </c>
      <c r="N22" s="13"/>
      <c r="O22" s="12"/>
      <c r="P22" s="13" t="s">
        <v>61</v>
      </c>
    </row>
    <row r="23" s="2" customFormat="1" spans="1:16">
      <c r="A23" s="12"/>
      <c r="B23" s="13"/>
      <c r="C23" s="13"/>
      <c r="D23" s="13"/>
      <c r="E23" s="12"/>
      <c r="F23" s="12"/>
      <c r="G23" s="12"/>
      <c r="H23" s="12"/>
      <c r="I23" s="13"/>
      <c r="J23" s="12"/>
      <c r="K23" s="12"/>
      <c r="L23" s="12"/>
      <c r="M23" s="12"/>
      <c r="N23" s="13"/>
      <c r="O23" s="12"/>
      <c r="P23" s="13"/>
    </row>
    <row r="24" s="2" customFormat="1" ht="24" spans="1:16">
      <c r="A24" s="12" t="s">
        <v>77</v>
      </c>
      <c r="B24" s="13"/>
      <c r="C24" s="13"/>
      <c r="D24" s="13" t="s">
        <v>35</v>
      </c>
      <c r="E24" s="12"/>
      <c r="F24" s="12" t="s">
        <v>78</v>
      </c>
      <c r="G24" s="12"/>
      <c r="H24" s="12"/>
      <c r="I24" s="13"/>
      <c r="J24" s="12"/>
      <c r="K24" s="12"/>
      <c r="L24" s="12"/>
      <c r="M24" s="12" t="s">
        <v>79</v>
      </c>
      <c r="N24" s="13"/>
      <c r="O24" s="12"/>
      <c r="P24" s="13" t="s">
        <v>61</v>
      </c>
    </row>
    <row r="25" s="2" customFormat="1" spans="1:16">
      <c r="A25" s="12"/>
      <c r="B25" s="13"/>
      <c r="C25" s="13"/>
      <c r="D25" s="13"/>
      <c r="E25" s="12"/>
      <c r="F25" s="12"/>
      <c r="G25" s="12"/>
      <c r="H25" s="12"/>
      <c r="I25" s="13"/>
      <c r="J25" s="12"/>
      <c r="K25" s="12"/>
      <c r="L25" s="12"/>
      <c r="M25" s="12"/>
      <c r="N25" s="13"/>
      <c r="O25" s="12"/>
      <c r="P25" s="13"/>
    </row>
    <row r="26" s="2" customFormat="1" ht="36" spans="1:16">
      <c r="A26" s="12" t="s">
        <v>80</v>
      </c>
      <c r="B26" s="13"/>
      <c r="C26" s="13"/>
      <c r="D26" s="13" t="s">
        <v>35</v>
      </c>
      <c r="E26" s="12"/>
      <c r="F26" s="12" t="s">
        <v>81</v>
      </c>
      <c r="G26" s="12"/>
      <c r="H26" s="12"/>
      <c r="I26" s="13"/>
      <c r="J26" s="12"/>
      <c r="K26" s="12"/>
      <c r="L26" s="12"/>
      <c r="M26" s="12" t="s">
        <v>82</v>
      </c>
      <c r="N26" s="13"/>
      <c r="O26" s="12"/>
      <c r="P26" s="13" t="s">
        <v>61</v>
      </c>
    </row>
    <row r="27" s="2" customFormat="1" spans="1:16">
      <c r="A27" s="12"/>
      <c r="B27" s="13"/>
      <c r="C27" s="13"/>
      <c r="D27" s="13"/>
      <c r="E27" s="12"/>
      <c r="F27" s="12"/>
      <c r="G27" s="12"/>
      <c r="H27" s="12"/>
      <c r="I27" s="13"/>
      <c r="J27" s="12"/>
      <c r="K27" s="12"/>
      <c r="L27" s="12"/>
      <c r="M27" s="12"/>
      <c r="N27" s="13"/>
      <c r="O27" s="12"/>
      <c r="P27" s="13"/>
    </row>
    <row r="28" s="3" customFormat="1" spans="1:16">
      <c r="A28" s="11" t="s">
        <v>83</v>
      </c>
      <c r="B28" s="10">
        <f>B29+B31+B33+B35</f>
        <v>0</v>
      </c>
      <c r="C28" s="10" t="s">
        <v>22</v>
      </c>
      <c r="D28" s="10" t="s">
        <v>22</v>
      </c>
      <c r="E28" s="10" t="s">
        <v>22</v>
      </c>
      <c r="F28" s="10" t="s">
        <v>22</v>
      </c>
      <c r="G28" s="10" t="s">
        <v>22</v>
      </c>
      <c r="H28" s="10" t="s">
        <v>22</v>
      </c>
      <c r="I28" s="10">
        <f t="shared" ref="I28:L28" si="3">I29+I31+I33+I35</f>
        <v>0</v>
      </c>
      <c r="J28" s="10">
        <f t="shared" si="3"/>
        <v>0</v>
      </c>
      <c r="K28" s="10">
        <f t="shared" si="3"/>
        <v>0</v>
      </c>
      <c r="L28" s="10">
        <f t="shared" si="3"/>
        <v>0</v>
      </c>
      <c r="M28" s="10" t="s">
        <v>22</v>
      </c>
      <c r="N28" s="10" t="s">
        <v>22</v>
      </c>
      <c r="O28" s="10" t="s">
        <v>22</v>
      </c>
      <c r="P28" s="13"/>
    </row>
    <row r="29" s="2" customFormat="1" ht="36" spans="1:16">
      <c r="A29" s="12" t="s">
        <v>84</v>
      </c>
      <c r="B29" s="13"/>
      <c r="C29" s="13"/>
      <c r="D29" s="13" t="s">
        <v>35</v>
      </c>
      <c r="E29" s="12"/>
      <c r="F29" s="12" t="s">
        <v>85</v>
      </c>
      <c r="G29" s="12"/>
      <c r="H29" s="12"/>
      <c r="I29" s="13"/>
      <c r="J29" s="12"/>
      <c r="K29" s="12"/>
      <c r="L29" s="12"/>
      <c r="M29" s="12" t="s">
        <v>86</v>
      </c>
      <c r="N29" s="13"/>
      <c r="O29" s="12"/>
      <c r="P29" s="13" t="s">
        <v>61</v>
      </c>
    </row>
    <row r="30" s="2" customFormat="1" spans="1:16">
      <c r="A30" s="12"/>
      <c r="B30" s="13"/>
      <c r="C30" s="13"/>
      <c r="D30" s="13"/>
      <c r="E30" s="12"/>
      <c r="F30" s="12"/>
      <c r="G30" s="12"/>
      <c r="H30" s="12"/>
      <c r="I30" s="13"/>
      <c r="J30" s="12"/>
      <c r="K30" s="12"/>
      <c r="L30" s="12"/>
      <c r="M30" s="12"/>
      <c r="N30" s="13"/>
      <c r="O30" s="12"/>
      <c r="P30" s="13"/>
    </row>
    <row r="31" s="2" customFormat="1" ht="48" spans="1:16">
      <c r="A31" s="12" t="s">
        <v>87</v>
      </c>
      <c r="B31" s="13"/>
      <c r="C31" s="13"/>
      <c r="D31" s="13" t="s">
        <v>88</v>
      </c>
      <c r="E31" s="12"/>
      <c r="F31" s="12" t="s">
        <v>89</v>
      </c>
      <c r="G31" s="12"/>
      <c r="H31" s="12"/>
      <c r="I31" s="13"/>
      <c r="J31" s="12"/>
      <c r="K31" s="12"/>
      <c r="L31" s="12"/>
      <c r="M31" s="12" t="s">
        <v>90</v>
      </c>
      <c r="N31" s="13"/>
      <c r="O31" s="12"/>
      <c r="P31" s="13" t="s">
        <v>61</v>
      </c>
    </row>
    <row r="32" s="2" customFormat="1" spans="1:16">
      <c r="A32" s="12"/>
      <c r="B32" s="13"/>
      <c r="C32" s="13"/>
      <c r="D32" s="13"/>
      <c r="E32" s="12"/>
      <c r="F32" s="12"/>
      <c r="G32" s="12"/>
      <c r="H32" s="12"/>
      <c r="I32" s="13"/>
      <c r="J32" s="12"/>
      <c r="K32" s="12"/>
      <c r="L32" s="12"/>
      <c r="M32" s="12"/>
      <c r="N32" s="13"/>
      <c r="O32" s="12"/>
      <c r="P32" s="13"/>
    </row>
    <row r="33" s="2" customFormat="1" ht="48" spans="1:16">
      <c r="A33" s="12" t="s">
        <v>91</v>
      </c>
      <c r="B33" s="13"/>
      <c r="C33" s="13"/>
      <c r="D33" s="13" t="s">
        <v>88</v>
      </c>
      <c r="E33" s="12"/>
      <c r="F33" s="12" t="s">
        <v>92</v>
      </c>
      <c r="G33" s="12"/>
      <c r="H33" s="12"/>
      <c r="I33" s="13"/>
      <c r="J33" s="13"/>
      <c r="K33" s="12"/>
      <c r="L33" s="12"/>
      <c r="M33" s="12" t="s">
        <v>93</v>
      </c>
      <c r="N33" s="13"/>
      <c r="O33" s="12"/>
      <c r="P33" s="13" t="s">
        <v>61</v>
      </c>
    </row>
    <row r="34" s="2" customFormat="1" spans="1:16">
      <c r="A34" s="12"/>
      <c r="B34" s="13"/>
      <c r="C34" s="13"/>
      <c r="D34" s="13"/>
      <c r="E34" s="12"/>
      <c r="F34" s="12"/>
      <c r="G34" s="12"/>
      <c r="H34" s="12"/>
      <c r="I34" s="13"/>
      <c r="J34" s="13"/>
      <c r="K34" s="12"/>
      <c r="L34" s="12"/>
      <c r="M34" s="12"/>
      <c r="N34" s="13"/>
      <c r="O34" s="12"/>
      <c r="P34" s="13"/>
    </row>
    <row r="35" s="2" customFormat="1" ht="48" spans="1:16">
      <c r="A35" s="12" t="s">
        <v>94</v>
      </c>
      <c r="B35" s="13"/>
      <c r="C35" s="13"/>
      <c r="D35" s="13" t="s">
        <v>88</v>
      </c>
      <c r="E35" s="12"/>
      <c r="F35" s="12" t="s">
        <v>95</v>
      </c>
      <c r="G35" s="12"/>
      <c r="H35" s="12"/>
      <c r="I35" s="13"/>
      <c r="J35" s="13"/>
      <c r="K35" s="12"/>
      <c r="L35" s="12"/>
      <c r="M35" s="12" t="s">
        <v>93</v>
      </c>
      <c r="N35" s="13"/>
      <c r="O35" s="12"/>
      <c r="P35" s="13" t="s">
        <v>61</v>
      </c>
    </row>
    <row r="36" s="2" customFormat="1" spans="1:16">
      <c r="A36" s="12"/>
      <c r="B36" s="13"/>
      <c r="C36" s="13"/>
      <c r="D36" s="13"/>
      <c r="E36" s="12"/>
      <c r="F36" s="12"/>
      <c r="G36" s="12"/>
      <c r="H36" s="12"/>
      <c r="I36" s="13"/>
      <c r="J36" s="13"/>
      <c r="K36" s="12"/>
      <c r="L36" s="12"/>
      <c r="M36" s="12"/>
      <c r="N36" s="13"/>
      <c r="O36" s="12"/>
      <c r="P36" s="13"/>
    </row>
    <row r="37" s="3" customFormat="1" ht="24" spans="1:16">
      <c r="A37" s="11" t="s">
        <v>96</v>
      </c>
      <c r="B37" s="10">
        <f>B38+B45+B49</f>
        <v>9</v>
      </c>
      <c r="C37" s="10" t="s">
        <v>22</v>
      </c>
      <c r="D37" s="10" t="s">
        <v>22</v>
      </c>
      <c r="E37" s="10" t="s">
        <v>22</v>
      </c>
      <c r="F37" s="10" t="s">
        <v>22</v>
      </c>
      <c r="G37" s="10" t="s">
        <v>22</v>
      </c>
      <c r="H37" s="10" t="s">
        <v>22</v>
      </c>
      <c r="I37" s="10">
        <f t="shared" ref="I37:L37" si="4">I38+I45+I49+I49</f>
        <v>1470.406</v>
      </c>
      <c r="J37" s="10">
        <f>J45+J49</f>
        <v>0</v>
      </c>
      <c r="K37" s="10">
        <f t="shared" si="4"/>
        <v>1470.406</v>
      </c>
      <c r="L37" s="10">
        <f t="shared" si="4"/>
        <v>0</v>
      </c>
      <c r="M37" s="10" t="s">
        <v>22</v>
      </c>
      <c r="N37" s="10" t="s">
        <v>22</v>
      </c>
      <c r="O37" s="10" t="s">
        <v>22</v>
      </c>
      <c r="P37" s="13"/>
    </row>
    <row r="38" s="2" customFormat="1" ht="24" spans="1:16">
      <c r="A38" s="12" t="s">
        <v>97</v>
      </c>
      <c r="B38" s="13">
        <f>SUM(B39:B44)</f>
        <v>6</v>
      </c>
      <c r="C38" s="13"/>
      <c r="D38" s="13" t="s">
        <v>99</v>
      </c>
      <c r="E38" s="12"/>
      <c r="F38" s="12"/>
      <c r="G38" s="12"/>
      <c r="H38" s="12"/>
      <c r="I38" s="13">
        <f>SUM(I39:I44)</f>
        <v>707.406</v>
      </c>
      <c r="J38" s="13" t="s">
        <v>22</v>
      </c>
      <c r="K38" s="13">
        <f>SUM(K39:K44)</f>
        <v>707.406</v>
      </c>
      <c r="L38" s="12"/>
      <c r="M38" s="12" t="s">
        <v>100</v>
      </c>
      <c r="N38" s="13"/>
      <c r="O38" s="12"/>
      <c r="P38" s="13" t="s">
        <v>61</v>
      </c>
    </row>
    <row r="39" s="4" customFormat="1" ht="63.75" spans="1:16">
      <c r="A39" s="16" t="s">
        <v>109</v>
      </c>
      <c r="B39" s="17">
        <v>1</v>
      </c>
      <c r="C39" s="13" t="s">
        <v>98</v>
      </c>
      <c r="D39" s="18" t="s">
        <v>99</v>
      </c>
      <c r="E39" s="19">
        <v>2.8</v>
      </c>
      <c r="F39" s="18" t="s">
        <v>110</v>
      </c>
      <c r="G39" s="19" t="s">
        <v>111</v>
      </c>
      <c r="H39" s="21">
        <v>2022</v>
      </c>
      <c r="I39" s="24">
        <v>174.736</v>
      </c>
      <c r="J39" s="24"/>
      <c r="K39" s="24">
        <v>174.736</v>
      </c>
      <c r="L39" s="25"/>
      <c r="M39" s="26" t="s">
        <v>42</v>
      </c>
      <c r="N39" s="13" t="s">
        <v>101</v>
      </c>
      <c r="O39" s="12" t="s">
        <v>32</v>
      </c>
      <c r="P39" s="17"/>
    </row>
    <row r="40" s="60" customFormat="1" ht="125.25" spans="1:16">
      <c r="A40" s="62" t="s">
        <v>131</v>
      </c>
      <c r="B40" s="63">
        <v>1</v>
      </c>
      <c r="C40" s="13" t="s">
        <v>98</v>
      </c>
      <c r="D40" s="64" t="s">
        <v>99</v>
      </c>
      <c r="E40" s="65">
        <v>0.44</v>
      </c>
      <c r="F40" s="66" t="s">
        <v>132</v>
      </c>
      <c r="G40" s="19" t="s">
        <v>133</v>
      </c>
      <c r="H40" s="67">
        <v>2022</v>
      </c>
      <c r="I40" s="71">
        <v>39.32</v>
      </c>
      <c r="J40" s="71"/>
      <c r="K40" s="71">
        <v>39.32</v>
      </c>
      <c r="L40" s="25"/>
      <c r="M40" s="72" t="s">
        <v>42</v>
      </c>
      <c r="N40" s="13" t="s">
        <v>101</v>
      </c>
      <c r="O40" s="12" t="s">
        <v>32</v>
      </c>
      <c r="P40" s="63"/>
    </row>
    <row r="41" s="60" customFormat="1" ht="87.75" spans="1:16">
      <c r="A41" s="62" t="s">
        <v>134</v>
      </c>
      <c r="B41" s="63">
        <v>1</v>
      </c>
      <c r="C41" s="13" t="s">
        <v>98</v>
      </c>
      <c r="D41" s="64" t="s">
        <v>99</v>
      </c>
      <c r="E41" s="65">
        <v>0.48</v>
      </c>
      <c r="F41" s="68" t="s">
        <v>135</v>
      </c>
      <c r="G41" s="19" t="s">
        <v>136</v>
      </c>
      <c r="H41" s="67">
        <v>2022</v>
      </c>
      <c r="I41" s="71">
        <v>57.6</v>
      </c>
      <c r="J41" s="71"/>
      <c r="K41" s="71">
        <v>57.6</v>
      </c>
      <c r="L41" s="25"/>
      <c r="M41" s="72" t="s">
        <v>42</v>
      </c>
      <c r="N41" s="13" t="s">
        <v>101</v>
      </c>
      <c r="O41" s="12" t="s">
        <v>32</v>
      </c>
      <c r="P41" s="63"/>
    </row>
    <row r="42" s="60" customFormat="1" ht="68" customHeight="1" spans="1:16">
      <c r="A42" s="62" t="s">
        <v>137</v>
      </c>
      <c r="B42" s="63">
        <v>1</v>
      </c>
      <c r="C42" s="13" t="s">
        <v>98</v>
      </c>
      <c r="D42" s="64" t="s">
        <v>99</v>
      </c>
      <c r="E42" s="69">
        <v>1.2</v>
      </c>
      <c r="F42" s="68" t="s">
        <v>138</v>
      </c>
      <c r="G42" s="19" t="s">
        <v>139</v>
      </c>
      <c r="H42" s="67">
        <v>2022</v>
      </c>
      <c r="I42" s="71">
        <v>129.6</v>
      </c>
      <c r="J42" s="71"/>
      <c r="K42" s="71">
        <v>129.6</v>
      </c>
      <c r="L42" s="25"/>
      <c r="M42" s="72" t="s">
        <v>42</v>
      </c>
      <c r="N42" s="13" t="s">
        <v>101</v>
      </c>
      <c r="O42" s="12" t="s">
        <v>32</v>
      </c>
      <c r="P42" s="63"/>
    </row>
    <row r="43" s="60" customFormat="1" ht="89" customHeight="1" spans="1:16">
      <c r="A43" s="62" t="s">
        <v>140</v>
      </c>
      <c r="B43" s="63">
        <v>1</v>
      </c>
      <c r="C43" s="13" t="s">
        <v>98</v>
      </c>
      <c r="D43" s="64" t="s">
        <v>99</v>
      </c>
      <c r="E43" s="69">
        <v>2</v>
      </c>
      <c r="F43" s="68" t="s">
        <v>141</v>
      </c>
      <c r="G43" s="19" t="s">
        <v>142</v>
      </c>
      <c r="H43" s="67">
        <v>2022</v>
      </c>
      <c r="I43" s="71">
        <v>218.4</v>
      </c>
      <c r="J43" s="71"/>
      <c r="K43" s="71">
        <v>218.4</v>
      </c>
      <c r="L43" s="25"/>
      <c r="M43" s="72" t="s">
        <v>42</v>
      </c>
      <c r="N43" s="13" t="s">
        <v>101</v>
      </c>
      <c r="O43" s="12" t="s">
        <v>32</v>
      </c>
      <c r="P43" s="63"/>
    </row>
    <row r="44" s="60" customFormat="1" ht="39" customHeight="1" spans="1:16">
      <c r="A44" s="62" t="s">
        <v>149</v>
      </c>
      <c r="B44" s="63">
        <v>1</v>
      </c>
      <c r="C44" s="13" t="s">
        <v>98</v>
      </c>
      <c r="D44" s="64" t="s">
        <v>99</v>
      </c>
      <c r="E44" s="65">
        <v>1.3</v>
      </c>
      <c r="F44" s="64" t="s">
        <v>150</v>
      </c>
      <c r="G44" s="19" t="s">
        <v>148</v>
      </c>
      <c r="H44" s="67">
        <v>2022</v>
      </c>
      <c r="I44" s="71">
        <v>87.75</v>
      </c>
      <c r="J44" s="71"/>
      <c r="K44" s="71">
        <v>87.75</v>
      </c>
      <c r="L44" s="25"/>
      <c r="M44" s="72" t="s">
        <v>51</v>
      </c>
      <c r="N44" s="13" t="s">
        <v>101</v>
      </c>
      <c r="O44" s="12" t="s">
        <v>32</v>
      </c>
      <c r="P44" s="63"/>
    </row>
    <row r="45" s="2" customFormat="1" ht="48" spans="1:16">
      <c r="A45" s="12" t="s">
        <v>189</v>
      </c>
      <c r="B45" s="13">
        <f>SUM(B46:B48)</f>
        <v>3</v>
      </c>
      <c r="C45" s="13"/>
      <c r="D45" s="13" t="s">
        <v>190</v>
      </c>
      <c r="E45" s="12"/>
      <c r="F45" s="12" t="s">
        <v>191</v>
      </c>
      <c r="G45" s="12"/>
      <c r="H45" s="12"/>
      <c r="I45" s="13">
        <f t="shared" ref="I45:K45" si="5">SUM(I46:I48)</f>
        <v>763</v>
      </c>
      <c r="J45" s="13">
        <f t="shared" si="5"/>
        <v>0</v>
      </c>
      <c r="K45" s="13">
        <f t="shared" si="5"/>
        <v>763</v>
      </c>
      <c r="L45" s="12"/>
      <c r="M45" s="12" t="s">
        <v>192</v>
      </c>
      <c r="N45" s="13"/>
      <c r="O45" s="12"/>
      <c r="P45" s="13" t="s">
        <v>61</v>
      </c>
    </row>
    <row r="46" s="4" customFormat="1" ht="63" customHeight="1" spans="1:16">
      <c r="A46" s="16" t="s">
        <v>217</v>
      </c>
      <c r="B46" s="17">
        <v>1</v>
      </c>
      <c r="C46" s="13" t="s">
        <v>98</v>
      </c>
      <c r="D46" s="18" t="s">
        <v>99</v>
      </c>
      <c r="E46" s="19">
        <v>2</v>
      </c>
      <c r="F46" s="20" t="s">
        <v>218</v>
      </c>
      <c r="G46" s="19" t="s">
        <v>219</v>
      </c>
      <c r="H46" s="21">
        <v>2022</v>
      </c>
      <c r="I46" s="24">
        <v>303</v>
      </c>
      <c r="J46" s="24"/>
      <c r="K46" s="25">
        <f t="shared" ref="K46:K48" si="6">I46-J46</f>
        <v>303</v>
      </c>
      <c r="L46" s="25"/>
      <c r="M46" s="26" t="s">
        <v>196</v>
      </c>
      <c r="N46" s="13" t="s">
        <v>101</v>
      </c>
      <c r="O46" s="12" t="s">
        <v>32</v>
      </c>
      <c r="P46" s="17"/>
    </row>
    <row r="47" s="4" customFormat="1" ht="63" customHeight="1" spans="1:16">
      <c r="A47" s="16" t="s">
        <v>220</v>
      </c>
      <c r="B47" s="17">
        <v>1</v>
      </c>
      <c r="C47" s="13" t="s">
        <v>98</v>
      </c>
      <c r="D47" s="18" t="s">
        <v>99</v>
      </c>
      <c r="E47" s="19">
        <v>0.9</v>
      </c>
      <c r="F47" s="36" t="s">
        <v>221</v>
      </c>
      <c r="G47" s="19" t="s">
        <v>222</v>
      </c>
      <c r="H47" s="21">
        <v>2022</v>
      </c>
      <c r="I47" s="24">
        <v>60</v>
      </c>
      <c r="J47" s="24"/>
      <c r="K47" s="25">
        <f t="shared" si="6"/>
        <v>60</v>
      </c>
      <c r="L47" s="25"/>
      <c r="M47" s="26" t="s">
        <v>196</v>
      </c>
      <c r="N47" s="13" t="s">
        <v>101</v>
      </c>
      <c r="O47" s="12" t="s">
        <v>32</v>
      </c>
      <c r="P47" s="17"/>
    </row>
    <row r="48" s="4" customFormat="1" ht="35.1" customHeight="1" spans="1:16">
      <c r="A48" s="16" t="s">
        <v>225</v>
      </c>
      <c r="B48" s="17">
        <v>1</v>
      </c>
      <c r="C48" s="13" t="s">
        <v>98</v>
      </c>
      <c r="D48" s="18" t="s">
        <v>99</v>
      </c>
      <c r="E48" s="19">
        <v>6.81</v>
      </c>
      <c r="F48" s="36" t="s">
        <v>226</v>
      </c>
      <c r="G48" s="19" t="s">
        <v>227</v>
      </c>
      <c r="H48" s="21">
        <v>2022</v>
      </c>
      <c r="I48" s="24">
        <v>400</v>
      </c>
      <c r="J48" s="24"/>
      <c r="K48" s="25">
        <f t="shared" si="6"/>
        <v>400</v>
      </c>
      <c r="L48" s="25"/>
      <c r="M48" s="26" t="s">
        <v>196</v>
      </c>
      <c r="N48" s="13" t="s">
        <v>101</v>
      </c>
      <c r="O48" s="12" t="s">
        <v>32</v>
      </c>
      <c r="P48" s="17"/>
    </row>
    <row r="49" s="2" customFormat="1" ht="36" spans="1:16">
      <c r="A49" s="12" t="s">
        <v>244</v>
      </c>
      <c r="B49" s="13"/>
      <c r="C49" s="13"/>
      <c r="D49" s="13" t="s">
        <v>245</v>
      </c>
      <c r="E49" s="12"/>
      <c r="F49" s="12" t="s">
        <v>246</v>
      </c>
      <c r="G49" s="12"/>
      <c r="H49" s="12"/>
      <c r="I49" s="13"/>
      <c r="J49" s="13"/>
      <c r="K49" s="12"/>
      <c r="L49" s="12"/>
      <c r="M49" s="12" t="s">
        <v>247</v>
      </c>
      <c r="N49" s="13"/>
      <c r="O49" s="12"/>
      <c r="P49" s="13" t="s">
        <v>61</v>
      </c>
    </row>
    <row r="50" s="2" customFormat="1" spans="1:16">
      <c r="A50" s="12"/>
      <c r="B50" s="13"/>
      <c r="C50" s="13"/>
      <c r="D50" s="13"/>
      <c r="E50" s="12"/>
      <c r="F50" s="12"/>
      <c r="G50" s="12"/>
      <c r="H50" s="12"/>
      <c r="I50" s="13"/>
      <c r="J50" s="13"/>
      <c r="K50" s="12"/>
      <c r="L50" s="12"/>
      <c r="M50" s="12"/>
      <c r="N50" s="13"/>
      <c r="O50" s="12"/>
      <c r="P50" s="13"/>
    </row>
    <row r="51" s="3" customFormat="1" ht="24" spans="1:16">
      <c r="A51" s="11" t="s">
        <v>248</v>
      </c>
      <c r="B51" s="10">
        <f>B52+B53+B54</f>
        <v>1</v>
      </c>
      <c r="C51" s="10" t="s">
        <v>22</v>
      </c>
      <c r="D51" s="10" t="s">
        <v>22</v>
      </c>
      <c r="E51" s="10" t="s">
        <v>22</v>
      </c>
      <c r="F51" s="10" t="s">
        <v>22</v>
      </c>
      <c r="G51" s="10" t="s">
        <v>22</v>
      </c>
      <c r="H51" s="10" t="s">
        <v>22</v>
      </c>
      <c r="I51" s="10">
        <v>75</v>
      </c>
      <c r="J51" s="10"/>
      <c r="K51" s="10">
        <v>75</v>
      </c>
      <c r="L51" s="10">
        <f>L52+L53</f>
        <v>0</v>
      </c>
      <c r="M51" s="10" t="s">
        <v>22</v>
      </c>
      <c r="N51" s="10" t="s">
        <v>22</v>
      </c>
      <c r="O51" s="10" t="s">
        <v>22</v>
      </c>
      <c r="P51" s="13"/>
    </row>
    <row r="52" s="2" customFormat="1" spans="1:16">
      <c r="A52" s="12" t="s">
        <v>249</v>
      </c>
      <c r="B52" s="13"/>
      <c r="C52" s="13"/>
      <c r="D52" s="13" t="s">
        <v>245</v>
      </c>
      <c r="E52" s="12"/>
      <c r="F52" s="12"/>
      <c r="G52" s="12"/>
      <c r="H52" s="12"/>
      <c r="I52" s="13"/>
      <c r="J52" s="13"/>
      <c r="K52" s="12"/>
      <c r="L52" s="12"/>
      <c r="M52" s="12" t="s">
        <v>250</v>
      </c>
      <c r="N52" s="13"/>
      <c r="O52" s="12"/>
      <c r="P52" s="13"/>
    </row>
    <row r="53" s="2" customFormat="1" spans="1:16">
      <c r="A53" s="12" t="s">
        <v>251</v>
      </c>
      <c r="B53" s="13"/>
      <c r="C53" s="13"/>
      <c r="D53" s="13" t="s">
        <v>252</v>
      </c>
      <c r="E53" s="12"/>
      <c r="F53" s="12"/>
      <c r="G53" s="12"/>
      <c r="H53" s="12"/>
      <c r="I53" s="13"/>
      <c r="J53" s="13"/>
      <c r="K53" s="12"/>
      <c r="L53" s="12"/>
      <c r="M53" s="12" t="s">
        <v>253</v>
      </c>
      <c r="N53" s="13"/>
      <c r="O53" s="12"/>
      <c r="P53" s="13"/>
    </row>
    <row r="54" s="2" customFormat="1" spans="1:16">
      <c r="A54" s="12" t="s">
        <v>254</v>
      </c>
      <c r="B54" s="13">
        <v>1</v>
      </c>
      <c r="C54" s="13" t="s">
        <v>22</v>
      </c>
      <c r="D54" s="13" t="s">
        <v>22</v>
      </c>
      <c r="E54" s="13" t="s">
        <v>22</v>
      </c>
      <c r="F54" s="13" t="s">
        <v>22</v>
      </c>
      <c r="G54" s="13" t="s">
        <v>22</v>
      </c>
      <c r="H54" s="13" t="s">
        <v>22</v>
      </c>
      <c r="I54" s="13" t="s">
        <v>22</v>
      </c>
      <c r="J54" s="13" t="s">
        <v>22</v>
      </c>
      <c r="K54" s="13" t="s">
        <v>22</v>
      </c>
      <c r="L54" s="13" t="s">
        <v>22</v>
      </c>
      <c r="M54" s="13" t="s">
        <v>22</v>
      </c>
      <c r="N54" s="13" t="s">
        <v>22</v>
      </c>
      <c r="O54" s="13" t="s">
        <v>22</v>
      </c>
      <c r="P54" s="13"/>
    </row>
    <row r="55" s="2" customFormat="1" ht="375" customHeight="1" spans="1:16">
      <c r="A55" s="70" t="s">
        <v>255</v>
      </c>
      <c r="B55" s="13">
        <v>1</v>
      </c>
      <c r="C55" s="13"/>
      <c r="D55" s="13"/>
      <c r="E55" s="13"/>
      <c r="F55" s="13" t="s">
        <v>256</v>
      </c>
      <c r="G55" s="13" t="s">
        <v>222</v>
      </c>
      <c r="H55" s="13">
        <v>2022</v>
      </c>
      <c r="I55" s="13">
        <v>75</v>
      </c>
      <c r="J55" s="13"/>
      <c r="K55" s="13">
        <v>75</v>
      </c>
      <c r="L55" s="13"/>
      <c r="M55" s="13" t="s">
        <v>257</v>
      </c>
      <c r="N55" s="13" t="s">
        <v>31</v>
      </c>
      <c r="O55" s="12" t="s">
        <v>32</v>
      </c>
      <c r="P55" s="13"/>
    </row>
    <row r="56" s="3" customFormat="1" ht="24" spans="1:16">
      <c r="A56" s="11" t="s">
        <v>258</v>
      </c>
      <c r="B56" s="10">
        <f>B57+B58+B59+B60+B61+B62</f>
        <v>0</v>
      </c>
      <c r="C56" s="10" t="s">
        <v>22</v>
      </c>
      <c r="D56" s="10" t="s">
        <v>22</v>
      </c>
      <c r="E56" s="10" t="s">
        <v>22</v>
      </c>
      <c r="F56" s="10" t="s">
        <v>22</v>
      </c>
      <c r="G56" s="10" t="s">
        <v>22</v>
      </c>
      <c r="H56" s="10" t="s">
        <v>22</v>
      </c>
      <c r="I56" s="10">
        <f t="shared" ref="I56:L56" si="7">I57+I58+I59+I60+I61+I62+I61+I62</f>
        <v>0</v>
      </c>
      <c r="J56" s="10">
        <f>J57</f>
        <v>0</v>
      </c>
      <c r="K56" s="10">
        <f t="shared" si="7"/>
        <v>0</v>
      </c>
      <c r="L56" s="10">
        <f t="shared" si="7"/>
        <v>0</v>
      </c>
      <c r="M56" s="13" t="s">
        <v>22</v>
      </c>
      <c r="N56" s="13" t="s">
        <v>22</v>
      </c>
      <c r="O56" s="13" t="s">
        <v>22</v>
      </c>
      <c r="P56" s="13"/>
    </row>
    <row r="57" s="2" customFormat="1" spans="1:16">
      <c r="A57" s="12" t="s">
        <v>259</v>
      </c>
      <c r="B57" s="13"/>
      <c r="C57" s="13"/>
      <c r="D57" s="13" t="s">
        <v>260</v>
      </c>
      <c r="E57" s="12"/>
      <c r="F57" s="12"/>
      <c r="G57" s="12"/>
      <c r="H57" s="12"/>
      <c r="I57" s="13"/>
      <c r="J57" s="13"/>
      <c r="K57" s="12"/>
      <c r="L57" s="12"/>
      <c r="M57" s="12" t="s">
        <v>261</v>
      </c>
      <c r="N57" s="13"/>
      <c r="O57" s="12"/>
      <c r="P57" s="13"/>
    </row>
    <row r="58" s="2" customFormat="1" ht="24" spans="1:16">
      <c r="A58" s="12" t="s">
        <v>262</v>
      </c>
      <c r="B58" s="13"/>
      <c r="C58" s="13"/>
      <c r="D58" s="13" t="s">
        <v>260</v>
      </c>
      <c r="E58" s="12"/>
      <c r="F58" s="12"/>
      <c r="G58" s="12"/>
      <c r="H58" s="12"/>
      <c r="I58" s="13"/>
      <c r="J58" s="13" t="s">
        <v>22</v>
      </c>
      <c r="K58" s="12"/>
      <c r="L58" s="12"/>
      <c r="M58" s="12" t="s">
        <v>263</v>
      </c>
      <c r="N58" s="13"/>
      <c r="O58" s="12"/>
      <c r="P58" s="13"/>
    </row>
    <row r="59" s="2" customFormat="1" ht="24" spans="1:16">
      <c r="A59" s="12" t="s">
        <v>264</v>
      </c>
      <c r="B59" s="13"/>
      <c r="C59" s="13"/>
      <c r="D59" s="13" t="s">
        <v>260</v>
      </c>
      <c r="E59" s="12"/>
      <c r="F59" s="12"/>
      <c r="G59" s="12"/>
      <c r="H59" s="12"/>
      <c r="I59" s="13">
        <v>0</v>
      </c>
      <c r="J59" s="13" t="s">
        <v>22</v>
      </c>
      <c r="K59" s="12"/>
      <c r="L59" s="12"/>
      <c r="M59" s="12" t="s">
        <v>263</v>
      </c>
      <c r="N59" s="13"/>
      <c r="O59" s="12"/>
      <c r="P59" s="13"/>
    </row>
    <row r="60" s="2" customFormat="1" spans="1:16">
      <c r="A60" s="12" t="s">
        <v>265</v>
      </c>
      <c r="B60" s="13">
        <v>0</v>
      </c>
      <c r="C60" s="13" t="s">
        <v>22</v>
      </c>
      <c r="D60" s="13" t="s">
        <v>22</v>
      </c>
      <c r="E60" s="13" t="s">
        <v>22</v>
      </c>
      <c r="F60" s="13" t="s">
        <v>22</v>
      </c>
      <c r="G60" s="13" t="s">
        <v>22</v>
      </c>
      <c r="H60" s="13" t="s">
        <v>22</v>
      </c>
      <c r="I60" s="13">
        <v>0</v>
      </c>
      <c r="J60" s="13" t="s">
        <v>22</v>
      </c>
      <c r="K60" s="13">
        <v>0</v>
      </c>
      <c r="L60" s="13">
        <v>0</v>
      </c>
      <c r="M60" s="13" t="s">
        <v>22</v>
      </c>
      <c r="N60" s="13" t="s">
        <v>22</v>
      </c>
      <c r="O60" s="13" t="s">
        <v>22</v>
      </c>
      <c r="P60" s="13"/>
    </row>
    <row r="61" s="2" customFormat="1" spans="1:16">
      <c r="A61" s="12" t="s">
        <v>266</v>
      </c>
      <c r="B61" s="13">
        <v>0</v>
      </c>
      <c r="C61" s="13" t="s">
        <v>22</v>
      </c>
      <c r="D61" s="13" t="s">
        <v>22</v>
      </c>
      <c r="E61" s="13" t="s">
        <v>22</v>
      </c>
      <c r="F61" s="13" t="s">
        <v>22</v>
      </c>
      <c r="G61" s="13" t="s">
        <v>22</v>
      </c>
      <c r="H61" s="13" t="s">
        <v>22</v>
      </c>
      <c r="I61" s="13">
        <v>0</v>
      </c>
      <c r="J61" s="13" t="s">
        <v>22</v>
      </c>
      <c r="K61" s="13">
        <v>0</v>
      </c>
      <c r="L61" s="13">
        <v>0</v>
      </c>
      <c r="M61" s="12" t="s">
        <v>267</v>
      </c>
      <c r="N61" s="13"/>
      <c r="O61" s="12"/>
      <c r="P61" s="13"/>
    </row>
    <row r="62" s="2" customFormat="1" spans="1:16">
      <c r="A62" s="12" t="s">
        <v>268</v>
      </c>
      <c r="B62" s="13"/>
      <c r="C62" s="13"/>
      <c r="D62" s="13"/>
      <c r="E62" s="12"/>
      <c r="F62" s="12"/>
      <c r="G62" s="12"/>
      <c r="H62" s="12"/>
      <c r="I62" s="13"/>
      <c r="J62" s="13" t="s">
        <v>22</v>
      </c>
      <c r="K62" s="12"/>
      <c r="L62" s="12"/>
      <c r="M62" s="12" t="s">
        <v>267</v>
      </c>
      <c r="N62" s="13"/>
      <c r="O62" s="12"/>
      <c r="P62" s="13"/>
    </row>
    <row r="63" s="3" customFormat="1" spans="1:16">
      <c r="A63" s="11" t="s">
        <v>269</v>
      </c>
      <c r="B63" s="10">
        <f>B64+B67+B70+B73</f>
        <v>0</v>
      </c>
      <c r="C63" s="10" t="s">
        <v>22</v>
      </c>
      <c r="D63" s="10" t="s">
        <v>22</v>
      </c>
      <c r="E63" s="10" t="s">
        <v>22</v>
      </c>
      <c r="F63" s="10" t="s">
        <v>22</v>
      </c>
      <c r="G63" s="10" t="s">
        <v>22</v>
      </c>
      <c r="H63" s="10" t="s">
        <v>22</v>
      </c>
      <c r="I63" s="10">
        <f t="shared" ref="I63:L63" si="8">I64+I67+I70+I73</f>
        <v>0</v>
      </c>
      <c r="J63" s="10">
        <f>J67</f>
        <v>0</v>
      </c>
      <c r="K63" s="10">
        <f t="shared" si="8"/>
        <v>0</v>
      </c>
      <c r="L63" s="10">
        <f t="shared" si="8"/>
        <v>0</v>
      </c>
      <c r="M63" s="10" t="s">
        <v>22</v>
      </c>
      <c r="N63" s="10" t="s">
        <v>22</v>
      </c>
      <c r="O63" s="10" t="s">
        <v>22</v>
      </c>
      <c r="P63" s="13"/>
    </row>
    <row r="64" s="3" customFormat="1" ht="24" spans="1:16">
      <c r="A64" s="11" t="s">
        <v>270</v>
      </c>
      <c r="B64" s="10">
        <f>B65+B66</f>
        <v>0</v>
      </c>
      <c r="C64" s="10" t="s">
        <v>22</v>
      </c>
      <c r="D64" s="10" t="s">
        <v>22</v>
      </c>
      <c r="E64" s="10" t="s">
        <v>22</v>
      </c>
      <c r="F64" s="10" t="s">
        <v>22</v>
      </c>
      <c r="G64" s="10" t="s">
        <v>22</v>
      </c>
      <c r="H64" s="10" t="s">
        <v>22</v>
      </c>
      <c r="I64" s="10">
        <f t="shared" ref="I64:L64" si="9">I65+I66</f>
        <v>0</v>
      </c>
      <c r="J64" s="10">
        <v>0</v>
      </c>
      <c r="K64" s="10">
        <f t="shared" si="9"/>
        <v>0</v>
      </c>
      <c r="L64" s="10">
        <f t="shared" si="9"/>
        <v>0</v>
      </c>
      <c r="M64" s="10" t="s">
        <v>22</v>
      </c>
      <c r="N64" s="10" t="s">
        <v>22</v>
      </c>
      <c r="O64" s="10" t="s">
        <v>22</v>
      </c>
      <c r="P64" s="13"/>
    </row>
    <row r="65" s="5" customFormat="1" ht="24" spans="1:16">
      <c r="A65" s="12" t="s">
        <v>271</v>
      </c>
      <c r="B65" s="13"/>
      <c r="C65" s="13"/>
      <c r="D65" s="13" t="s">
        <v>252</v>
      </c>
      <c r="E65" s="12"/>
      <c r="F65" s="12" t="s">
        <v>272</v>
      </c>
      <c r="G65" s="12"/>
      <c r="H65" s="12"/>
      <c r="I65" s="13"/>
      <c r="J65" s="13" t="s">
        <v>22</v>
      </c>
      <c r="K65" s="12"/>
      <c r="L65" s="12"/>
      <c r="M65" s="13" t="s">
        <v>273</v>
      </c>
      <c r="N65" s="13"/>
      <c r="O65" s="12"/>
      <c r="P65" s="13"/>
    </row>
    <row r="66" s="5" customFormat="1" ht="24" spans="1:16">
      <c r="A66" s="12" t="s">
        <v>274</v>
      </c>
      <c r="B66" s="13"/>
      <c r="C66" s="13"/>
      <c r="D66" s="13" t="s">
        <v>252</v>
      </c>
      <c r="E66" s="12"/>
      <c r="F66" s="12" t="s">
        <v>272</v>
      </c>
      <c r="G66" s="12"/>
      <c r="H66" s="12"/>
      <c r="I66" s="13"/>
      <c r="J66" s="13" t="s">
        <v>22</v>
      </c>
      <c r="K66" s="12"/>
      <c r="L66" s="12"/>
      <c r="M66" s="13" t="s">
        <v>273</v>
      </c>
      <c r="N66" s="13"/>
      <c r="O66" s="12"/>
      <c r="P66" s="13"/>
    </row>
    <row r="67" s="3" customFormat="1" ht="24" spans="1:16">
      <c r="A67" s="11" t="s">
        <v>275</v>
      </c>
      <c r="B67" s="10">
        <f>B68+B69</f>
        <v>0</v>
      </c>
      <c r="C67" s="10" t="s">
        <v>22</v>
      </c>
      <c r="D67" s="10" t="s">
        <v>22</v>
      </c>
      <c r="E67" s="10" t="s">
        <v>22</v>
      </c>
      <c r="F67" s="10" t="s">
        <v>22</v>
      </c>
      <c r="G67" s="10" t="s">
        <v>22</v>
      </c>
      <c r="H67" s="10" t="s">
        <v>22</v>
      </c>
      <c r="I67" s="10">
        <f t="shared" ref="I67:L67" si="10">I68+I69</f>
        <v>0</v>
      </c>
      <c r="J67" s="10">
        <f t="shared" si="10"/>
        <v>0</v>
      </c>
      <c r="K67" s="10">
        <f t="shared" si="10"/>
        <v>0</v>
      </c>
      <c r="L67" s="10">
        <f t="shared" si="10"/>
        <v>0</v>
      </c>
      <c r="M67" s="10" t="s">
        <v>22</v>
      </c>
      <c r="N67" s="10" t="s">
        <v>22</v>
      </c>
      <c r="O67" s="10" t="s">
        <v>22</v>
      </c>
      <c r="P67" s="13"/>
    </row>
    <row r="68" s="5" customFormat="1" ht="36" spans="1:16">
      <c r="A68" s="12" t="s">
        <v>276</v>
      </c>
      <c r="B68" s="13"/>
      <c r="C68" s="13"/>
      <c r="D68" s="13" t="s">
        <v>252</v>
      </c>
      <c r="E68" s="12"/>
      <c r="F68" s="12" t="s">
        <v>277</v>
      </c>
      <c r="G68" s="12"/>
      <c r="H68" s="12"/>
      <c r="I68" s="13"/>
      <c r="J68" s="13"/>
      <c r="K68" s="12"/>
      <c r="L68" s="12"/>
      <c r="M68" s="13" t="s">
        <v>79</v>
      </c>
      <c r="N68" s="13"/>
      <c r="O68" s="12"/>
      <c r="P68" s="13"/>
    </row>
    <row r="69" s="5" customFormat="1" ht="24" spans="1:16">
      <c r="A69" s="12" t="s">
        <v>278</v>
      </c>
      <c r="B69" s="13"/>
      <c r="C69" s="13"/>
      <c r="D69" s="13" t="s">
        <v>252</v>
      </c>
      <c r="E69" s="12"/>
      <c r="F69" s="13"/>
      <c r="G69" s="12"/>
      <c r="H69" s="12"/>
      <c r="I69" s="13"/>
      <c r="J69" s="13"/>
      <c r="K69" s="12"/>
      <c r="L69" s="12"/>
      <c r="M69" s="13" t="s">
        <v>79</v>
      </c>
      <c r="N69" s="13"/>
      <c r="O69" s="12"/>
      <c r="P69" s="13"/>
    </row>
    <row r="70" s="3" customFormat="1" spans="1:16">
      <c r="A70" s="11" t="s">
        <v>279</v>
      </c>
      <c r="B70" s="10">
        <f>B71+B72</f>
        <v>0</v>
      </c>
      <c r="C70" s="10" t="s">
        <v>22</v>
      </c>
      <c r="D70" s="10" t="s">
        <v>22</v>
      </c>
      <c r="E70" s="10" t="s">
        <v>22</v>
      </c>
      <c r="F70" s="10" t="s">
        <v>22</v>
      </c>
      <c r="G70" s="10" t="s">
        <v>22</v>
      </c>
      <c r="H70" s="10" t="s">
        <v>22</v>
      </c>
      <c r="I70" s="10">
        <f t="shared" ref="I70:L70" si="11">I71+I72</f>
        <v>0</v>
      </c>
      <c r="J70" s="10">
        <v>0</v>
      </c>
      <c r="K70" s="10">
        <f t="shared" si="11"/>
        <v>0</v>
      </c>
      <c r="L70" s="10">
        <f t="shared" si="11"/>
        <v>0</v>
      </c>
      <c r="M70" s="10" t="s">
        <v>22</v>
      </c>
      <c r="N70" s="10" t="s">
        <v>22</v>
      </c>
      <c r="O70" s="10" t="s">
        <v>22</v>
      </c>
      <c r="P70" s="13"/>
    </row>
    <row r="71" s="5" customFormat="1" spans="1:16">
      <c r="A71" s="12" t="s">
        <v>280</v>
      </c>
      <c r="B71" s="13"/>
      <c r="C71" s="13"/>
      <c r="D71" s="13" t="s">
        <v>252</v>
      </c>
      <c r="E71" s="12"/>
      <c r="F71" s="13"/>
      <c r="G71" s="12"/>
      <c r="H71" s="12"/>
      <c r="I71" s="13"/>
      <c r="J71" s="13" t="s">
        <v>22</v>
      </c>
      <c r="K71" s="12"/>
      <c r="L71" s="12"/>
      <c r="M71" s="13" t="s">
        <v>273</v>
      </c>
      <c r="N71" s="13"/>
      <c r="O71" s="12"/>
      <c r="P71" s="13"/>
    </row>
    <row r="72" s="5" customFormat="1" spans="1:16">
      <c r="A72" s="12" t="s">
        <v>281</v>
      </c>
      <c r="B72" s="13"/>
      <c r="C72" s="13"/>
      <c r="D72" s="13" t="s">
        <v>252</v>
      </c>
      <c r="E72" s="12"/>
      <c r="F72" s="13"/>
      <c r="G72" s="12"/>
      <c r="H72" s="12"/>
      <c r="I72" s="13"/>
      <c r="J72" s="13" t="s">
        <v>22</v>
      </c>
      <c r="K72" s="12"/>
      <c r="L72" s="12"/>
      <c r="M72" s="13" t="s">
        <v>273</v>
      </c>
      <c r="N72" s="13"/>
      <c r="O72" s="12"/>
      <c r="P72" s="13"/>
    </row>
    <row r="73" s="3" customFormat="1" spans="1:16">
      <c r="A73" s="11" t="s">
        <v>282</v>
      </c>
      <c r="B73" s="10"/>
      <c r="C73" s="13"/>
      <c r="D73" s="13" t="s">
        <v>35</v>
      </c>
      <c r="E73" s="13"/>
      <c r="F73" s="13" t="s">
        <v>22</v>
      </c>
      <c r="G73" s="13" t="s">
        <v>22</v>
      </c>
      <c r="H73" s="13" t="s">
        <v>22</v>
      </c>
      <c r="I73" s="10">
        <f t="shared" ref="I73:L73" si="12">I74+I75</f>
        <v>0</v>
      </c>
      <c r="J73" s="10">
        <f>J75</f>
        <v>0</v>
      </c>
      <c r="K73" s="10">
        <f t="shared" si="12"/>
        <v>0</v>
      </c>
      <c r="L73" s="10">
        <f t="shared" si="12"/>
        <v>0</v>
      </c>
      <c r="M73" s="12"/>
      <c r="N73" s="13"/>
      <c r="O73" s="12"/>
      <c r="P73" s="13"/>
    </row>
    <row r="74" s="5" customFormat="1" ht="24" spans="1:16">
      <c r="A74" s="12" t="s">
        <v>283</v>
      </c>
      <c r="B74" s="13"/>
      <c r="C74" s="13"/>
      <c r="D74" s="13" t="s">
        <v>35</v>
      </c>
      <c r="E74" s="12"/>
      <c r="F74" s="12" t="s">
        <v>284</v>
      </c>
      <c r="G74" s="12"/>
      <c r="H74" s="12"/>
      <c r="I74" s="13"/>
      <c r="J74" s="13" t="s">
        <v>22</v>
      </c>
      <c r="K74" s="12"/>
      <c r="L74" s="12"/>
      <c r="M74" s="12" t="s">
        <v>285</v>
      </c>
      <c r="N74" s="13"/>
      <c r="O74" s="12"/>
      <c r="P74" s="13"/>
    </row>
    <row r="75" s="5" customFormat="1" ht="24" spans="1:16">
      <c r="A75" s="12" t="s">
        <v>286</v>
      </c>
      <c r="B75" s="13"/>
      <c r="C75" s="13"/>
      <c r="D75" s="13" t="s">
        <v>35</v>
      </c>
      <c r="E75" s="12"/>
      <c r="F75" s="12" t="s">
        <v>287</v>
      </c>
      <c r="G75" s="12"/>
      <c r="H75" s="12"/>
      <c r="I75" s="13"/>
      <c r="J75" s="13"/>
      <c r="K75" s="12"/>
      <c r="L75" s="12"/>
      <c r="M75" s="12" t="s">
        <v>79</v>
      </c>
      <c r="N75" s="13"/>
      <c r="O75" s="12"/>
      <c r="P75" s="13"/>
    </row>
    <row r="76" s="3" customFormat="1" spans="1:16">
      <c r="A76" s="27" t="s">
        <v>288</v>
      </c>
      <c r="B76" s="10">
        <f>B77+B78+B79</f>
        <v>0</v>
      </c>
      <c r="C76" s="10" t="s">
        <v>22</v>
      </c>
      <c r="D76" s="10" t="s">
        <v>22</v>
      </c>
      <c r="E76" s="10" t="s">
        <v>22</v>
      </c>
      <c r="F76" s="10" t="s">
        <v>22</v>
      </c>
      <c r="G76" s="10" t="s">
        <v>22</v>
      </c>
      <c r="H76" s="10" t="s">
        <v>22</v>
      </c>
      <c r="I76" s="10">
        <f t="shared" ref="I76:L76" si="13">I77+I78+I79</f>
        <v>0</v>
      </c>
      <c r="J76" s="10">
        <v>0</v>
      </c>
      <c r="K76" s="10">
        <f t="shared" si="13"/>
        <v>0</v>
      </c>
      <c r="L76" s="10">
        <f t="shared" si="13"/>
        <v>0</v>
      </c>
      <c r="M76" s="10" t="s">
        <v>22</v>
      </c>
      <c r="N76" s="10" t="s">
        <v>22</v>
      </c>
      <c r="O76" s="10" t="s">
        <v>22</v>
      </c>
      <c r="P76" s="12"/>
    </row>
    <row r="77" s="2" customFormat="1" ht="24" spans="1:16">
      <c r="A77" s="12" t="s">
        <v>289</v>
      </c>
      <c r="B77" s="13"/>
      <c r="C77" s="13"/>
      <c r="D77" s="13" t="s">
        <v>245</v>
      </c>
      <c r="E77" s="12"/>
      <c r="F77" s="12"/>
      <c r="G77" s="12"/>
      <c r="H77" s="12"/>
      <c r="I77" s="13"/>
      <c r="J77" s="13" t="s">
        <v>22</v>
      </c>
      <c r="K77" s="12"/>
      <c r="L77" s="12"/>
      <c r="M77" s="12" t="s">
        <v>290</v>
      </c>
      <c r="N77" s="13"/>
      <c r="O77" s="12"/>
      <c r="P77" s="12"/>
    </row>
    <row r="78" s="2" customFormat="1" ht="24" spans="1:16">
      <c r="A78" s="12" t="s">
        <v>291</v>
      </c>
      <c r="B78" s="13"/>
      <c r="C78" s="13"/>
      <c r="D78" s="13" t="s">
        <v>245</v>
      </c>
      <c r="E78" s="12"/>
      <c r="F78" s="12"/>
      <c r="G78" s="12"/>
      <c r="H78" s="12"/>
      <c r="I78" s="13"/>
      <c r="J78" s="13" t="s">
        <v>22</v>
      </c>
      <c r="K78" s="12"/>
      <c r="L78" s="12"/>
      <c r="M78" s="12" t="s">
        <v>292</v>
      </c>
      <c r="N78" s="13"/>
      <c r="O78" s="12"/>
      <c r="P78" s="12"/>
    </row>
    <row r="79" s="2" customFormat="1" ht="24" spans="1:16">
      <c r="A79" s="12" t="s">
        <v>293</v>
      </c>
      <c r="B79" s="13"/>
      <c r="C79" s="13"/>
      <c r="D79" s="13" t="s">
        <v>245</v>
      </c>
      <c r="E79" s="12"/>
      <c r="F79" s="12"/>
      <c r="G79" s="12"/>
      <c r="H79" s="12"/>
      <c r="I79" s="13"/>
      <c r="J79" s="13" t="s">
        <v>22</v>
      </c>
      <c r="K79" s="12"/>
      <c r="L79" s="12"/>
      <c r="M79" s="12" t="s">
        <v>292</v>
      </c>
      <c r="N79" s="13"/>
      <c r="O79" s="12"/>
      <c r="P79" s="12"/>
    </row>
    <row r="80" s="3" customFormat="1" spans="1:16">
      <c r="A80" s="11" t="s">
        <v>294</v>
      </c>
      <c r="B80" s="10">
        <f>B81+B82</f>
        <v>4</v>
      </c>
      <c r="C80" s="13"/>
      <c r="D80" s="10" t="s">
        <v>22</v>
      </c>
      <c r="E80" s="11"/>
      <c r="F80" s="10" t="s">
        <v>22</v>
      </c>
      <c r="G80" s="11"/>
      <c r="H80" s="11"/>
      <c r="I80" s="10">
        <f t="shared" ref="I80:L80" si="14">I81+I82</f>
        <v>301.1</v>
      </c>
      <c r="J80" s="10">
        <f t="shared" si="14"/>
        <v>0</v>
      </c>
      <c r="K80" s="10">
        <f t="shared" si="14"/>
        <v>301.1</v>
      </c>
      <c r="L80" s="10">
        <f t="shared" si="14"/>
        <v>0</v>
      </c>
      <c r="M80" s="10" t="s">
        <v>22</v>
      </c>
      <c r="N80" s="10" t="s">
        <v>22</v>
      </c>
      <c r="O80" s="10" t="s">
        <v>22</v>
      </c>
      <c r="P80" s="12"/>
    </row>
    <row r="81" s="3" customFormat="1" ht="48" spans="1:16">
      <c r="A81" s="11" t="s">
        <v>295</v>
      </c>
      <c r="B81" s="13"/>
      <c r="C81" s="13"/>
      <c r="D81" s="13" t="s">
        <v>296</v>
      </c>
      <c r="E81" s="12"/>
      <c r="F81" s="12" t="s">
        <v>297</v>
      </c>
      <c r="G81" s="12"/>
      <c r="H81" s="12"/>
      <c r="I81" s="13">
        <v>0</v>
      </c>
      <c r="J81" s="13"/>
      <c r="K81" s="13"/>
      <c r="L81" s="13"/>
      <c r="M81" s="12" t="s">
        <v>298</v>
      </c>
      <c r="N81" s="13"/>
      <c r="O81" s="12"/>
      <c r="P81" s="12"/>
    </row>
    <row r="82" s="3" customFormat="1" ht="24" spans="1:16">
      <c r="A82" s="11" t="s">
        <v>299</v>
      </c>
      <c r="B82" s="10">
        <f>B83+B85+B89+B90+B92+B94+B96+B97</f>
        <v>4</v>
      </c>
      <c r="C82" s="13"/>
      <c r="D82" s="10" t="s">
        <v>22</v>
      </c>
      <c r="E82" s="11"/>
      <c r="F82" s="10" t="s">
        <v>22</v>
      </c>
      <c r="G82" s="11"/>
      <c r="H82" s="11"/>
      <c r="I82" s="10">
        <f>I83+I85+I89+I90+I92+I94+I97</f>
        <v>301.1</v>
      </c>
      <c r="J82" s="10">
        <v>0</v>
      </c>
      <c r="K82" s="10">
        <f>K83+K85+K89+K90+K92+K94</f>
        <v>301.1</v>
      </c>
      <c r="L82" s="10">
        <f>L83+L85+L89+L90+L92+L94</f>
        <v>0</v>
      </c>
      <c r="M82" s="10" t="s">
        <v>22</v>
      </c>
      <c r="N82" s="10" t="s">
        <v>22</v>
      </c>
      <c r="O82" s="10" t="s">
        <v>22</v>
      </c>
      <c r="P82" s="12"/>
    </row>
    <row r="83" s="3" customFormat="1" ht="36" spans="1:16">
      <c r="A83" s="28" t="s">
        <v>300</v>
      </c>
      <c r="B83" s="10"/>
      <c r="C83" s="13"/>
      <c r="D83" s="13" t="s">
        <v>99</v>
      </c>
      <c r="E83" s="11"/>
      <c r="F83" s="29" t="s">
        <v>301</v>
      </c>
      <c r="G83" s="11"/>
      <c r="H83" s="11"/>
      <c r="I83" s="10"/>
      <c r="J83" s="13" t="s">
        <v>22</v>
      </c>
      <c r="K83" s="11"/>
      <c r="L83" s="11"/>
      <c r="M83" s="12" t="s">
        <v>302</v>
      </c>
      <c r="N83" s="13"/>
      <c r="O83" s="12"/>
      <c r="P83" s="12"/>
    </row>
    <row r="84" s="3" customFormat="1" spans="1:16">
      <c r="A84" s="28"/>
      <c r="B84" s="10"/>
      <c r="C84" s="13"/>
      <c r="D84" s="13"/>
      <c r="E84" s="11"/>
      <c r="F84" s="29"/>
      <c r="G84" s="11"/>
      <c r="H84" s="11"/>
      <c r="I84" s="10"/>
      <c r="J84" s="13"/>
      <c r="K84" s="11"/>
      <c r="L84" s="11"/>
      <c r="M84" s="12"/>
      <c r="N84" s="13"/>
      <c r="O84" s="12"/>
      <c r="P84" s="12"/>
    </row>
    <row r="85" s="2" customFormat="1" ht="36" spans="1:16">
      <c r="A85" s="28"/>
      <c r="B85" s="13">
        <f>SUM(B86:B88)</f>
        <v>3</v>
      </c>
      <c r="C85" s="13"/>
      <c r="D85" s="13" t="s">
        <v>303</v>
      </c>
      <c r="E85" s="12"/>
      <c r="F85" s="12" t="s">
        <v>304</v>
      </c>
      <c r="G85" s="12"/>
      <c r="H85" s="12"/>
      <c r="I85" s="13">
        <f t="shared" ref="I85:K85" si="15">SUM(I86:I88)</f>
        <v>271.1</v>
      </c>
      <c r="J85" s="13">
        <f t="shared" si="15"/>
        <v>0</v>
      </c>
      <c r="K85" s="13">
        <f t="shared" si="15"/>
        <v>271.1</v>
      </c>
      <c r="L85" s="12"/>
      <c r="M85" s="12" t="s">
        <v>305</v>
      </c>
      <c r="N85" s="13"/>
      <c r="O85" s="12"/>
      <c r="P85" s="12"/>
    </row>
    <row r="86" s="4" customFormat="1" ht="35.1" customHeight="1" spans="1:16">
      <c r="A86" s="16" t="s">
        <v>306</v>
      </c>
      <c r="B86" s="17">
        <v>1</v>
      </c>
      <c r="C86" s="13" t="s">
        <v>98</v>
      </c>
      <c r="D86" s="18" t="s">
        <v>99</v>
      </c>
      <c r="E86" s="19">
        <v>0.06</v>
      </c>
      <c r="F86" s="19" t="s">
        <v>307</v>
      </c>
      <c r="G86" s="19" t="s">
        <v>308</v>
      </c>
      <c r="H86" s="21">
        <v>2022</v>
      </c>
      <c r="I86" s="24">
        <v>216</v>
      </c>
      <c r="J86" s="24"/>
      <c r="K86" s="25">
        <f t="shared" ref="K86:K88" si="16">I86-J86</f>
        <v>216</v>
      </c>
      <c r="L86" s="25"/>
      <c r="M86" s="26" t="s">
        <v>309</v>
      </c>
      <c r="N86" s="13" t="s">
        <v>101</v>
      </c>
      <c r="O86" s="12" t="s">
        <v>32</v>
      </c>
      <c r="P86" s="17"/>
    </row>
    <row r="87" s="4" customFormat="1" ht="35.1" customHeight="1" spans="1:16">
      <c r="A87" s="16" t="s">
        <v>316</v>
      </c>
      <c r="B87" s="17">
        <v>1</v>
      </c>
      <c r="C87" s="13" t="s">
        <v>98</v>
      </c>
      <c r="D87" s="18" t="s">
        <v>99</v>
      </c>
      <c r="E87" s="19">
        <v>0.8</v>
      </c>
      <c r="F87" s="20" t="s">
        <v>317</v>
      </c>
      <c r="G87" s="19" t="s">
        <v>174</v>
      </c>
      <c r="H87" s="21">
        <v>2022</v>
      </c>
      <c r="I87" s="24">
        <v>5.6</v>
      </c>
      <c r="J87" s="24"/>
      <c r="K87" s="25">
        <f t="shared" si="16"/>
        <v>5.6</v>
      </c>
      <c r="L87" s="25"/>
      <c r="M87" s="26" t="s">
        <v>309</v>
      </c>
      <c r="N87" s="13" t="s">
        <v>101</v>
      </c>
      <c r="O87" s="12" t="s">
        <v>32</v>
      </c>
      <c r="P87" s="17"/>
    </row>
    <row r="88" s="61" customFormat="1" ht="64" customHeight="1" spans="1:16">
      <c r="A88" s="73" t="s">
        <v>333</v>
      </c>
      <c r="B88" s="74">
        <v>1</v>
      </c>
      <c r="C88" s="13" t="s">
        <v>98</v>
      </c>
      <c r="D88" s="18" t="s">
        <v>99</v>
      </c>
      <c r="E88" s="75">
        <v>0.21</v>
      </c>
      <c r="F88" s="73" t="s">
        <v>334</v>
      </c>
      <c r="G88" s="19" t="s">
        <v>335</v>
      </c>
      <c r="H88" s="76">
        <v>2022</v>
      </c>
      <c r="I88" s="54">
        <v>49.5</v>
      </c>
      <c r="J88" s="54"/>
      <c r="K88" s="25">
        <v>49.5</v>
      </c>
      <c r="L88" s="25"/>
      <c r="M88" s="73" t="s">
        <v>38</v>
      </c>
      <c r="N88" s="13" t="s">
        <v>101</v>
      </c>
      <c r="O88" s="12" t="s">
        <v>32</v>
      </c>
      <c r="P88" s="74"/>
    </row>
    <row r="89" s="2" customFormat="1" ht="24" spans="1:16">
      <c r="A89" s="30" t="s">
        <v>336</v>
      </c>
      <c r="B89" s="13"/>
      <c r="C89" s="13"/>
      <c r="D89" s="13" t="s">
        <v>337</v>
      </c>
      <c r="E89" s="12"/>
      <c r="F89" s="12" t="s">
        <v>338</v>
      </c>
      <c r="G89" s="12"/>
      <c r="H89" s="12"/>
      <c r="I89" s="13"/>
      <c r="J89" s="12"/>
      <c r="K89" s="12"/>
      <c r="L89" s="12"/>
      <c r="M89" s="12" t="s">
        <v>339</v>
      </c>
      <c r="N89" s="13"/>
      <c r="O89" s="12"/>
      <c r="P89" s="12"/>
    </row>
    <row r="90" s="2" customFormat="1" ht="24" spans="1:16">
      <c r="A90" s="30" t="s">
        <v>346</v>
      </c>
      <c r="B90" s="13">
        <v>1</v>
      </c>
      <c r="C90" s="13"/>
      <c r="D90" s="13" t="s">
        <v>296</v>
      </c>
      <c r="E90" s="12"/>
      <c r="F90" s="12" t="s">
        <v>347</v>
      </c>
      <c r="G90" s="12"/>
      <c r="H90" s="31"/>
      <c r="I90" s="13">
        <v>30</v>
      </c>
      <c r="J90" s="13" t="s">
        <v>22</v>
      </c>
      <c r="K90" s="12">
        <v>30</v>
      </c>
      <c r="L90" s="12"/>
      <c r="M90" s="12" t="s">
        <v>348</v>
      </c>
      <c r="N90" s="13"/>
      <c r="O90" s="12"/>
      <c r="P90" s="12"/>
    </row>
    <row r="91" s="2" customFormat="1" ht="24.75" spans="1:16">
      <c r="A91" s="30" t="s">
        <v>349</v>
      </c>
      <c r="B91" s="13">
        <v>1</v>
      </c>
      <c r="C91" s="13" t="s">
        <v>98</v>
      </c>
      <c r="D91" s="13" t="s">
        <v>350</v>
      </c>
      <c r="E91" s="12">
        <v>1</v>
      </c>
      <c r="F91" s="19" t="s">
        <v>351</v>
      </c>
      <c r="G91" s="12" t="s">
        <v>352</v>
      </c>
      <c r="H91" s="31">
        <v>2022</v>
      </c>
      <c r="I91" s="24">
        <v>30</v>
      </c>
      <c r="J91" s="24"/>
      <c r="K91" s="24">
        <v>30</v>
      </c>
      <c r="L91" s="24"/>
      <c r="M91" s="26" t="s">
        <v>353</v>
      </c>
      <c r="N91" s="24"/>
      <c r="O91" s="12" t="s">
        <v>32</v>
      </c>
      <c r="P91" s="12"/>
    </row>
    <row r="92" s="2" customFormat="1" ht="24" spans="1:16">
      <c r="A92" s="30" t="s">
        <v>357</v>
      </c>
      <c r="B92" s="13"/>
      <c r="C92" s="13"/>
      <c r="D92" s="13" t="s">
        <v>296</v>
      </c>
      <c r="E92" s="12"/>
      <c r="F92" s="12" t="s">
        <v>358</v>
      </c>
      <c r="G92" s="12"/>
      <c r="H92" s="12"/>
      <c r="I92" s="13"/>
      <c r="J92" s="13" t="s">
        <v>22</v>
      </c>
      <c r="K92" s="12"/>
      <c r="L92" s="12"/>
      <c r="M92" s="12" t="s">
        <v>359</v>
      </c>
      <c r="N92" s="13"/>
      <c r="O92" s="12"/>
      <c r="P92" s="12"/>
    </row>
    <row r="93" s="2" customFormat="1" spans="1:16">
      <c r="A93" s="30"/>
      <c r="B93" s="13"/>
      <c r="C93" s="13"/>
      <c r="D93" s="13"/>
      <c r="E93" s="12"/>
      <c r="F93" s="12"/>
      <c r="G93" s="12"/>
      <c r="H93" s="12"/>
      <c r="I93" s="13"/>
      <c r="J93" s="13"/>
      <c r="K93" s="12"/>
      <c r="L93" s="12"/>
      <c r="M93" s="12"/>
      <c r="N93" s="13"/>
      <c r="O93" s="12"/>
      <c r="P93" s="12"/>
    </row>
    <row r="94" s="2" customFormat="1" ht="24" spans="1:16">
      <c r="A94" s="32" t="s">
        <v>360</v>
      </c>
      <c r="B94" s="13"/>
      <c r="C94" s="13"/>
      <c r="D94" s="13" t="s">
        <v>245</v>
      </c>
      <c r="E94" s="12"/>
      <c r="F94" s="12" t="s">
        <v>361</v>
      </c>
      <c r="G94" s="13" t="s">
        <v>22</v>
      </c>
      <c r="H94" s="13" t="s">
        <v>22</v>
      </c>
      <c r="I94" s="13">
        <v>0</v>
      </c>
      <c r="J94" s="13" t="s">
        <v>22</v>
      </c>
      <c r="K94" s="13">
        <v>0</v>
      </c>
      <c r="L94" s="13">
        <v>0</v>
      </c>
      <c r="M94" s="13" t="s">
        <v>22</v>
      </c>
      <c r="N94" s="13" t="s">
        <v>22</v>
      </c>
      <c r="O94" s="13" t="s">
        <v>22</v>
      </c>
      <c r="P94" s="12"/>
    </row>
    <row r="95" s="2" customFormat="1" spans="1:16">
      <c r="A95" s="32"/>
      <c r="B95" s="13"/>
      <c r="C95" s="13"/>
      <c r="D95" s="13"/>
      <c r="E95" s="12"/>
      <c r="F95" s="12"/>
      <c r="G95" s="13"/>
      <c r="H95" s="13"/>
      <c r="I95" s="13"/>
      <c r="J95" s="13"/>
      <c r="K95" s="13"/>
      <c r="L95" s="13"/>
      <c r="M95" s="13"/>
      <c r="N95" s="13"/>
      <c r="O95" s="13"/>
      <c r="P95" s="12"/>
    </row>
    <row r="96" s="2" customFormat="1" ht="24" spans="1:16">
      <c r="A96" s="32" t="s">
        <v>362</v>
      </c>
      <c r="B96" s="13">
        <v>0</v>
      </c>
      <c r="C96" s="13" t="s">
        <v>22</v>
      </c>
      <c r="D96" s="13" t="s">
        <v>22</v>
      </c>
      <c r="E96" s="13" t="s">
        <v>22</v>
      </c>
      <c r="F96" s="13" t="s">
        <v>22</v>
      </c>
      <c r="G96" s="13" t="s">
        <v>22</v>
      </c>
      <c r="H96" s="13" t="s">
        <v>22</v>
      </c>
      <c r="I96" s="13">
        <v>0</v>
      </c>
      <c r="J96" s="13" t="s">
        <v>22</v>
      </c>
      <c r="K96" s="13" t="s">
        <v>22</v>
      </c>
      <c r="L96" s="13" t="s">
        <v>22</v>
      </c>
      <c r="M96" s="13" t="s">
        <v>22</v>
      </c>
      <c r="N96" s="13" t="s">
        <v>22</v>
      </c>
      <c r="O96" s="13" t="s">
        <v>22</v>
      </c>
      <c r="P96" s="12"/>
    </row>
    <row r="97" s="2" customFormat="1" spans="1:16">
      <c r="A97" s="32" t="s">
        <v>363</v>
      </c>
      <c r="B97" s="13"/>
      <c r="C97" s="13"/>
      <c r="D97" s="13"/>
      <c r="E97" s="12"/>
      <c r="F97" s="12"/>
      <c r="G97" s="12"/>
      <c r="H97" s="12"/>
      <c r="I97" s="13"/>
      <c r="J97" s="13"/>
      <c r="K97" s="12"/>
      <c r="L97" s="12"/>
      <c r="M97" s="12" t="s">
        <v>261</v>
      </c>
      <c r="N97" s="13"/>
      <c r="O97" s="12"/>
      <c r="P97" s="12"/>
    </row>
    <row r="98" s="2" customFormat="1" spans="1:16">
      <c r="A98" s="32"/>
      <c r="B98" s="13"/>
      <c r="C98" s="13"/>
      <c r="D98" s="13"/>
      <c r="E98" s="12"/>
      <c r="F98" s="12"/>
      <c r="G98" s="12"/>
      <c r="H98" s="12"/>
      <c r="I98" s="13"/>
      <c r="J98" s="13"/>
      <c r="K98" s="12"/>
      <c r="L98" s="12"/>
      <c r="M98" s="12"/>
      <c r="N98" s="13"/>
      <c r="O98" s="12"/>
      <c r="P98" s="12"/>
    </row>
    <row r="99" s="3" customFormat="1" spans="1:16">
      <c r="A99" s="33" t="s">
        <v>364</v>
      </c>
      <c r="B99" s="10">
        <f>B100+B102+B103+B105</f>
        <v>1</v>
      </c>
      <c r="C99" s="10" t="s">
        <v>22</v>
      </c>
      <c r="D99" s="10" t="s">
        <v>22</v>
      </c>
      <c r="E99" s="10" t="s">
        <v>22</v>
      </c>
      <c r="F99" s="10" t="s">
        <v>22</v>
      </c>
      <c r="G99" s="10" t="s">
        <v>22</v>
      </c>
      <c r="H99" s="10" t="s">
        <v>22</v>
      </c>
      <c r="I99" s="10">
        <f t="shared" ref="I99:L99" si="17">I100+I102+I103+I105</f>
        <v>473</v>
      </c>
      <c r="J99" s="10">
        <v>0</v>
      </c>
      <c r="K99" s="10">
        <f t="shared" si="17"/>
        <v>473</v>
      </c>
      <c r="L99" s="10">
        <f t="shared" si="17"/>
        <v>0</v>
      </c>
      <c r="M99" s="10" t="s">
        <v>22</v>
      </c>
      <c r="N99" s="10" t="s">
        <v>22</v>
      </c>
      <c r="O99" s="10" t="s">
        <v>22</v>
      </c>
      <c r="P99" s="12"/>
    </row>
    <row r="100" s="5" customFormat="1" ht="36" spans="1:16">
      <c r="A100" s="32" t="s">
        <v>365</v>
      </c>
      <c r="B100" s="13"/>
      <c r="C100" s="13"/>
      <c r="D100" s="13" t="s">
        <v>366</v>
      </c>
      <c r="E100" s="12"/>
      <c r="F100" s="12" t="s">
        <v>367</v>
      </c>
      <c r="G100" s="12"/>
      <c r="H100" s="12"/>
      <c r="I100" s="13"/>
      <c r="J100" s="13">
        <v>0</v>
      </c>
      <c r="K100" s="12"/>
      <c r="L100" s="12"/>
      <c r="M100" s="12" t="s">
        <v>247</v>
      </c>
      <c r="N100" s="13"/>
      <c r="O100" s="12"/>
      <c r="P100" s="12"/>
    </row>
    <row r="101" s="5" customFormat="1" spans="1:16">
      <c r="A101" s="32"/>
      <c r="B101" s="13"/>
      <c r="C101" s="13"/>
      <c r="D101" s="13"/>
      <c r="E101" s="12"/>
      <c r="F101" s="12"/>
      <c r="G101" s="12"/>
      <c r="H101" s="12"/>
      <c r="I101" s="13"/>
      <c r="J101" s="13"/>
      <c r="K101" s="12"/>
      <c r="L101" s="12"/>
      <c r="M101" s="12"/>
      <c r="N101" s="13"/>
      <c r="O101" s="12"/>
      <c r="P101" s="12"/>
    </row>
    <row r="102" s="2" customFormat="1" ht="48" spans="1:16">
      <c r="A102" s="12" t="s">
        <v>368</v>
      </c>
      <c r="B102" s="13"/>
      <c r="C102" s="13"/>
      <c r="D102" s="13" t="s">
        <v>369</v>
      </c>
      <c r="E102" s="12"/>
      <c r="F102" s="12" t="s">
        <v>370</v>
      </c>
      <c r="G102" s="12"/>
      <c r="H102" s="12"/>
      <c r="I102" s="13"/>
      <c r="J102" s="13" t="s">
        <v>22</v>
      </c>
      <c r="K102" s="12"/>
      <c r="L102" s="12"/>
      <c r="M102" s="12" t="s">
        <v>371</v>
      </c>
      <c r="N102" s="13"/>
      <c r="O102" s="12"/>
      <c r="P102" s="12"/>
    </row>
    <row r="103" s="2" customFormat="1" ht="36" spans="1:16">
      <c r="A103" s="12" t="s">
        <v>391</v>
      </c>
      <c r="B103" s="13"/>
      <c r="C103" s="13"/>
      <c r="D103" s="13" t="s">
        <v>369</v>
      </c>
      <c r="E103" s="12"/>
      <c r="F103" s="12" t="s">
        <v>392</v>
      </c>
      <c r="G103" s="12"/>
      <c r="H103" s="12"/>
      <c r="I103" s="13"/>
      <c r="J103" s="13" t="s">
        <v>22</v>
      </c>
      <c r="K103" s="12"/>
      <c r="L103" s="12"/>
      <c r="M103" s="12" t="s">
        <v>263</v>
      </c>
      <c r="N103" s="13"/>
      <c r="O103" s="12"/>
      <c r="P103" s="12"/>
    </row>
    <row r="104" s="2" customFormat="1" spans="1:16">
      <c r="A104" s="12"/>
      <c r="B104" s="13"/>
      <c r="C104" s="13"/>
      <c r="D104" s="13"/>
      <c r="E104" s="12"/>
      <c r="F104" s="12"/>
      <c r="G104" s="12"/>
      <c r="H104" s="12"/>
      <c r="I104" s="13"/>
      <c r="J104" s="13"/>
      <c r="K104" s="12"/>
      <c r="L104" s="12"/>
      <c r="M104" s="12"/>
      <c r="N104" s="13"/>
      <c r="O104" s="12"/>
      <c r="P104" s="12"/>
    </row>
    <row r="105" s="2" customFormat="1" ht="108" spans="1:16">
      <c r="A105" s="12" t="s">
        <v>393</v>
      </c>
      <c r="B105" s="13">
        <f>SUM(B106)</f>
        <v>1</v>
      </c>
      <c r="C105" s="13"/>
      <c r="D105" s="13" t="s">
        <v>369</v>
      </c>
      <c r="E105" s="12"/>
      <c r="F105" s="12" t="s">
        <v>394</v>
      </c>
      <c r="G105" s="12"/>
      <c r="H105" s="12"/>
      <c r="I105" s="13">
        <f>SUM(I106)</f>
        <v>473</v>
      </c>
      <c r="J105" s="12"/>
      <c r="K105" s="13">
        <f>SUM(K106)</f>
        <v>473</v>
      </c>
      <c r="L105" s="12"/>
      <c r="M105" s="12" t="s">
        <v>261</v>
      </c>
      <c r="N105" s="13"/>
      <c r="O105" s="12"/>
      <c r="P105" s="12"/>
    </row>
    <row r="106" s="4" customFormat="1" ht="232" customHeight="1" spans="1:16">
      <c r="A106" s="34" t="s">
        <v>403</v>
      </c>
      <c r="B106" s="17">
        <v>1</v>
      </c>
      <c r="C106" s="13" t="s">
        <v>98</v>
      </c>
      <c r="D106" s="18"/>
      <c r="E106" s="21"/>
      <c r="F106" s="36" t="s">
        <v>404</v>
      </c>
      <c r="G106" s="19" t="s">
        <v>405</v>
      </c>
      <c r="H106" s="21">
        <v>2022</v>
      </c>
      <c r="I106" s="24">
        <v>473</v>
      </c>
      <c r="J106" s="24"/>
      <c r="K106" s="25">
        <f>I106-J106</f>
        <v>473</v>
      </c>
      <c r="L106" s="25"/>
      <c r="M106" s="26" t="s">
        <v>406</v>
      </c>
      <c r="N106" s="13" t="s">
        <v>101</v>
      </c>
      <c r="O106" s="12" t="s">
        <v>32</v>
      </c>
      <c r="P106" s="17"/>
    </row>
    <row r="107" s="3" customFormat="1" spans="1:16">
      <c r="A107" s="11" t="s">
        <v>418</v>
      </c>
      <c r="B107" s="10">
        <f>B108+B109+B110+B111+B113+B114</f>
        <v>2</v>
      </c>
      <c r="C107" s="10" t="s">
        <v>22</v>
      </c>
      <c r="D107" s="10" t="s">
        <v>22</v>
      </c>
      <c r="E107" s="10" t="s">
        <v>22</v>
      </c>
      <c r="F107" s="10" t="s">
        <v>22</v>
      </c>
      <c r="G107" s="10" t="s">
        <v>22</v>
      </c>
      <c r="H107" s="10" t="s">
        <v>22</v>
      </c>
      <c r="I107" s="10">
        <f t="shared" ref="I107:L107" si="18">I108+I109+I110+I111+I113+I114</f>
        <v>13.6</v>
      </c>
      <c r="J107" s="10">
        <v>0</v>
      </c>
      <c r="K107" s="10">
        <f t="shared" si="18"/>
        <v>13.6</v>
      </c>
      <c r="L107" s="10">
        <f t="shared" si="18"/>
        <v>0</v>
      </c>
      <c r="M107" s="10" t="s">
        <v>22</v>
      </c>
      <c r="N107" s="13"/>
      <c r="O107" s="12"/>
      <c r="P107" s="12"/>
    </row>
    <row r="108" s="5" customFormat="1" ht="24" spans="1:16">
      <c r="A108" s="30" t="s">
        <v>419</v>
      </c>
      <c r="B108" s="13"/>
      <c r="C108" s="13"/>
      <c r="D108" s="13" t="s">
        <v>245</v>
      </c>
      <c r="E108" s="12"/>
      <c r="F108" s="12"/>
      <c r="G108" s="12"/>
      <c r="H108" s="12"/>
      <c r="I108" s="13"/>
      <c r="J108" s="10" t="s">
        <v>22</v>
      </c>
      <c r="K108" s="12"/>
      <c r="L108" s="12"/>
      <c r="M108" s="12" t="s">
        <v>420</v>
      </c>
      <c r="N108" s="13"/>
      <c r="O108" s="12"/>
      <c r="P108" s="12"/>
    </row>
    <row r="109" s="5" customFormat="1" spans="1:16">
      <c r="A109" s="30" t="s">
        <v>421</v>
      </c>
      <c r="B109" s="13"/>
      <c r="C109" s="13"/>
      <c r="D109" s="13" t="s">
        <v>245</v>
      </c>
      <c r="E109" s="12"/>
      <c r="F109" s="12"/>
      <c r="G109" s="12"/>
      <c r="H109" s="12"/>
      <c r="I109" s="13"/>
      <c r="J109" s="10" t="s">
        <v>22</v>
      </c>
      <c r="K109" s="12"/>
      <c r="L109" s="12"/>
      <c r="M109" s="12" t="s">
        <v>420</v>
      </c>
      <c r="N109" s="13"/>
      <c r="O109" s="12"/>
      <c r="P109" s="12"/>
    </row>
    <row r="110" s="5" customFormat="1" spans="1:16">
      <c r="A110" s="30" t="s">
        <v>422</v>
      </c>
      <c r="B110" s="13"/>
      <c r="C110" s="13"/>
      <c r="D110" s="13" t="s">
        <v>245</v>
      </c>
      <c r="E110" s="12"/>
      <c r="F110" s="12"/>
      <c r="G110" s="12"/>
      <c r="H110" s="12"/>
      <c r="I110" s="13"/>
      <c r="J110" s="10" t="s">
        <v>22</v>
      </c>
      <c r="K110" s="12"/>
      <c r="L110" s="12"/>
      <c r="M110" s="12" t="s">
        <v>423</v>
      </c>
      <c r="N110" s="13"/>
      <c r="O110" s="12"/>
      <c r="P110" s="12"/>
    </row>
    <row r="111" s="5" customFormat="1" ht="24" spans="1:16">
      <c r="A111" s="30" t="s">
        <v>424</v>
      </c>
      <c r="B111" s="13">
        <f>SUM(B112)</f>
        <v>1</v>
      </c>
      <c r="C111" s="13"/>
      <c r="D111" s="13" t="s">
        <v>245</v>
      </c>
      <c r="E111" s="12"/>
      <c r="F111" s="12" t="s">
        <v>425</v>
      </c>
      <c r="G111" s="12"/>
      <c r="H111" s="12"/>
      <c r="I111" s="13">
        <f>SUM(I112)</f>
        <v>7</v>
      </c>
      <c r="J111" s="10" t="s">
        <v>22</v>
      </c>
      <c r="K111" s="12">
        <v>7</v>
      </c>
      <c r="L111" s="12"/>
      <c r="M111" s="12" t="s">
        <v>426</v>
      </c>
      <c r="N111" s="13"/>
      <c r="O111" s="12"/>
      <c r="P111" s="12"/>
    </row>
    <row r="112" s="5" customFormat="1" ht="24" spans="1:16">
      <c r="A112" s="16" t="s">
        <v>427</v>
      </c>
      <c r="B112" s="13">
        <v>1</v>
      </c>
      <c r="C112" s="13" t="s">
        <v>26</v>
      </c>
      <c r="D112" s="13"/>
      <c r="E112" s="12"/>
      <c r="F112" s="18" t="s">
        <v>428</v>
      </c>
      <c r="G112" s="12" t="s">
        <v>429</v>
      </c>
      <c r="H112" s="12">
        <v>2022</v>
      </c>
      <c r="I112" s="24">
        <v>7</v>
      </c>
      <c r="J112" s="24"/>
      <c r="K112" s="12">
        <v>7</v>
      </c>
      <c r="L112" s="12"/>
      <c r="M112" s="54" t="s">
        <v>38</v>
      </c>
      <c r="N112" s="13" t="s">
        <v>101</v>
      </c>
      <c r="O112" s="12" t="s">
        <v>32</v>
      </c>
      <c r="P112" s="12"/>
    </row>
    <row r="113" s="5" customFormat="1" ht="24" spans="1:16">
      <c r="A113" s="30" t="s">
        <v>430</v>
      </c>
      <c r="B113" s="13"/>
      <c r="C113" s="13"/>
      <c r="D113" s="13" t="s">
        <v>245</v>
      </c>
      <c r="E113" s="12"/>
      <c r="F113" s="12"/>
      <c r="G113" s="12"/>
      <c r="H113" s="12"/>
      <c r="I113" s="13"/>
      <c r="J113" s="10" t="s">
        <v>22</v>
      </c>
      <c r="K113" s="12"/>
      <c r="L113" s="12"/>
      <c r="M113" s="12" t="s">
        <v>426</v>
      </c>
      <c r="N113" s="13"/>
      <c r="O113" s="12"/>
      <c r="P113" s="12"/>
    </row>
    <row r="114" s="5" customFormat="1" ht="60" spans="1:16">
      <c r="A114" s="30" t="s">
        <v>431</v>
      </c>
      <c r="B114" s="13">
        <f>SUM(B115)</f>
        <v>1</v>
      </c>
      <c r="C114" s="13"/>
      <c r="D114" s="13" t="s">
        <v>245</v>
      </c>
      <c r="E114" s="12"/>
      <c r="F114" s="12" t="s">
        <v>432</v>
      </c>
      <c r="G114" s="12"/>
      <c r="H114" s="12"/>
      <c r="I114" s="13">
        <f>SUM(I115)</f>
        <v>6.6</v>
      </c>
      <c r="J114" s="10" t="s">
        <v>22</v>
      </c>
      <c r="K114" s="13">
        <f>SUM(K115)</f>
        <v>6.6</v>
      </c>
      <c r="L114" s="12"/>
      <c r="M114" s="12" t="s">
        <v>433</v>
      </c>
      <c r="N114" s="13"/>
      <c r="O114" s="12"/>
      <c r="P114" s="12"/>
    </row>
    <row r="115" s="4" customFormat="1" ht="35.1" customHeight="1" spans="1:16">
      <c r="A115" s="16" t="s">
        <v>440</v>
      </c>
      <c r="B115" s="17">
        <v>1</v>
      </c>
      <c r="C115" s="13" t="s">
        <v>98</v>
      </c>
      <c r="D115" s="77" t="s">
        <v>245</v>
      </c>
      <c r="E115" s="21">
        <v>1</v>
      </c>
      <c r="F115" s="18" t="s">
        <v>441</v>
      </c>
      <c r="G115" s="19" t="s">
        <v>442</v>
      </c>
      <c r="H115" s="21">
        <v>2022</v>
      </c>
      <c r="I115" s="24">
        <v>6.6</v>
      </c>
      <c r="J115" s="24"/>
      <c r="K115" s="25">
        <f>I115-J115</f>
        <v>6.6</v>
      </c>
      <c r="L115" s="25"/>
      <c r="M115" s="26" t="s">
        <v>38</v>
      </c>
      <c r="N115" s="13" t="s">
        <v>101</v>
      </c>
      <c r="O115" s="12" t="s">
        <v>32</v>
      </c>
      <c r="P115" s="17"/>
    </row>
    <row r="116" s="3" customFormat="1" spans="1:16">
      <c r="A116" s="11" t="s">
        <v>467</v>
      </c>
      <c r="B116" s="10">
        <f>B117+B119+B126+B133</f>
        <v>0</v>
      </c>
      <c r="C116" s="10" t="s">
        <v>22</v>
      </c>
      <c r="D116" s="10" t="s">
        <v>22</v>
      </c>
      <c r="E116" s="10" t="s">
        <v>22</v>
      </c>
      <c r="F116" s="10" t="s">
        <v>22</v>
      </c>
      <c r="G116" s="10" t="s">
        <v>22</v>
      </c>
      <c r="H116" s="10" t="s">
        <v>22</v>
      </c>
      <c r="I116" s="10">
        <f t="shared" ref="I116:L116" si="19">I117+I119+I126+I133</f>
        <v>0</v>
      </c>
      <c r="J116" s="10">
        <v>0</v>
      </c>
      <c r="K116" s="10">
        <f t="shared" si="19"/>
        <v>0</v>
      </c>
      <c r="L116" s="10">
        <f t="shared" si="19"/>
        <v>0</v>
      </c>
      <c r="M116" s="10" t="s">
        <v>22</v>
      </c>
      <c r="N116" s="13"/>
      <c r="O116" s="12"/>
      <c r="P116" s="12"/>
    </row>
    <row r="117" s="3" customFormat="1" ht="24" spans="1:16">
      <c r="A117" s="11" t="s">
        <v>468</v>
      </c>
      <c r="B117" s="10"/>
      <c r="C117" s="13"/>
      <c r="D117" s="13" t="s">
        <v>469</v>
      </c>
      <c r="E117" s="12"/>
      <c r="F117" s="12" t="s">
        <v>470</v>
      </c>
      <c r="G117" s="12"/>
      <c r="H117" s="12"/>
      <c r="I117" s="13">
        <v>0</v>
      </c>
      <c r="J117" s="13" t="s">
        <v>22</v>
      </c>
      <c r="K117" s="13">
        <v>0</v>
      </c>
      <c r="L117" s="13">
        <v>0</v>
      </c>
      <c r="M117" s="12" t="s">
        <v>471</v>
      </c>
      <c r="N117" s="13"/>
      <c r="O117" s="12"/>
      <c r="P117" s="12"/>
    </row>
    <row r="118" s="3" customFormat="1" spans="1:16">
      <c r="A118" s="11"/>
      <c r="B118" s="10"/>
      <c r="C118" s="13"/>
      <c r="D118" s="13"/>
      <c r="E118" s="12"/>
      <c r="F118" s="12"/>
      <c r="G118" s="12"/>
      <c r="H118" s="12"/>
      <c r="I118" s="13"/>
      <c r="J118" s="13"/>
      <c r="K118" s="13"/>
      <c r="L118" s="13"/>
      <c r="M118" s="12"/>
      <c r="N118" s="13"/>
      <c r="O118" s="12"/>
      <c r="P118" s="12"/>
    </row>
    <row r="119" s="3" customFormat="1" spans="1:16">
      <c r="A119" s="11" t="s">
        <v>472</v>
      </c>
      <c r="B119" s="10">
        <f>B120+B122+B124</f>
        <v>0</v>
      </c>
      <c r="C119" s="13" t="s">
        <v>22</v>
      </c>
      <c r="D119" s="13" t="s">
        <v>22</v>
      </c>
      <c r="E119" s="13" t="s">
        <v>22</v>
      </c>
      <c r="F119" s="13" t="s">
        <v>22</v>
      </c>
      <c r="G119" s="13" t="s">
        <v>22</v>
      </c>
      <c r="H119" s="13" t="s">
        <v>22</v>
      </c>
      <c r="I119" s="13">
        <f t="shared" ref="I119:L119" si="20">I120+I122+I124</f>
        <v>0</v>
      </c>
      <c r="J119" s="13"/>
      <c r="K119" s="13">
        <f t="shared" si="20"/>
        <v>0</v>
      </c>
      <c r="L119" s="13">
        <f t="shared" si="20"/>
        <v>0</v>
      </c>
      <c r="M119" s="13" t="s">
        <v>22</v>
      </c>
      <c r="N119" s="13"/>
      <c r="O119" s="12"/>
      <c r="P119" s="12"/>
    </row>
    <row r="120" s="5" customFormat="1" ht="24" spans="1:16">
      <c r="A120" s="30" t="s">
        <v>473</v>
      </c>
      <c r="B120" s="13"/>
      <c r="C120" s="13"/>
      <c r="D120" s="13" t="s">
        <v>245</v>
      </c>
      <c r="E120" s="12"/>
      <c r="F120" s="12" t="s">
        <v>474</v>
      </c>
      <c r="G120" s="12"/>
      <c r="H120" s="12"/>
      <c r="I120" s="13"/>
      <c r="J120" s="12"/>
      <c r="K120" s="12"/>
      <c r="L120" s="12"/>
      <c r="M120" s="12" t="s">
        <v>475</v>
      </c>
      <c r="N120" s="13"/>
      <c r="O120" s="12"/>
      <c r="P120" s="12"/>
    </row>
    <row r="121" s="5" customFormat="1" spans="1:16">
      <c r="A121" s="30"/>
      <c r="B121" s="13"/>
      <c r="C121" s="13"/>
      <c r="D121" s="13"/>
      <c r="E121" s="12"/>
      <c r="F121" s="12"/>
      <c r="G121" s="12"/>
      <c r="H121" s="12"/>
      <c r="I121" s="13"/>
      <c r="J121" s="12"/>
      <c r="K121" s="12"/>
      <c r="L121" s="12"/>
      <c r="M121" s="12"/>
      <c r="N121" s="13"/>
      <c r="O121" s="12"/>
      <c r="P121" s="12"/>
    </row>
    <row r="122" s="5" customFormat="1" ht="24" spans="1:16">
      <c r="A122" s="30" t="s">
        <v>476</v>
      </c>
      <c r="B122" s="13"/>
      <c r="C122" s="13"/>
      <c r="D122" s="13" t="s">
        <v>252</v>
      </c>
      <c r="E122" s="12"/>
      <c r="F122" s="12"/>
      <c r="G122" s="12"/>
      <c r="H122" s="12"/>
      <c r="I122" s="13"/>
      <c r="J122" s="13"/>
      <c r="K122" s="12"/>
      <c r="L122" s="12"/>
      <c r="M122" s="12" t="s">
        <v>475</v>
      </c>
      <c r="N122" s="13"/>
      <c r="O122" s="12"/>
      <c r="P122" s="12"/>
    </row>
    <row r="123" s="5" customFormat="1" spans="1:16">
      <c r="A123" s="30"/>
      <c r="B123" s="13"/>
      <c r="C123" s="13"/>
      <c r="D123" s="13"/>
      <c r="E123" s="12"/>
      <c r="F123" s="12"/>
      <c r="G123" s="12"/>
      <c r="H123" s="12"/>
      <c r="I123" s="13"/>
      <c r="J123" s="13"/>
      <c r="K123" s="12"/>
      <c r="L123" s="12"/>
      <c r="M123" s="12"/>
      <c r="N123" s="13"/>
      <c r="O123" s="12"/>
      <c r="P123" s="12"/>
    </row>
    <row r="124" s="5" customFormat="1" spans="1:16">
      <c r="A124" s="30" t="s">
        <v>477</v>
      </c>
      <c r="B124" s="13"/>
      <c r="C124" s="13"/>
      <c r="D124" s="13" t="s">
        <v>245</v>
      </c>
      <c r="E124" s="12"/>
      <c r="F124" s="12"/>
      <c r="G124" s="12"/>
      <c r="H124" s="12"/>
      <c r="I124" s="13"/>
      <c r="J124" s="13" t="s">
        <v>22</v>
      </c>
      <c r="K124" s="12"/>
      <c r="L124" s="12"/>
      <c r="M124" s="12" t="s">
        <v>478</v>
      </c>
      <c r="N124" s="13"/>
      <c r="O124" s="12"/>
      <c r="P124" s="12"/>
    </row>
    <row r="125" s="5" customFormat="1" spans="1:16">
      <c r="A125" s="30"/>
      <c r="B125" s="13"/>
      <c r="C125" s="13"/>
      <c r="D125" s="13"/>
      <c r="E125" s="12"/>
      <c r="F125" s="12"/>
      <c r="G125" s="12"/>
      <c r="H125" s="12"/>
      <c r="I125" s="13"/>
      <c r="J125" s="13"/>
      <c r="K125" s="12"/>
      <c r="L125" s="12"/>
      <c r="M125" s="12"/>
      <c r="N125" s="13"/>
      <c r="O125" s="12"/>
      <c r="P125" s="12"/>
    </row>
    <row r="126" s="3" customFormat="1" spans="1:16">
      <c r="A126" s="11" t="s">
        <v>479</v>
      </c>
      <c r="B126" s="10">
        <f>B127+B128+B129+B130+B131+B132</f>
        <v>0</v>
      </c>
      <c r="C126" s="13" t="s">
        <v>22</v>
      </c>
      <c r="D126" s="13" t="s">
        <v>22</v>
      </c>
      <c r="E126" s="13" t="s">
        <v>22</v>
      </c>
      <c r="F126" s="13" t="s">
        <v>22</v>
      </c>
      <c r="G126" s="13" t="s">
        <v>22</v>
      </c>
      <c r="H126" s="13" t="s">
        <v>22</v>
      </c>
      <c r="I126" s="13">
        <f t="shared" ref="I126:L126" si="21">I127+I128+I129+I130+I131+I132</f>
        <v>0</v>
      </c>
      <c r="J126" s="13">
        <v>0</v>
      </c>
      <c r="K126" s="13">
        <f t="shared" si="21"/>
        <v>0</v>
      </c>
      <c r="L126" s="13">
        <f t="shared" si="21"/>
        <v>0</v>
      </c>
      <c r="M126" s="13" t="s">
        <v>22</v>
      </c>
      <c r="N126" s="13"/>
      <c r="O126" s="12"/>
      <c r="P126" s="12"/>
    </row>
    <row r="127" s="3" customFormat="1" ht="24" spans="1:16">
      <c r="A127" s="30" t="s">
        <v>480</v>
      </c>
      <c r="B127" s="10"/>
      <c r="C127" s="13"/>
      <c r="D127" s="13" t="s">
        <v>252</v>
      </c>
      <c r="E127" s="12"/>
      <c r="F127" s="12" t="s">
        <v>481</v>
      </c>
      <c r="G127" s="11"/>
      <c r="H127" s="11"/>
      <c r="I127" s="10"/>
      <c r="J127" s="13" t="s">
        <v>22</v>
      </c>
      <c r="K127" s="11"/>
      <c r="L127" s="11"/>
      <c r="M127" s="12" t="s">
        <v>526</v>
      </c>
      <c r="N127" s="13"/>
      <c r="O127" s="12"/>
      <c r="P127" s="12"/>
    </row>
    <row r="128" s="3" customFormat="1" spans="1:16">
      <c r="A128" s="30" t="s">
        <v>483</v>
      </c>
      <c r="B128" s="10"/>
      <c r="C128" s="13"/>
      <c r="D128" s="13" t="s">
        <v>252</v>
      </c>
      <c r="E128" s="11"/>
      <c r="F128" s="11"/>
      <c r="G128" s="11"/>
      <c r="H128" s="11"/>
      <c r="I128" s="10"/>
      <c r="J128" s="13" t="s">
        <v>22</v>
      </c>
      <c r="K128" s="11"/>
      <c r="L128" s="11"/>
      <c r="M128" s="12" t="s">
        <v>482</v>
      </c>
      <c r="N128" s="13"/>
      <c r="O128" s="12"/>
      <c r="P128" s="12"/>
    </row>
    <row r="129" s="3" customFormat="1" spans="1:16">
      <c r="A129" s="30" t="s">
        <v>484</v>
      </c>
      <c r="B129" s="10"/>
      <c r="C129" s="13"/>
      <c r="D129" s="13" t="s">
        <v>252</v>
      </c>
      <c r="E129" s="11"/>
      <c r="F129" s="11"/>
      <c r="G129" s="11"/>
      <c r="H129" s="11"/>
      <c r="I129" s="10"/>
      <c r="J129" s="13" t="s">
        <v>22</v>
      </c>
      <c r="K129" s="11"/>
      <c r="L129" s="11"/>
      <c r="M129" s="12" t="s">
        <v>482</v>
      </c>
      <c r="N129" s="13"/>
      <c r="O129" s="12"/>
      <c r="P129" s="12"/>
    </row>
    <row r="130" s="3" customFormat="1" ht="24" spans="1:16">
      <c r="A130" s="30" t="s">
        <v>485</v>
      </c>
      <c r="B130" s="10"/>
      <c r="C130" s="13"/>
      <c r="D130" s="13" t="s">
        <v>252</v>
      </c>
      <c r="E130" s="11"/>
      <c r="F130" s="11"/>
      <c r="G130" s="11"/>
      <c r="H130" s="11"/>
      <c r="I130" s="10"/>
      <c r="J130" s="13" t="s">
        <v>22</v>
      </c>
      <c r="K130" s="11"/>
      <c r="L130" s="11"/>
      <c r="M130" s="12" t="s">
        <v>526</v>
      </c>
      <c r="N130" s="13"/>
      <c r="O130" s="12"/>
      <c r="P130" s="12"/>
    </row>
    <row r="131" s="3" customFormat="1" spans="1:16">
      <c r="A131" s="30" t="s">
        <v>486</v>
      </c>
      <c r="B131" s="10"/>
      <c r="C131" s="13"/>
      <c r="D131" s="13" t="s">
        <v>252</v>
      </c>
      <c r="E131" s="11"/>
      <c r="F131" s="11"/>
      <c r="G131" s="11"/>
      <c r="H131" s="11"/>
      <c r="I131" s="10"/>
      <c r="J131" s="13" t="s">
        <v>22</v>
      </c>
      <c r="K131" s="11"/>
      <c r="L131" s="11"/>
      <c r="M131" s="12" t="s">
        <v>526</v>
      </c>
      <c r="N131" s="13"/>
      <c r="O131" s="12"/>
      <c r="P131" s="12"/>
    </row>
    <row r="132" s="3" customFormat="1" ht="24" spans="1:16">
      <c r="A132" s="30" t="s">
        <v>487</v>
      </c>
      <c r="B132" s="10"/>
      <c r="C132" s="13"/>
      <c r="D132" s="13" t="s">
        <v>252</v>
      </c>
      <c r="E132" s="11"/>
      <c r="F132" s="11"/>
      <c r="G132" s="11"/>
      <c r="H132" s="11"/>
      <c r="I132" s="10"/>
      <c r="J132" s="13" t="s">
        <v>22</v>
      </c>
      <c r="K132" s="11"/>
      <c r="L132" s="11"/>
      <c r="M132" s="12" t="s">
        <v>482</v>
      </c>
      <c r="N132" s="13"/>
      <c r="O132" s="12"/>
      <c r="P132" s="12"/>
    </row>
    <row r="133" s="3" customFormat="1" spans="1:16">
      <c r="A133" s="11" t="s">
        <v>489</v>
      </c>
      <c r="B133" s="10">
        <f>B134+B135+B136+B137+B138</f>
        <v>0</v>
      </c>
      <c r="C133" s="10" t="s">
        <v>22</v>
      </c>
      <c r="D133" s="10" t="s">
        <v>22</v>
      </c>
      <c r="E133" s="10" t="s">
        <v>22</v>
      </c>
      <c r="F133" s="10" t="s">
        <v>22</v>
      </c>
      <c r="G133" s="10" t="s">
        <v>22</v>
      </c>
      <c r="H133" s="10" t="s">
        <v>22</v>
      </c>
      <c r="I133" s="10">
        <f t="shared" ref="I133:L133" si="22">I134+I135+I136+I137+I138</f>
        <v>0</v>
      </c>
      <c r="J133" s="10">
        <v>0</v>
      </c>
      <c r="K133" s="10">
        <f t="shared" si="22"/>
        <v>0</v>
      </c>
      <c r="L133" s="10">
        <f t="shared" si="22"/>
        <v>0</v>
      </c>
      <c r="M133" s="10" t="s">
        <v>22</v>
      </c>
      <c r="N133" s="13"/>
      <c r="O133" s="12"/>
      <c r="P133" s="12"/>
    </row>
    <row r="134" s="5" customFormat="1" ht="24" spans="1:16">
      <c r="A134" s="30" t="s">
        <v>490</v>
      </c>
      <c r="B134" s="13"/>
      <c r="C134" s="13"/>
      <c r="D134" s="13" t="s">
        <v>252</v>
      </c>
      <c r="E134" s="12"/>
      <c r="F134" s="12"/>
      <c r="G134" s="12"/>
      <c r="H134" s="12"/>
      <c r="I134" s="13"/>
      <c r="J134" s="13" t="s">
        <v>22</v>
      </c>
      <c r="K134" s="12"/>
      <c r="L134" s="12"/>
      <c r="M134" s="12" t="s">
        <v>426</v>
      </c>
      <c r="N134" s="13"/>
      <c r="O134" s="12"/>
      <c r="P134" s="12"/>
    </row>
    <row r="135" s="5" customFormat="1" ht="24" spans="1:16">
      <c r="A135" s="30" t="s">
        <v>491</v>
      </c>
      <c r="B135" s="13"/>
      <c r="C135" s="13"/>
      <c r="D135" s="13" t="s">
        <v>252</v>
      </c>
      <c r="E135" s="12"/>
      <c r="F135" s="12" t="s">
        <v>492</v>
      </c>
      <c r="G135" s="12"/>
      <c r="H135" s="12"/>
      <c r="I135" s="13"/>
      <c r="J135" s="13" t="s">
        <v>22</v>
      </c>
      <c r="K135" s="12"/>
      <c r="L135" s="12"/>
      <c r="M135" s="12" t="s">
        <v>426</v>
      </c>
      <c r="N135" s="13"/>
      <c r="O135" s="12"/>
      <c r="P135" s="12"/>
    </row>
    <row r="136" s="5" customFormat="1" ht="60" spans="1:16">
      <c r="A136" s="30" t="s">
        <v>493</v>
      </c>
      <c r="B136" s="13"/>
      <c r="C136" s="13"/>
      <c r="D136" s="13" t="s">
        <v>252</v>
      </c>
      <c r="E136" s="12"/>
      <c r="F136" s="12" t="s">
        <v>494</v>
      </c>
      <c r="G136" s="12"/>
      <c r="H136" s="12"/>
      <c r="I136" s="13"/>
      <c r="J136" s="13" t="s">
        <v>22</v>
      </c>
      <c r="K136" s="12"/>
      <c r="L136" s="12"/>
      <c r="M136" s="12" t="s">
        <v>433</v>
      </c>
      <c r="N136" s="13"/>
      <c r="O136" s="12"/>
      <c r="P136" s="12"/>
    </row>
    <row r="137" s="5" customFormat="1" ht="24" spans="1:16">
      <c r="A137" s="30" t="s">
        <v>495</v>
      </c>
      <c r="B137" s="13"/>
      <c r="C137" s="13"/>
      <c r="D137" s="13" t="s">
        <v>252</v>
      </c>
      <c r="E137" s="12"/>
      <c r="F137" s="12" t="s">
        <v>496</v>
      </c>
      <c r="G137" s="12"/>
      <c r="H137" s="12"/>
      <c r="I137" s="13"/>
      <c r="J137" s="13" t="s">
        <v>22</v>
      </c>
      <c r="K137" s="12"/>
      <c r="L137" s="12"/>
      <c r="M137" s="12" t="s">
        <v>426</v>
      </c>
      <c r="N137" s="13"/>
      <c r="O137" s="12"/>
      <c r="P137" s="12"/>
    </row>
    <row r="138" s="5" customFormat="1" ht="36" spans="1:16">
      <c r="A138" s="30" t="s">
        <v>498</v>
      </c>
      <c r="B138" s="13"/>
      <c r="C138" s="13"/>
      <c r="D138" s="13" t="s">
        <v>252</v>
      </c>
      <c r="E138" s="12"/>
      <c r="F138" s="12" t="s">
        <v>527</v>
      </c>
      <c r="G138" s="12"/>
      <c r="H138" s="12"/>
      <c r="I138" s="13"/>
      <c r="J138" s="13" t="s">
        <v>22</v>
      </c>
      <c r="K138" s="12"/>
      <c r="L138" s="12"/>
      <c r="M138" s="12" t="s">
        <v>426</v>
      </c>
      <c r="N138" s="13"/>
      <c r="O138" s="12"/>
      <c r="P138" s="12"/>
    </row>
    <row r="139" s="3" customFormat="1" spans="1:16">
      <c r="A139" s="11" t="s">
        <v>499</v>
      </c>
      <c r="B139" s="10">
        <f>B140+B144</f>
        <v>0</v>
      </c>
      <c r="C139" s="10" t="s">
        <v>22</v>
      </c>
      <c r="D139" s="10" t="s">
        <v>22</v>
      </c>
      <c r="E139" s="10" t="s">
        <v>22</v>
      </c>
      <c r="F139" s="10" t="s">
        <v>22</v>
      </c>
      <c r="G139" s="10" t="s">
        <v>22</v>
      </c>
      <c r="H139" s="10" t="s">
        <v>22</v>
      </c>
      <c r="I139" s="10">
        <f t="shared" ref="I139:L139" si="23">I140+I144</f>
        <v>0</v>
      </c>
      <c r="J139" s="10">
        <f t="shared" si="23"/>
        <v>0</v>
      </c>
      <c r="K139" s="10">
        <f t="shared" si="23"/>
        <v>0</v>
      </c>
      <c r="L139" s="10">
        <f t="shared" si="23"/>
        <v>0</v>
      </c>
      <c r="M139" s="10" t="s">
        <v>22</v>
      </c>
      <c r="N139" s="13"/>
      <c r="O139" s="12"/>
      <c r="P139" s="12"/>
    </row>
    <row r="140" s="3" customFormat="1" ht="24" spans="1:16">
      <c r="A140" s="38" t="s">
        <v>500</v>
      </c>
      <c r="B140" s="10">
        <f>B141+B142+B143</f>
        <v>0</v>
      </c>
      <c r="C140" s="10" t="s">
        <v>22</v>
      </c>
      <c r="D140" s="10" t="s">
        <v>22</v>
      </c>
      <c r="E140" s="10" t="s">
        <v>22</v>
      </c>
      <c r="F140" s="10" t="s">
        <v>22</v>
      </c>
      <c r="G140" s="10" t="s">
        <v>22</v>
      </c>
      <c r="H140" s="10" t="s">
        <v>22</v>
      </c>
      <c r="I140" s="10">
        <f t="shared" ref="I140:L140" si="24">I141+I142+I143</f>
        <v>0</v>
      </c>
      <c r="J140" s="10">
        <v>0</v>
      </c>
      <c r="K140" s="10">
        <f t="shared" si="24"/>
        <v>0</v>
      </c>
      <c r="L140" s="10">
        <f t="shared" si="24"/>
        <v>0</v>
      </c>
      <c r="M140" s="10" t="s">
        <v>22</v>
      </c>
      <c r="N140" s="13"/>
      <c r="O140" s="12"/>
      <c r="P140" s="12"/>
    </row>
    <row r="141" s="3" customFormat="1" ht="24" spans="1:16">
      <c r="A141" s="39" t="s">
        <v>501</v>
      </c>
      <c r="B141" s="10"/>
      <c r="C141" s="13"/>
      <c r="D141" s="13" t="s">
        <v>245</v>
      </c>
      <c r="E141" s="12"/>
      <c r="F141" s="12" t="s">
        <v>502</v>
      </c>
      <c r="G141" s="12"/>
      <c r="H141" s="12"/>
      <c r="I141" s="13"/>
      <c r="J141" s="13" t="s">
        <v>22</v>
      </c>
      <c r="K141" s="12"/>
      <c r="L141" s="12"/>
      <c r="M141" s="12" t="s">
        <v>263</v>
      </c>
      <c r="N141" s="13"/>
      <c r="O141" s="12"/>
      <c r="P141" s="12"/>
    </row>
    <row r="142" s="3" customFormat="1" ht="36" spans="1:16">
      <c r="A142" s="39" t="s">
        <v>503</v>
      </c>
      <c r="B142" s="10"/>
      <c r="C142" s="13"/>
      <c r="D142" s="13" t="s">
        <v>245</v>
      </c>
      <c r="E142" s="12"/>
      <c r="F142" s="12" t="s">
        <v>504</v>
      </c>
      <c r="G142" s="12"/>
      <c r="H142" s="12"/>
      <c r="I142" s="13"/>
      <c r="J142" s="13" t="s">
        <v>22</v>
      </c>
      <c r="K142" s="12"/>
      <c r="L142" s="12"/>
      <c r="M142" s="12" t="s">
        <v>263</v>
      </c>
      <c r="N142" s="13"/>
      <c r="O142" s="12"/>
      <c r="P142" s="12"/>
    </row>
    <row r="143" s="3" customFormat="1" ht="24" spans="1:16">
      <c r="A143" s="39" t="s">
        <v>505</v>
      </c>
      <c r="B143" s="10"/>
      <c r="C143" s="13"/>
      <c r="D143" s="13" t="s">
        <v>245</v>
      </c>
      <c r="E143" s="12"/>
      <c r="F143" s="12" t="s">
        <v>506</v>
      </c>
      <c r="G143" s="12"/>
      <c r="H143" s="12"/>
      <c r="I143" s="13"/>
      <c r="J143" s="13"/>
      <c r="K143" s="12"/>
      <c r="L143" s="12"/>
      <c r="M143" s="12" t="s">
        <v>79</v>
      </c>
      <c r="N143" s="13"/>
      <c r="O143" s="12"/>
      <c r="P143" s="12"/>
    </row>
    <row r="144" s="3" customFormat="1" ht="24" spans="1:16">
      <c r="A144" s="38" t="s">
        <v>507</v>
      </c>
      <c r="B144" s="10">
        <f>B145+B146+B147+B148</f>
        <v>0</v>
      </c>
      <c r="C144" s="10" t="s">
        <v>22</v>
      </c>
      <c r="D144" s="10" t="s">
        <v>22</v>
      </c>
      <c r="E144" s="10" t="s">
        <v>22</v>
      </c>
      <c r="F144" s="10" t="s">
        <v>22</v>
      </c>
      <c r="G144" s="10" t="s">
        <v>22</v>
      </c>
      <c r="H144" s="10" t="s">
        <v>22</v>
      </c>
      <c r="I144" s="10">
        <f t="shared" ref="I144:L144" si="25">I145+I146+I147+I148</f>
        <v>0</v>
      </c>
      <c r="J144" s="10">
        <v>0</v>
      </c>
      <c r="K144" s="10">
        <f t="shared" si="25"/>
        <v>0</v>
      </c>
      <c r="L144" s="10">
        <f t="shared" si="25"/>
        <v>0</v>
      </c>
      <c r="M144" s="10" t="s">
        <v>22</v>
      </c>
      <c r="N144" s="13"/>
      <c r="O144" s="12"/>
      <c r="P144" s="11"/>
    </row>
    <row r="145" s="3" customFormat="1" ht="24" spans="1:16">
      <c r="A145" s="39" t="s">
        <v>508</v>
      </c>
      <c r="B145" s="10"/>
      <c r="C145" s="13"/>
      <c r="D145" s="13" t="s">
        <v>252</v>
      </c>
      <c r="E145" s="11"/>
      <c r="F145" s="11"/>
      <c r="G145" s="11"/>
      <c r="H145" s="11"/>
      <c r="I145" s="10"/>
      <c r="J145" s="13" t="s">
        <v>22</v>
      </c>
      <c r="K145" s="11"/>
      <c r="L145" s="11"/>
      <c r="M145" s="12" t="s">
        <v>263</v>
      </c>
      <c r="N145" s="13"/>
      <c r="O145" s="12"/>
      <c r="P145" s="48" t="s">
        <v>509</v>
      </c>
    </row>
    <row r="146" s="3" customFormat="1" ht="24" spans="1:16">
      <c r="A146" s="39" t="s">
        <v>510</v>
      </c>
      <c r="B146" s="10"/>
      <c r="C146" s="13"/>
      <c r="D146" s="13" t="s">
        <v>35</v>
      </c>
      <c r="E146" s="11"/>
      <c r="F146" s="11"/>
      <c r="G146" s="11"/>
      <c r="H146" s="11"/>
      <c r="I146" s="10"/>
      <c r="J146" s="13" t="s">
        <v>22</v>
      </c>
      <c r="K146" s="11"/>
      <c r="L146" s="11"/>
      <c r="M146" s="12" t="s">
        <v>263</v>
      </c>
      <c r="N146" s="13"/>
      <c r="O146" s="12"/>
      <c r="P146" s="49"/>
    </row>
    <row r="147" s="3" customFormat="1" ht="36" spans="1:16">
      <c r="A147" s="39" t="s">
        <v>511</v>
      </c>
      <c r="B147" s="10"/>
      <c r="C147" s="13"/>
      <c r="D147" s="13" t="s">
        <v>252</v>
      </c>
      <c r="E147" s="11"/>
      <c r="F147" s="11"/>
      <c r="G147" s="11"/>
      <c r="H147" s="11"/>
      <c r="I147" s="10"/>
      <c r="J147" s="13" t="s">
        <v>22</v>
      </c>
      <c r="K147" s="11"/>
      <c r="L147" s="11"/>
      <c r="M147" s="12" t="s">
        <v>512</v>
      </c>
      <c r="N147" s="13"/>
      <c r="O147" s="12"/>
      <c r="P147" s="49"/>
    </row>
    <row r="148" s="3" customFormat="1" spans="1:16">
      <c r="A148" s="39" t="s">
        <v>513</v>
      </c>
      <c r="B148" s="10"/>
      <c r="C148" s="13"/>
      <c r="D148" s="10"/>
      <c r="E148" s="11"/>
      <c r="F148" s="11"/>
      <c r="G148" s="11"/>
      <c r="H148" s="11"/>
      <c r="I148" s="10"/>
      <c r="J148" s="13" t="s">
        <v>22</v>
      </c>
      <c r="K148" s="11"/>
      <c r="L148" s="11"/>
      <c r="M148" s="12" t="s">
        <v>514</v>
      </c>
      <c r="N148" s="13"/>
      <c r="O148" s="12"/>
      <c r="P148" s="49"/>
    </row>
    <row r="149" s="3" customFormat="1" spans="1:16">
      <c r="A149" s="11" t="s">
        <v>515</v>
      </c>
      <c r="B149" s="10">
        <f>B150+B151+B152</f>
        <v>0</v>
      </c>
      <c r="C149" s="10" t="s">
        <v>22</v>
      </c>
      <c r="D149" s="10" t="s">
        <v>22</v>
      </c>
      <c r="E149" s="10" t="s">
        <v>22</v>
      </c>
      <c r="F149" s="10" t="s">
        <v>22</v>
      </c>
      <c r="G149" s="10" t="s">
        <v>22</v>
      </c>
      <c r="H149" s="10" t="s">
        <v>22</v>
      </c>
      <c r="I149" s="10">
        <v>0</v>
      </c>
      <c r="J149" s="10">
        <v>0</v>
      </c>
      <c r="K149" s="10">
        <v>0</v>
      </c>
      <c r="L149" s="10">
        <v>0</v>
      </c>
      <c r="M149" s="10" t="s">
        <v>22</v>
      </c>
      <c r="N149" s="10"/>
      <c r="O149" s="11"/>
      <c r="P149" s="50"/>
    </row>
    <row r="150" s="5" customFormat="1" spans="1:16">
      <c r="A150" s="12" t="s">
        <v>516</v>
      </c>
      <c r="B150" s="13"/>
      <c r="C150" s="13"/>
      <c r="D150" s="13" t="s">
        <v>35</v>
      </c>
      <c r="E150" s="12"/>
      <c r="F150" s="12"/>
      <c r="G150" s="12"/>
      <c r="H150" s="12"/>
      <c r="I150" s="13" t="s">
        <v>22</v>
      </c>
      <c r="J150" s="13" t="s">
        <v>22</v>
      </c>
      <c r="K150" s="13" t="s">
        <v>22</v>
      </c>
      <c r="L150" s="13" t="s">
        <v>22</v>
      </c>
      <c r="M150" s="13" t="s">
        <v>517</v>
      </c>
      <c r="N150" s="13"/>
      <c r="O150" s="12"/>
      <c r="P150" s="49"/>
    </row>
    <row r="151" s="5" customFormat="1" spans="1:16">
      <c r="A151" s="12" t="s">
        <v>518</v>
      </c>
      <c r="B151" s="13"/>
      <c r="C151" s="13"/>
      <c r="D151" s="13" t="s">
        <v>35</v>
      </c>
      <c r="E151" s="12"/>
      <c r="F151" s="12"/>
      <c r="G151" s="12"/>
      <c r="H151" s="12"/>
      <c r="I151" s="13" t="s">
        <v>22</v>
      </c>
      <c r="J151" s="13" t="s">
        <v>22</v>
      </c>
      <c r="K151" s="13" t="s">
        <v>22</v>
      </c>
      <c r="L151" s="13" t="s">
        <v>22</v>
      </c>
      <c r="M151" s="13" t="s">
        <v>517</v>
      </c>
      <c r="N151" s="13"/>
      <c r="O151" s="12"/>
      <c r="P151" s="49"/>
    </row>
    <row r="152" s="5" customFormat="1" spans="1:16">
      <c r="A152" s="12" t="s">
        <v>519</v>
      </c>
      <c r="B152" s="13"/>
      <c r="C152" s="13"/>
      <c r="D152" s="13" t="s">
        <v>35</v>
      </c>
      <c r="E152" s="13"/>
      <c r="F152" s="13"/>
      <c r="G152" s="13"/>
      <c r="H152" s="13"/>
      <c r="I152" s="13" t="s">
        <v>22</v>
      </c>
      <c r="J152" s="13" t="s">
        <v>22</v>
      </c>
      <c r="K152" s="13" t="s">
        <v>22</v>
      </c>
      <c r="L152" s="13" t="s">
        <v>22</v>
      </c>
      <c r="M152" s="13" t="s">
        <v>517</v>
      </c>
      <c r="N152" s="13"/>
      <c r="O152" s="12"/>
      <c r="P152" s="49"/>
    </row>
    <row r="153" s="3" customFormat="1" ht="24" spans="1:16">
      <c r="A153" s="11" t="s">
        <v>520</v>
      </c>
      <c r="B153" s="10"/>
      <c r="C153" s="10"/>
      <c r="D153" s="10" t="s">
        <v>35</v>
      </c>
      <c r="E153" s="11">
        <v>374</v>
      </c>
      <c r="F153" s="12" t="s">
        <v>521</v>
      </c>
      <c r="G153" s="11"/>
      <c r="H153" s="11"/>
      <c r="I153" s="10">
        <v>0</v>
      </c>
      <c r="J153" s="10">
        <v>0</v>
      </c>
      <c r="K153" s="10">
        <v>0</v>
      </c>
      <c r="L153" s="10">
        <v>0</v>
      </c>
      <c r="M153" s="13" t="s">
        <v>517</v>
      </c>
      <c r="N153" s="10"/>
      <c r="O153" s="11"/>
      <c r="P153" s="23"/>
    </row>
    <row r="154" s="3" customFormat="1" spans="1:16">
      <c r="A154" s="40"/>
      <c r="B154" s="41"/>
      <c r="C154" s="41"/>
      <c r="D154" s="41"/>
      <c r="E154" s="42"/>
      <c r="F154" s="43"/>
      <c r="G154" s="42"/>
      <c r="H154" s="42"/>
      <c r="I154" s="41"/>
      <c r="J154" s="41"/>
      <c r="K154" s="41"/>
      <c r="L154" s="41"/>
      <c r="M154" s="45"/>
      <c r="N154" s="41"/>
      <c r="O154" s="42"/>
      <c r="P154" s="51"/>
    </row>
    <row r="155" s="2" customFormat="1" ht="74" customHeight="1" spans="1:16">
      <c r="A155" s="44" t="s">
        <v>522</v>
      </c>
      <c r="B155" s="45"/>
      <c r="C155" s="45"/>
      <c r="D155" s="46"/>
      <c r="E155" s="46"/>
      <c r="F155" s="46"/>
      <c r="G155" s="46"/>
      <c r="H155" s="46"/>
      <c r="I155" s="45"/>
      <c r="J155" s="46"/>
      <c r="K155" s="46"/>
      <c r="L155" s="46"/>
      <c r="M155" s="46"/>
      <c r="N155" s="45"/>
      <c r="O155" s="46"/>
      <c r="P155" s="52"/>
    </row>
    <row r="156" s="2" customFormat="1" spans="2:14">
      <c r="B156" s="47"/>
      <c r="C156" s="47"/>
      <c r="I156" s="47"/>
      <c r="N156" s="47"/>
    </row>
  </sheetData>
  <autoFilter ref="A4:P26">
    <extLst/>
  </autoFilter>
  <mergeCells count="19">
    <mergeCell ref="A1:P1"/>
    <mergeCell ref="A2:C2"/>
    <mergeCell ref="D2:P2"/>
    <mergeCell ref="D3:E3"/>
    <mergeCell ref="I3:K3"/>
    <mergeCell ref="A155:P155"/>
    <mergeCell ref="A3:A4"/>
    <mergeCell ref="A83:A85"/>
    <mergeCell ref="B3:B4"/>
    <mergeCell ref="C3:C4"/>
    <mergeCell ref="F3:F4"/>
    <mergeCell ref="G3:G4"/>
    <mergeCell ref="H3:H4"/>
    <mergeCell ref="M3:M4"/>
    <mergeCell ref="N3:N4"/>
    <mergeCell ref="O3:O4"/>
    <mergeCell ref="P3:P4"/>
    <mergeCell ref="P5:P7"/>
    <mergeCell ref="P145:P153"/>
  </mergeCells>
  <dataValidations count="3">
    <dataValidation type="list" allowBlank="1" showInputMessage="1" showErrorMessage="1" sqref="C8 C10 C13 C14 C15 C16 C17 C18 C19 C20 C21 C22 C23 C24 C25 C26 C27 C29 C30 C31 C32 C33 C34 C35 C36 C38 C39 C42 C43 C44 C45 C48 C49 C50 C62 C71 C72 C75 C84 C85 C86 C87 C88 C89 C90 C91 C92 C93 C94 C95 C97 C98 C100 C101 C102 C103 C104 C105 C106 C112 C115 C117 C118 C120 C121 C122 C123 C124 C125 C153 C154 C40:C41 C46:C47 C52:C53 C57:C59 C65:C66 C68:C69 C73:C74 C77:C83 C108:C111 C113:C114 C127:C132 C134:C138 C141:C143 C145:C148 C150:C151">
      <formula1>"新建,改建,扩建"</formula1>
    </dataValidation>
    <dataValidation type="list" allowBlank="1" showInputMessage="1" showErrorMessage="1" sqref="N8 N10 N11 N12 N13 N14 N15 N16 N17 N18 N19 N20 N21 N22 N23 N24 N25 N26 N27 N29 N30 N31 N32 N33 N34 N35 N36 N38 N39 N40 N41 N42 N43 N44 N45 N46 N47 N48 N49 N50 N55 N71 N81 N83 N84 N85 N86 N87 N88 N89 N90 N92 N93 N97 N98 N100 N101 N102 N103 N104 N105 N106 N112 N115 N118 N121 N122 N123 N124 N125 N154 N52:N53 N57:N59 N61:N62 N65:N66 N68:N69 N72:N73 N74:N75 N77:N79 N107:N111 N113:N114 N116:N117 N119:N120 N126:N151 N152:N153">
      <formula1>"经营性,公益性,国有资产,农户"</formula1>
    </dataValidation>
    <dataValidation type="list" allowBlank="1" showInputMessage="1" showErrorMessage="1" sqref="O8 O10 O11 O12 O13 O14 O15 O16 O17 O18 O19 O20 O21 O22 O23 O24 O25 O26 O27 O29 O30 O31 O32 O33 O34 O35 O36 O38 O39 O40 O41 O42 O43 O44 O45 O46 O47 O48 O49 O50 O55 O71 O81 O83 O84 O85 O86 O87 O88 O89 O90 O91 O92 O93 O97 O98 O100 O101 O102 O103 O104 O105 O106 O112 O115 O118 O121 O122 O123 O124 O125 O154 O52:O53 O57:O59 O61:O62 O65:O66 O68:O69 O72:O73 O74:O75 O77:O79 O107:O111 O113:O114 O116:O117 O119:O120 O126:O151 O152:O153">
      <formula1>"已明确,未设置"</formula1>
    </dataValidation>
  </dataValidations>
  <printOptions horizontalCentered="1"/>
  <pageMargins left="0.161111111111111" right="0.161111111111111" top="0.409027777777778" bottom="0.409027777777778" header="0.5" footer="0.5"/>
  <pageSetup paperSize="9"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73"/>
  <sheetViews>
    <sheetView zoomScale="80" zoomScaleNormal="80" workbookViewId="0">
      <pane ySplit="4" topLeftCell="A5" activePane="bottomLeft" state="frozen"/>
      <selection/>
      <selection pane="bottomLeft" activeCell="A58" sqref="A58"/>
    </sheetView>
  </sheetViews>
  <sheetFormatPr defaultColWidth="9" defaultRowHeight="14.25"/>
  <cols>
    <col min="1" max="1" width="18.5" customWidth="1"/>
    <col min="2" max="3" width="5.5" style="6" customWidth="1"/>
    <col min="4" max="5" width="5.875" customWidth="1"/>
    <col min="6" max="6" width="23.625" customWidth="1"/>
    <col min="7" max="8" width="6" customWidth="1"/>
    <col min="9" max="9" width="6.375" style="6" customWidth="1"/>
    <col min="10" max="11" width="7.875" customWidth="1"/>
    <col min="12" max="12" width="6.375" customWidth="1"/>
    <col min="13" max="13" width="7.5" customWidth="1"/>
    <col min="14" max="14" width="6.75" style="6" customWidth="1"/>
    <col min="15" max="15" width="6.75" customWidth="1"/>
    <col min="16" max="16" width="6" customWidth="1"/>
  </cols>
  <sheetData>
    <row r="1" s="1" customFormat="1" ht="25.5" spans="1:16">
      <c r="A1" s="7" t="s">
        <v>528</v>
      </c>
      <c r="B1" s="7"/>
      <c r="C1" s="7"/>
      <c r="D1" s="7"/>
      <c r="E1" s="7"/>
      <c r="F1" s="7"/>
      <c r="G1" s="7"/>
      <c r="H1" s="7"/>
      <c r="I1" s="7"/>
      <c r="J1" s="7"/>
      <c r="K1" s="7"/>
      <c r="L1" s="7"/>
      <c r="M1" s="7"/>
      <c r="N1" s="7"/>
      <c r="O1" s="7"/>
      <c r="P1" s="7"/>
    </row>
    <row r="2" s="2" customFormat="1" spans="1:16">
      <c r="A2" s="8" t="s">
        <v>1</v>
      </c>
      <c r="B2" s="9"/>
      <c r="C2" s="9"/>
      <c r="D2" s="8" t="s">
        <v>2</v>
      </c>
      <c r="E2" s="8"/>
      <c r="F2" s="8"/>
      <c r="G2" s="8"/>
      <c r="H2" s="8"/>
      <c r="I2" s="9"/>
      <c r="J2" s="8"/>
      <c r="K2" s="8"/>
      <c r="L2" s="8"/>
      <c r="M2" s="8"/>
      <c r="N2" s="9"/>
      <c r="O2" s="8"/>
      <c r="P2" s="8"/>
    </row>
    <row r="3" s="2" customFormat="1" spans="1:16">
      <c r="A3" s="10" t="s">
        <v>3</v>
      </c>
      <c r="B3" s="10" t="s">
        <v>4</v>
      </c>
      <c r="C3" s="10" t="s">
        <v>5</v>
      </c>
      <c r="D3" s="10" t="s">
        <v>6</v>
      </c>
      <c r="E3" s="10"/>
      <c r="F3" s="10" t="s">
        <v>7</v>
      </c>
      <c r="G3" s="10" t="s">
        <v>8</v>
      </c>
      <c r="H3" s="10" t="s">
        <v>9</v>
      </c>
      <c r="I3" s="10" t="s">
        <v>10</v>
      </c>
      <c r="J3" s="10"/>
      <c r="K3" s="10"/>
      <c r="L3" s="10"/>
      <c r="M3" s="10" t="s">
        <v>11</v>
      </c>
      <c r="N3" s="22" t="s">
        <v>12</v>
      </c>
      <c r="O3" s="22" t="s">
        <v>13</v>
      </c>
      <c r="P3" s="10" t="s">
        <v>14</v>
      </c>
    </row>
    <row r="4" s="2" customFormat="1" ht="24" spans="1:16">
      <c r="A4" s="11"/>
      <c r="B4" s="10"/>
      <c r="C4" s="10"/>
      <c r="D4" s="10" t="s">
        <v>15</v>
      </c>
      <c r="E4" s="10" t="s">
        <v>16</v>
      </c>
      <c r="F4" s="11"/>
      <c r="G4" s="11"/>
      <c r="H4" s="11"/>
      <c r="I4" s="10" t="s">
        <v>17</v>
      </c>
      <c r="J4" s="11" t="s">
        <v>18</v>
      </c>
      <c r="K4" s="11" t="s">
        <v>19</v>
      </c>
      <c r="L4" s="11" t="s">
        <v>20</v>
      </c>
      <c r="M4" s="10"/>
      <c r="N4" s="23"/>
      <c r="O4" s="23"/>
      <c r="P4" s="10"/>
    </row>
    <row r="5" s="3" customFormat="1" spans="1:16">
      <c r="A5" s="10" t="s">
        <v>21</v>
      </c>
      <c r="B5" s="10">
        <f>B6+B73+B86+B90+B111+B126+B133+B156+B166+B170</f>
        <v>38</v>
      </c>
      <c r="C5" s="10" t="s">
        <v>22</v>
      </c>
      <c r="D5" s="10" t="s">
        <v>22</v>
      </c>
      <c r="E5" s="10" t="s">
        <v>22</v>
      </c>
      <c r="F5" s="10" t="s">
        <v>22</v>
      </c>
      <c r="G5" s="10" t="s">
        <v>22</v>
      </c>
      <c r="H5" s="10" t="s">
        <v>22</v>
      </c>
      <c r="I5" s="10">
        <f t="shared" ref="I5:L5" si="0">I6+I73+I86+I90+I111+I126+I133+I156+I166+I170</f>
        <v>11479.64</v>
      </c>
      <c r="J5" s="10">
        <f t="shared" si="0"/>
        <v>0</v>
      </c>
      <c r="K5" s="10">
        <f t="shared" si="0"/>
        <v>11479.64</v>
      </c>
      <c r="L5" s="10">
        <f t="shared" si="0"/>
        <v>0</v>
      </c>
      <c r="M5" s="13" t="s">
        <v>22</v>
      </c>
      <c r="N5" s="13" t="s">
        <v>22</v>
      </c>
      <c r="O5" s="13" t="s">
        <v>22</v>
      </c>
      <c r="P5" s="13"/>
    </row>
    <row r="6" s="3" customFormat="1" spans="1:16">
      <c r="A6" s="11" t="s">
        <v>23</v>
      </c>
      <c r="B6" s="10">
        <f>B7+B28+B37+B62+B66</f>
        <v>24</v>
      </c>
      <c r="C6" s="10" t="s">
        <v>22</v>
      </c>
      <c r="D6" s="10" t="s">
        <v>22</v>
      </c>
      <c r="E6" s="10" t="s">
        <v>22</v>
      </c>
      <c r="F6" s="10" t="s">
        <v>22</v>
      </c>
      <c r="G6" s="10" t="s">
        <v>22</v>
      </c>
      <c r="H6" s="10" t="s">
        <v>22</v>
      </c>
      <c r="I6" s="10">
        <f t="shared" ref="I6:L6" si="1">I7+I28+I37+I62+I66</f>
        <v>4783.34</v>
      </c>
      <c r="J6" s="10">
        <f t="shared" si="1"/>
        <v>0</v>
      </c>
      <c r="K6" s="10">
        <f t="shared" si="1"/>
        <v>4783.34</v>
      </c>
      <c r="L6" s="10">
        <f t="shared" si="1"/>
        <v>0</v>
      </c>
      <c r="M6" s="13" t="s">
        <v>22</v>
      </c>
      <c r="N6" s="13" t="s">
        <v>22</v>
      </c>
      <c r="O6" s="13" t="s">
        <v>22</v>
      </c>
      <c r="P6" s="13"/>
    </row>
    <row r="7" s="3" customFormat="1" spans="1:16">
      <c r="A7" s="11" t="s">
        <v>24</v>
      </c>
      <c r="B7" s="10">
        <f>B8+B17+B19+B21+B23+B25+B27+B29</f>
        <v>4</v>
      </c>
      <c r="C7" s="10" t="s">
        <v>22</v>
      </c>
      <c r="D7" s="10" t="s">
        <v>22</v>
      </c>
      <c r="E7" s="10" t="s">
        <v>22</v>
      </c>
      <c r="F7" s="10" t="s">
        <v>22</v>
      </c>
      <c r="G7" s="10" t="s">
        <v>22</v>
      </c>
      <c r="H7" s="10" t="s">
        <v>22</v>
      </c>
      <c r="I7" s="10">
        <f t="shared" ref="I7:K7" si="2">I8+I17+I19+I21+I23+I25+I27+I29</f>
        <v>907</v>
      </c>
      <c r="J7" s="10">
        <f t="shared" si="2"/>
        <v>0</v>
      </c>
      <c r="K7" s="10">
        <f t="shared" si="2"/>
        <v>907</v>
      </c>
      <c r="L7" s="10">
        <f>E8+L17+L19+L21+L23+L25+L27+L29</f>
        <v>0</v>
      </c>
      <c r="M7" s="10" t="s">
        <v>22</v>
      </c>
      <c r="N7" s="10" t="s">
        <v>22</v>
      </c>
      <c r="O7" s="13" t="s">
        <v>22</v>
      </c>
      <c r="P7" s="13"/>
    </row>
    <row r="8" s="2" customFormat="1" ht="72" spans="1:16">
      <c r="A8" s="12" t="s">
        <v>25</v>
      </c>
      <c r="B8" s="13">
        <f>SUM(B9:B15)</f>
        <v>4</v>
      </c>
      <c r="C8" s="13" t="s">
        <v>26</v>
      </c>
      <c r="D8" s="13" t="s">
        <v>27</v>
      </c>
      <c r="E8" s="12"/>
      <c r="F8" s="12" t="s">
        <v>28</v>
      </c>
      <c r="G8" s="12" t="s">
        <v>29</v>
      </c>
      <c r="H8" s="12"/>
      <c r="I8" s="13">
        <f>SUM(I9:I15)</f>
        <v>907</v>
      </c>
      <c r="J8" s="13">
        <f>SUM(J9:J15)</f>
        <v>0</v>
      </c>
      <c r="K8" s="13">
        <f>SUM(K9:K15)</f>
        <v>907</v>
      </c>
      <c r="L8" s="12"/>
      <c r="M8" s="12" t="s">
        <v>30</v>
      </c>
      <c r="N8" s="13" t="s">
        <v>31</v>
      </c>
      <c r="O8" s="12" t="s">
        <v>32</v>
      </c>
      <c r="P8" s="12" t="s">
        <v>33</v>
      </c>
    </row>
    <row r="9" s="2" customFormat="1" ht="36" spans="1:16">
      <c r="A9" s="14" t="s">
        <v>524</v>
      </c>
      <c r="B9" s="13"/>
      <c r="C9" s="13"/>
      <c r="D9" s="13"/>
      <c r="E9" s="12"/>
      <c r="F9" s="15" t="s">
        <v>525</v>
      </c>
      <c r="G9" s="12"/>
      <c r="H9" s="12"/>
      <c r="I9" s="13"/>
      <c r="J9" s="12"/>
      <c r="K9" s="12"/>
      <c r="L9" s="12"/>
      <c r="M9" s="12"/>
      <c r="N9" s="13"/>
      <c r="O9" s="12"/>
      <c r="P9" s="12"/>
    </row>
    <row r="10" s="2" customFormat="1" ht="43" customHeight="1" spans="1:16">
      <c r="A10" s="16" t="s">
        <v>39</v>
      </c>
      <c r="B10" s="13">
        <v>1</v>
      </c>
      <c r="C10" s="13"/>
      <c r="D10" s="13"/>
      <c r="E10" s="12"/>
      <c r="F10" s="16" t="s">
        <v>40</v>
      </c>
      <c r="G10" s="12" t="s">
        <v>41</v>
      </c>
      <c r="H10" s="21">
        <v>2023</v>
      </c>
      <c r="I10" s="13">
        <v>25</v>
      </c>
      <c r="J10" s="12"/>
      <c r="K10" s="13">
        <v>25</v>
      </c>
      <c r="L10" s="57"/>
      <c r="M10" s="57" t="s">
        <v>42</v>
      </c>
      <c r="N10" s="13" t="s">
        <v>31</v>
      </c>
      <c r="O10" s="12" t="s">
        <v>32</v>
      </c>
      <c r="P10" s="12"/>
    </row>
    <row r="11" s="2" customFormat="1" ht="45" customHeight="1" spans="1:16">
      <c r="A11" s="16" t="s">
        <v>43</v>
      </c>
      <c r="B11" s="13">
        <v>1</v>
      </c>
      <c r="C11" s="13"/>
      <c r="D11" s="13"/>
      <c r="E11" s="12"/>
      <c r="F11" s="16" t="s">
        <v>44</v>
      </c>
      <c r="G11" s="12" t="s">
        <v>41</v>
      </c>
      <c r="H11" s="21">
        <v>2023</v>
      </c>
      <c r="I11" s="13">
        <v>41</v>
      </c>
      <c r="J11" s="12"/>
      <c r="K11" s="13">
        <v>41</v>
      </c>
      <c r="L11" s="57"/>
      <c r="M11" s="57" t="s">
        <v>42</v>
      </c>
      <c r="N11" s="13" t="s">
        <v>31</v>
      </c>
      <c r="O11" s="12" t="s">
        <v>32</v>
      </c>
      <c r="P11" s="12"/>
    </row>
    <row r="12" s="2" customFormat="1" ht="61" customHeight="1" spans="1:16">
      <c r="A12" s="16" t="s">
        <v>45</v>
      </c>
      <c r="B12" s="13">
        <v>1</v>
      </c>
      <c r="C12" s="13"/>
      <c r="D12" s="13"/>
      <c r="E12" s="12"/>
      <c r="F12" s="16" t="s">
        <v>46</v>
      </c>
      <c r="G12" s="12" t="s">
        <v>47</v>
      </c>
      <c r="H12" s="21">
        <v>2023</v>
      </c>
      <c r="I12" s="13">
        <v>41</v>
      </c>
      <c r="J12" s="12"/>
      <c r="K12" s="13">
        <v>41</v>
      </c>
      <c r="L12" s="57"/>
      <c r="M12" s="57" t="s">
        <v>42</v>
      </c>
      <c r="N12" s="13" t="s">
        <v>31</v>
      </c>
      <c r="O12" s="12" t="s">
        <v>32</v>
      </c>
      <c r="P12" s="12"/>
    </row>
    <row r="13" s="4" customFormat="1" ht="48.75" spans="1:16">
      <c r="A13" s="16" t="s">
        <v>48</v>
      </c>
      <c r="B13" s="17">
        <v>1</v>
      </c>
      <c r="C13" s="17"/>
      <c r="D13" s="18" t="s">
        <v>35</v>
      </c>
      <c r="E13" s="21">
        <v>1</v>
      </c>
      <c r="F13" s="19" t="s">
        <v>49</v>
      </c>
      <c r="G13" s="19" t="s">
        <v>50</v>
      </c>
      <c r="H13" s="21">
        <v>2023</v>
      </c>
      <c r="I13" s="24">
        <v>800</v>
      </c>
      <c r="J13" s="24"/>
      <c r="K13" s="25">
        <f>I13-J13</f>
        <v>800</v>
      </c>
      <c r="L13" s="25"/>
      <c r="M13" s="26" t="s">
        <v>51</v>
      </c>
      <c r="N13" s="13" t="s">
        <v>31</v>
      </c>
      <c r="O13" s="12" t="s">
        <v>32</v>
      </c>
      <c r="P13" s="17"/>
    </row>
    <row r="14" s="2" customFormat="1" ht="48" spans="1:16">
      <c r="A14" s="12" t="s">
        <v>57</v>
      </c>
      <c r="B14" s="13"/>
      <c r="C14" s="13"/>
      <c r="D14" s="13" t="s">
        <v>58</v>
      </c>
      <c r="E14" s="12"/>
      <c r="F14" s="12" t="s">
        <v>59</v>
      </c>
      <c r="G14" s="12"/>
      <c r="H14" s="12"/>
      <c r="I14" s="13"/>
      <c r="J14" s="12"/>
      <c r="K14" s="12"/>
      <c r="L14" s="12"/>
      <c r="M14" s="12" t="s">
        <v>60</v>
      </c>
      <c r="N14" s="13"/>
      <c r="O14" s="12"/>
      <c r="P14" s="13" t="s">
        <v>61</v>
      </c>
    </row>
    <row r="15" s="2" customFormat="1" spans="1:16">
      <c r="A15" s="12"/>
      <c r="B15" s="13"/>
      <c r="C15" s="13"/>
      <c r="D15" s="13"/>
      <c r="E15" s="12"/>
      <c r="F15" s="12"/>
      <c r="G15" s="12"/>
      <c r="H15" s="12"/>
      <c r="I15" s="13"/>
      <c r="J15" s="12"/>
      <c r="K15" s="12"/>
      <c r="L15" s="12"/>
      <c r="M15" s="12"/>
      <c r="N15" s="13"/>
      <c r="O15" s="12"/>
      <c r="P15" s="13"/>
    </row>
    <row r="16" s="2" customFormat="1" ht="48" spans="1:16">
      <c r="A16" s="12" t="s">
        <v>62</v>
      </c>
      <c r="B16" s="13"/>
      <c r="C16" s="13"/>
      <c r="D16" s="13" t="s">
        <v>63</v>
      </c>
      <c r="E16" s="12"/>
      <c r="F16" s="12" t="s">
        <v>64</v>
      </c>
      <c r="G16" s="12"/>
      <c r="H16" s="12"/>
      <c r="I16" s="13"/>
      <c r="J16" s="12"/>
      <c r="K16" s="12"/>
      <c r="L16" s="12"/>
      <c r="M16" s="12" t="s">
        <v>65</v>
      </c>
      <c r="N16" s="13"/>
      <c r="O16" s="12"/>
      <c r="P16" s="13" t="s">
        <v>61</v>
      </c>
    </row>
    <row r="17" s="2" customFormat="1" spans="1:16">
      <c r="A17" s="12"/>
      <c r="B17" s="13"/>
      <c r="C17" s="13"/>
      <c r="D17" s="13"/>
      <c r="E17" s="12"/>
      <c r="F17" s="12"/>
      <c r="G17" s="12"/>
      <c r="H17" s="12"/>
      <c r="I17" s="13"/>
      <c r="J17" s="12"/>
      <c r="K17" s="12"/>
      <c r="L17" s="12"/>
      <c r="M17" s="12"/>
      <c r="N17" s="13"/>
      <c r="O17" s="12"/>
      <c r="P17" s="13"/>
    </row>
    <row r="18" s="2" customFormat="1" ht="36" spans="1:16">
      <c r="A18" s="12" t="s">
        <v>66</v>
      </c>
      <c r="B18" s="13"/>
      <c r="C18" s="13"/>
      <c r="D18" s="13" t="s">
        <v>63</v>
      </c>
      <c r="E18" s="12"/>
      <c r="F18" s="12" t="s">
        <v>67</v>
      </c>
      <c r="G18" s="12"/>
      <c r="H18" s="12"/>
      <c r="I18" s="13"/>
      <c r="J18" s="12"/>
      <c r="K18" s="12"/>
      <c r="L18" s="12"/>
      <c r="M18" s="12" t="s">
        <v>68</v>
      </c>
      <c r="N18" s="13"/>
      <c r="O18" s="12"/>
      <c r="P18" s="13" t="s">
        <v>61</v>
      </c>
    </row>
    <row r="19" s="2" customFormat="1" spans="1:16">
      <c r="A19" s="12"/>
      <c r="B19" s="13"/>
      <c r="C19" s="13"/>
      <c r="D19" s="13"/>
      <c r="E19" s="12"/>
      <c r="F19" s="12"/>
      <c r="G19" s="12"/>
      <c r="H19" s="12"/>
      <c r="I19" s="13"/>
      <c r="J19" s="12"/>
      <c r="K19" s="12"/>
      <c r="L19" s="12"/>
      <c r="M19" s="12"/>
      <c r="N19" s="13"/>
      <c r="O19" s="12"/>
      <c r="P19" s="13"/>
    </row>
    <row r="20" s="2" customFormat="1" ht="48" spans="1:16">
      <c r="A20" s="12" t="s">
        <v>69</v>
      </c>
      <c r="B20" s="13"/>
      <c r="C20" s="13"/>
      <c r="D20" s="13" t="s">
        <v>70</v>
      </c>
      <c r="E20" s="12"/>
      <c r="F20" s="12" t="s">
        <v>71</v>
      </c>
      <c r="G20" s="12"/>
      <c r="H20" s="12"/>
      <c r="I20" s="13"/>
      <c r="J20" s="12"/>
      <c r="K20" s="12"/>
      <c r="L20" s="12"/>
      <c r="M20" s="12" t="s">
        <v>72</v>
      </c>
      <c r="N20" s="13"/>
      <c r="O20" s="12"/>
      <c r="P20" s="13" t="s">
        <v>61</v>
      </c>
    </row>
    <row r="21" s="2" customFormat="1" spans="1:16">
      <c r="A21" s="12"/>
      <c r="B21" s="13"/>
      <c r="C21" s="13"/>
      <c r="D21" s="13"/>
      <c r="E21" s="12"/>
      <c r="F21" s="12"/>
      <c r="G21" s="12"/>
      <c r="H21" s="12"/>
      <c r="I21" s="13"/>
      <c r="J21" s="12"/>
      <c r="K21" s="12"/>
      <c r="L21" s="12"/>
      <c r="M21" s="12"/>
      <c r="N21" s="13"/>
      <c r="O21" s="12"/>
      <c r="P21" s="13"/>
    </row>
    <row r="22" s="2" customFormat="1" ht="36" spans="1:16">
      <c r="A22" s="12" t="s">
        <v>73</v>
      </c>
      <c r="B22" s="13"/>
      <c r="C22" s="13"/>
      <c r="D22" s="13" t="s">
        <v>74</v>
      </c>
      <c r="E22" s="12"/>
      <c r="F22" s="12" t="s">
        <v>75</v>
      </c>
      <c r="G22" s="12"/>
      <c r="H22" s="12"/>
      <c r="I22" s="13"/>
      <c r="J22" s="12"/>
      <c r="K22" s="12"/>
      <c r="L22" s="12"/>
      <c r="M22" s="12" t="s">
        <v>76</v>
      </c>
      <c r="N22" s="13"/>
      <c r="O22" s="12"/>
      <c r="P22" s="13" t="s">
        <v>61</v>
      </c>
    </row>
    <row r="23" s="2" customFormat="1" spans="1:16">
      <c r="A23" s="12"/>
      <c r="B23" s="13"/>
      <c r="C23" s="13"/>
      <c r="D23" s="13"/>
      <c r="E23" s="12"/>
      <c r="F23" s="12"/>
      <c r="G23" s="12"/>
      <c r="H23" s="12"/>
      <c r="I23" s="13"/>
      <c r="J23" s="12"/>
      <c r="K23" s="12"/>
      <c r="L23" s="12"/>
      <c r="M23" s="12"/>
      <c r="N23" s="13"/>
      <c r="O23" s="12"/>
      <c r="P23" s="13"/>
    </row>
    <row r="24" s="2" customFormat="1" ht="24" spans="1:16">
      <c r="A24" s="12" t="s">
        <v>77</v>
      </c>
      <c r="B24" s="13"/>
      <c r="C24" s="13"/>
      <c r="D24" s="13" t="s">
        <v>35</v>
      </c>
      <c r="E24" s="12"/>
      <c r="F24" s="12" t="s">
        <v>78</v>
      </c>
      <c r="G24" s="12"/>
      <c r="H24" s="12"/>
      <c r="I24" s="13"/>
      <c r="J24" s="12"/>
      <c r="K24" s="12"/>
      <c r="L24" s="12"/>
      <c r="M24" s="12" t="s">
        <v>79</v>
      </c>
      <c r="N24" s="13"/>
      <c r="O24" s="12"/>
      <c r="P24" s="13" t="s">
        <v>61</v>
      </c>
    </row>
    <row r="25" s="2" customFormat="1" spans="1:16">
      <c r="A25" s="12"/>
      <c r="B25" s="13"/>
      <c r="C25" s="13"/>
      <c r="D25" s="13"/>
      <c r="E25" s="12"/>
      <c r="F25" s="12"/>
      <c r="G25" s="12"/>
      <c r="H25" s="12"/>
      <c r="I25" s="13"/>
      <c r="J25" s="12"/>
      <c r="K25" s="12"/>
      <c r="L25" s="12"/>
      <c r="M25" s="12"/>
      <c r="N25" s="13"/>
      <c r="O25" s="12"/>
      <c r="P25" s="13"/>
    </row>
    <row r="26" s="2" customFormat="1" ht="36" spans="1:16">
      <c r="A26" s="12" t="s">
        <v>80</v>
      </c>
      <c r="B26" s="13"/>
      <c r="C26" s="13"/>
      <c r="D26" s="13" t="s">
        <v>35</v>
      </c>
      <c r="E26" s="12"/>
      <c r="F26" s="12" t="s">
        <v>81</v>
      </c>
      <c r="G26" s="12"/>
      <c r="H26" s="12"/>
      <c r="I26" s="13"/>
      <c r="J26" s="12"/>
      <c r="K26" s="12"/>
      <c r="L26" s="12"/>
      <c r="M26" s="12" t="s">
        <v>82</v>
      </c>
      <c r="N26" s="13"/>
      <c r="O26" s="12"/>
      <c r="P26" s="13" t="s">
        <v>61</v>
      </c>
    </row>
    <row r="27" s="2" customFormat="1" spans="1:16">
      <c r="A27" s="12"/>
      <c r="B27" s="13"/>
      <c r="C27" s="13"/>
      <c r="D27" s="13"/>
      <c r="E27" s="12"/>
      <c r="F27" s="12"/>
      <c r="G27" s="12"/>
      <c r="H27" s="12"/>
      <c r="I27" s="13"/>
      <c r="J27" s="12"/>
      <c r="K27" s="12"/>
      <c r="L27" s="12"/>
      <c r="M27" s="12"/>
      <c r="N27" s="13"/>
      <c r="O27" s="12"/>
      <c r="P27" s="13"/>
    </row>
    <row r="28" s="3" customFormat="1" spans="1:16">
      <c r="A28" s="11" t="s">
        <v>83</v>
      </c>
      <c r="B28" s="10">
        <f>B29+B31+B33+B35</f>
        <v>0</v>
      </c>
      <c r="C28" s="10" t="s">
        <v>22</v>
      </c>
      <c r="D28" s="10" t="s">
        <v>22</v>
      </c>
      <c r="E28" s="10" t="s">
        <v>22</v>
      </c>
      <c r="F28" s="10" t="s">
        <v>22</v>
      </c>
      <c r="G28" s="10" t="s">
        <v>22</v>
      </c>
      <c r="H28" s="10" t="s">
        <v>22</v>
      </c>
      <c r="I28" s="10">
        <f t="shared" ref="I28:L28" si="3">I29+I31+I33+I35</f>
        <v>0</v>
      </c>
      <c r="J28" s="10">
        <f t="shared" si="3"/>
        <v>0</v>
      </c>
      <c r="K28" s="10">
        <f t="shared" si="3"/>
        <v>0</v>
      </c>
      <c r="L28" s="10">
        <f t="shared" si="3"/>
        <v>0</v>
      </c>
      <c r="M28" s="10" t="s">
        <v>22</v>
      </c>
      <c r="N28" s="10" t="s">
        <v>22</v>
      </c>
      <c r="O28" s="10" t="s">
        <v>22</v>
      </c>
      <c r="P28" s="13"/>
    </row>
    <row r="29" s="2" customFormat="1" ht="36" spans="1:16">
      <c r="A29" s="12" t="s">
        <v>84</v>
      </c>
      <c r="B29" s="13"/>
      <c r="C29" s="13"/>
      <c r="D29" s="13" t="s">
        <v>35</v>
      </c>
      <c r="E29" s="12"/>
      <c r="F29" s="12" t="s">
        <v>85</v>
      </c>
      <c r="G29" s="12"/>
      <c r="H29" s="12"/>
      <c r="I29" s="13"/>
      <c r="J29" s="12"/>
      <c r="K29" s="12"/>
      <c r="L29" s="12"/>
      <c r="M29" s="12" t="s">
        <v>86</v>
      </c>
      <c r="N29" s="13"/>
      <c r="O29" s="12"/>
      <c r="P29" s="13" t="s">
        <v>61</v>
      </c>
    </row>
    <row r="30" s="2" customFormat="1" spans="1:16">
      <c r="A30" s="12"/>
      <c r="B30" s="13"/>
      <c r="C30" s="13"/>
      <c r="D30" s="13"/>
      <c r="E30" s="12"/>
      <c r="F30" s="12"/>
      <c r="G30" s="12"/>
      <c r="H30" s="12"/>
      <c r="I30" s="13"/>
      <c r="J30" s="12"/>
      <c r="K30" s="12"/>
      <c r="L30" s="12"/>
      <c r="M30" s="12"/>
      <c r="N30" s="13"/>
      <c r="O30" s="12"/>
      <c r="P30" s="13"/>
    </row>
    <row r="31" s="2" customFormat="1" ht="48" spans="1:16">
      <c r="A31" s="12" t="s">
        <v>87</v>
      </c>
      <c r="B31" s="13"/>
      <c r="C31" s="13"/>
      <c r="D31" s="13" t="s">
        <v>88</v>
      </c>
      <c r="E31" s="12"/>
      <c r="F31" s="12" t="s">
        <v>89</v>
      </c>
      <c r="G31" s="12"/>
      <c r="H31" s="12"/>
      <c r="I31" s="13"/>
      <c r="J31" s="12"/>
      <c r="K31" s="12"/>
      <c r="L31" s="12"/>
      <c r="M31" s="12" t="s">
        <v>90</v>
      </c>
      <c r="N31" s="13"/>
      <c r="O31" s="12"/>
      <c r="P31" s="13" t="s">
        <v>61</v>
      </c>
    </row>
    <row r="32" s="2" customFormat="1" spans="1:16">
      <c r="A32" s="12"/>
      <c r="B32" s="13"/>
      <c r="C32" s="13"/>
      <c r="D32" s="13"/>
      <c r="E32" s="12"/>
      <c r="F32" s="12"/>
      <c r="G32" s="12"/>
      <c r="H32" s="12"/>
      <c r="I32" s="13"/>
      <c r="J32" s="12"/>
      <c r="K32" s="12"/>
      <c r="L32" s="12"/>
      <c r="M32" s="12"/>
      <c r="N32" s="13"/>
      <c r="O32" s="12"/>
      <c r="P32" s="13"/>
    </row>
    <row r="33" s="2" customFormat="1" ht="48" spans="1:16">
      <c r="A33" s="12" t="s">
        <v>91</v>
      </c>
      <c r="B33" s="13"/>
      <c r="C33" s="13"/>
      <c r="D33" s="13" t="s">
        <v>88</v>
      </c>
      <c r="E33" s="12"/>
      <c r="F33" s="12" t="s">
        <v>92</v>
      </c>
      <c r="G33" s="12"/>
      <c r="H33" s="12"/>
      <c r="I33" s="13"/>
      <c r="J33" s="13"/>
      <c r="K33" s="12"/>
      <c r="L33" s="12"/>
      <c r="M33" s="12" t="s">
        <v>93</v>
      </c>
      <c r="N33" s="13"/>
      <c r="O33" s="12"/>
      <c r="P33" s="13" t="s">
        <v>61</v>
      </c>
    </row>
    <row r="34" s="2" customFormat="1" spans="1:16">
      <c r="A34" s="12"/>
      <c r="B34" s="13"/>
      <c r="C34" s="13"/>
      <c r="D34" s="13"/>
      <c r="E34" s="12"/>
      <c r="F34" s="12"/>
      <c r="G34" s="12"/>
      <c r="H34" s="12"/>
      <c r="I34" s="13"/>
      <c r="J34" s="13"/>
      <c r="K34" s="12"/>
      <c r="L34" s="12"/>
      <c r="M34" s="12"/>
      <c r="N34" s="13"/>
      <c r="O34" s="12"/>
      <c r="P34" s="13"/>
    </row>
    <row r="35" s="2" customFormat="1" ht="48" spans="1:16">
      <c r="A35" s="12" t="s">
        <v>94</v>
      </c>
      <c r="B35" s="13"/>
      <c r="C35" s="13"/>
      <c r="D35" s="13" t="s">
        <v>88</v>
      </c>
      <c r="E35" s="12"/>
      <c r="F35" s="12" t="s">
        <v>95</v>
      </c>
      <c r="G35" s="12"/>
      <c r="H35" s="12"/>
      <c r="I35" s="13"/>
      <c r="J35" s="13"/>
      <c r="K35" s="12"/>
      <c r="L35" s="12"/>
      <c r="M35" s="12" t="s">
        <v>93</v>
      </c>
      <c r="N35" s="13"/>
      <c r="O35" s="12"/>
      <c r="P35" s="13" t="s">
        <v>61</v>
      </c>
    </row>
    <row r="36" s="2" customFormat="1" spans="1:16">
      <c r="A36" s="12"/>
      <c r="B36" s="13"/>
      <c r="C36" s="13"/>
      <c r="D36" s="13"/>
      <c r="E36" s="12"/>
      <c r="F36" s="12"/>
      <c r="G36" s="12"/>
      <c r="H36" s="12"/>
      <c r="I36" s="13"/>
      <c r="J36" s="13"/>
      <c r="K36" s="12"/>
      <c r="L36" s="12"/>
      <c r="M36" s="12"/>
      <c r="N36" s="13"/>
      <c r="O36" s="12"/>
      <c r="P36" s="13"/>
    </row>
    <row r="37" s="3" customFormat="1" ht="24" spans="1:16">
      <c r="A37" s="11" t="s">
        <v>96</v>
      </c>
      <c r="B37" s="10">
        <f>B38+B49+B60</f>
        <v>20</v>
      </c>
      <c r="C37" s="10" t="s">
        <v>22</v>
      </c>
      <c r="D37" s="10" t="s">
        <v>22</v>
      </c>
      <c r="E37" s="10" t="s">
        <v>22</v>
      </c>
      <c r="F37" s="10" t="s">
        <v>22</v>
      </c>
      <c r="G37" s="10" t="s">
        <v>22</v>
      </c>
      <c r="H37" s="10" t="s">
        <v>22</v>
      </c>
      <c r="I37" s="10">
        <f t="shared" ref="I37:L37" si="4">I38+I49+I60+I60</f>
        <v>3876.34</v>
      </c>
      <c r="J37" s="10">
        <f>J49+J60</f>
        <v>0</v>
      </c>
      <c r="K37" s="10">
        <f t="shared" si="4"/>
        <v>3876.34</v>
      </c>
      <c r="L37" s="10">
        <f t="shared" si="4"/>
        <v>0</v>
      </c>
      <c r="M37" s="10" t="s">
        <v>22</v>
      </c>
      <c r="N37" s="10" t="s">
        <v>22</v>
      </c>
      <c r="O37" s="10" t="s">
        <v>22</v>
      </c>
      <c r="P37" s="13"/>
    </row>
    <row r="38" s="2" customFormat="1" ht="24" spans="1:16">
      <c r="A38" s="12" t="s">
        <v>97</v>
      </c>
      <c r="B38" s="13">
        <f>SUM(B39:B48)</f>
        <v>10</v>
      </c>
      <c r="C38" s="13"/>
      <c r="D38" s="13" t="s">
        <v>99</v>
      </c>
      <c r="E38" s="12"/>
      <c r="F38" s="12"/>
      <c r="G38" s="12"/>
      <c r="H38" s="12"/>
      <c r="I38" s="13">
        <f>SUM(I39:I48)</f>
        <v>2402.6</v>
      </c>
      <c r="J38" s="13" t="s">
        <v>22</v>
      </c>
      <c r="K38" s="13">
        <f>SUM(K39:K48)</f>
        <v>2402.6</v>
      </c>
      <c r="L38" s="12"/>
      <c r="M38" s="12" t="s">
        <v>100</v>
      </c>
      <c r="N38" s="13"/>
      <c r="O38" s="12"/>
      <c r="P38" s="13" t="s">
        <v>61</v>
      </c>
    </row>
    <row r="39" s="4" customFormat="1" ht="120" spans="1:16">
      <c r="A39" s="16" t="s">
        <v>103</v>
      </c>
      <c r="B39" s="17">
        <v>1</v>
      </c>
      <c r="C39" s="13" t="s">
        <v>98</v>
      </c>
      <c r="D39" s="18" t="s">
        <v>99</v>
      </c>
      <c r="E39" s="19">
        <v>4</v>
      </c>
      <c r="F39" s="19" t="s">
        <v>104</v>
      </c>
      <c r="G39" s="19" t="s">
        <v>105</v>
      </c>
      <c r="H39" s="21">
        <v>2023</v>
      </c>
      <c r="I39" s="24">
        <v>216.84</v>
      </c>
      <c r="J39" s="24"/>
      <c r="K39" s="25">
        <v>216.84</v>
      </c>
      <c r="L39" s="25"/>
      <c r="M39" s="26" t="s">
        <v>42</v>
      </c>
      <c r="N39" s="13" t="s">
        <v>101</v>
      </c>
      <c r="O39" s="12" t="s">
        <v>102</v>
      </c>
      <c r="P39" s="17"/>
    </row>
    <row r="40" s="4" customFormat="1" ht="51" spans="1:16">
      <c r="A40" s="16" t="s">
        <v>106</v>
      </c>
      <c r="B40" s="17">
        <v>1</v>
      </c>
      <c r="C40" s="13" t="s">
        <v>98</v>
      </c>
      <c r="D40" s="18" t="s">
        <v>99</v>
      </c>
      <c r="E40" s="19">
        <v>1.2</v>
      </c>
      <c r="F40" s="18" t="s">
        <v>107</v>
      </c>
      <c r="G40" s="19" t="s">
        <v>108</v>
      </c>
      <c r="H40" s="21">
        <v>2023</v>
      </c>
      <c r="I40" s="24">
        <v>64.71</v>
      </c>
      <c r="J40" s="24"/>
      <c r="K40" s="24">
        <v>64.71</v>
      </c>
      <c r="L40" s="25"/>
      <c r="M40" s="26" t="s">
        <v>42</v>
      </c>
      <c r="N40" s="13" t="s">
        <v>101</v>
      </c>
      <c r="O40" s="12" t="s">
        <v>102</v>
      </c>
      <c r="P40" s="17"/>
    </row>
    <row r="41" s="4" customFormat="1" ht="62.25" spans="1:16">
      <c r="A41" s="16" t="s">
        <v>122</v>
      </c>
      <c r="B41" s="17">
        <v>1</v>
      </c>
      <c r="C41" s="13" t="s">
        <v>98</v>
      </c>
      <c r="D41" s="18" t="s">
        <v>99</v>
      </c>
      <c r="E41" s="19">
        <v>6.5</v>
      </c>
      <c r="F41" s="20" t="s">
        <v>123</v>
      </c>
      <c r="G41" s="19" t="s">
        <v>124</v>
      </c>
      <c r="H41" s="21">
        <v>2023</v>
      </c>
      <c r="I41" s="24">
        <v>260</v>
      </c>
      <c r="J41" s="24"/>
      <c r="K41" s="24">
        <v>260</v>
      </c>
      <c r="L41" s="25"/>
      <c r="M41" s="26" t="s">
        <v>42</v>
      </c>
      <c r="N41" s="13" t="s">
        <v>101</v>
      </c>
      <c r="O41" s="12" t="s">
        <v>102</v>
      </c>
      <c r="P41" s="17"/>
    </row>
    <row r="42" s="4" customFormat="1" ht="38" customHeight="1" spans="1:16">
      <c r="A42" s="16" t="s">
        <v>146</v>
      </c>
      <c r="B42" s="17">
        <v>1</v>
      </c>
      <c r="C42" s="13" t="s">
        <v>98</v>
      </c>
      <c r="D42" s="18" t="s">
        <v>99</v>
      </c>
      <c r="E42" s="19">
        <v>0.8</v>
      </c>
      <c r="F42" s="18" t="s">
        <v>147</v>
      </c>
      <c r="G42" s="19" t="s">
        <v>148</v>
      </c>
      <c r="H42" s="21">
        <v>2023</v>
      </c>
      <c r="I42" s="24">
        <v>54</v>
      </c>
      <c r="J42" s="24"/>
      <c r="K42" s="24">
        <v>54</v>
      </c>
      <c r="L42" s="25"/>
      <c r="M42" s="26" t="s">
        <v>42</v>
      </c>
      <c r="N42" s="13" t="s">
        <v>101</v>
      </c>
      <c r="O42" s="12" t="s">
        <v>102</v>
      </c>
      <c r="P42" s="17"/>
    </row>
    <row r="43" s="4" customFormat="1" ht="114.75" spans="1:16">
      <c r="A43" s="34" t="s">
        <v>151</v>
      </c>
      <c r="B43" s="17">
        <v>1</v>
      </c>
      <c r="C43" s="13" t="s">
        <v>98</v>
      </c>
      <c r="D43" s="18" t="s">
        <v>99</v>
      </c>
      <c r="E43" s="19">
        <v>0.5</v>
      </c>
      <c r="F43" s="19" t="s">
        <v>152</v>
      </c>
      <c r="G43" s="19" t="s">
        <v>148</v>
      </c>
      <c r="H43" s="21">
        <v>2023</v>
      </c>
      <c r="I43" s="24">
        <v>47.05</v>
      </c>
      <c r="J43" s="24"/>
      <c r="K43" s="24">
        <v>47.05</v>
      </c>
      <c r="L43" s="25"/>
      <c r="M43" s="26" t="s">
        <v>42</v>
      </c>
      <c r="N43" s="13" t="s">
        <v>101</v>
      </c>
      <c r="O43" s="12" t="s">
        <v>102</v>
      </c>
      <c r="P43" s="17"/>
    </row>
    <row r="44" s="4" customFormat="1" ht="35.1" customHeight="1" spans="1:16">
      <c r="A44" s="16" t="s">
        <v>156</v>
      </c>
      <c r="B44" s="17">
        <v>1</v>
      </c>
      <c r="C44" s="13" t="s">
        <v>98</v>
      </c>
      <c r="D44" s="18" t="s">
        <v>99</v>
      </c>
      <c r="E44" s="19">
        <v>2.5</v>
      </c>
      <c r="F44" s="18" t="s">
        <v>157</v>
      </c>
      <c r="G44" s="19" t="s">
        <v>158</v>
      </c>
      <c r="H44" s="21">
        <v>2023</v>
      </c>
      <c r="I44" s="24">
        <v>220</v>
      </c>
      <c r="J44" s="24"/>
      <c r="K44" s="24">
        <v>220</v>
      </c>
      <c r="L44" s="25"/>
      <c r="M44" s="26" t="s">
        <v>42</v>
      </c>
      <c r="N44" s="13" t="s">
        <v>101</v>
      </c>
      <c r="O44" s="12" t="s">
        <v>102</v>
      </c>
      <c r="P44" s="17"/>
    </row>
    <row r="45" s="4" customFormat="1" ht="35.1" customHeight="1" spans="1:16">
      <c r="A45" s="16" t="s">
        <v>159</v>
      </c>
      <c r="B45" s="17">
        <v>1</v>
      </c>
      <c r="C45" s="13" t="s">
        <v>98</v>
      </c>
      <c r="D45" s="18" t="s">
        <v>99</v>
      </c>
      <c r="E45" s="19">
        <v>0.1</v>
      </c>
      <c r="F45" s="18" t="s">
        <v>160</v>
      </c>
      <c r="G45" s="19" t="s">
        <v>161</v>
      </c>
      <c r="H45" s="21">
        <v>2023</v>
      </c>
      <c r="I45" s="24">
        <v>1000</v>
      </c>
      <c r="J45" s="24"/>
      <c r="K45" s="25">
        <f>I45-J45</f>
        <v>1000</v>
      </c>
      <c r="L45" s="25"/>
      <c r="M45" s="26" t="s">
        <v>162</v>
      </c>
      <c r="N45" s="13" t="s">
        <v>101</v>
      </c>
      <c r="O45" s="12" t="s">
        <v>102</v>
      </c>
      <c r="P45" s="17"/>
    </row>
    <row r="46" s="4" customFormat="1" ht="35.1" customHeight="1" spans="1:16">
      <c r="A46" s="16" t="s">
        <v>169</v>
      </c>
      <c r="B46" s="17">
        <v>1</v>
      </c>
      <c r="C46" s="13" t="s">
        <v>98</v>
      </c>
      <c r="D46" s="18" t="s">
        <v>99</v>
      </c>
      <c r="E46" s="19">
        <v>4.5</v>
      </c>
      <c r="F46" s="20" t="s">
        <v>170</v>
      </c>
      <c r="G46" s="19" t="s">
        <v>171</v>
      </c>
      <c r="H46" s="21">
        <v>2023</v>
      </c>
      <c r="I46" s="24">
        <v>90</v>
      </c>
      <c r="J46" s="24"/>
      <c r="K46" s="24">
        <v>90</v>
      </c>
      <c r="L46" s="25"/>
      <c r="M46" s="26" t="s">
        <v>42</v>
      </c>
      <c r="N46" s="13" t="s">
        <v>101</v>
      </c>
      <c r="O46" s="12" t="s">
        <v>102</v>
      </c>
      <c r="P46" s="17"/>
    </row>
    <row r="47" s="4" customFormat="1" ht="35.1" customHeight="1" spans="1:16">
      <c r="A47" s="16" t="s">
        <v>183</v>
      </c>
      <c r="B47" s="17">
        <v>1</v>
      </c>
      <c r="C47" s="13" t="s">
        <v>98</v>
      </c>
      <c r="D47" s="18" t="s">
        <v>99</v>
      </c>
      <c r="E47" s="19">
        <v>1</v>
      </c>
      <c r="F47" s="20" t="s">
        <v>184</v>
      </c>
      <c r="G47" s="19" t="s">
        <v>185</v>
      </c>
      <c r="H47" s="21">
        <v>2023</v>
      </c>
      <c r="I47" s="24">
        <v>54</v>
      </c>
      <c r="J47" s="24"/>
      <c r="K47" s="24">
        <v>54</v>
      </c>
      <c r="L47" s="25"/>
      <c r="M47" s="26" t="s">
        <v>42</v>
      </c>
      <c r="N47" s="13" t="s">
        <v>101</v>
      </c>
      <c r="O47" s="12" t="s">
        <v>102</v>
      </c>
      <c r="P47" s="17"/>
    </row>
    <row r="48" s="4" customFormat="1" ht="35.1" customHeight="1" spans="1:16">
      <c r="A48" s="34" t="s">
        <v>186</v>
      </c>
      <c r="B48" s="17">
        <v>1</v>
      </c>
      <c r="C48" s="13" t="s">
        <v>98</v>
      </c>
      <c r="D48" s="18" t="s">
        <v>99</v>
      </c>
      <c r="E48" s="19">
        <v>4.5</v>
      </c>
      <c r="F48" s="20" t="s">
        <v>187</v>
      </c>
      <c r="G48" s="19" t="s">
        <v>188</v>
      </c>
      <c r="H48" s="21">
        <v>2023</v>
      </c>
      <c r="I48" s="24">
        <v>396</v>
      </c>
      <c r="J48" s="24"/>
      <c r="K48" s="24">
        <v>396</v>
      </c>
      <c r="L48" s="25"/>
      <c r="M48" s="26" t="s">
        <v>42</v>
      </c>
      <c r="N48" s="13" t="s">
        <v>101</v>
      </c>
      <c r="O48" s="12" t="s">
        <v>102</v>
      </c>
      <c r="P48" s="17"/>
    </row>
    <row r="49" s="2" customFormat="1" ht="48" spans="1:16">
      <c r="A49" s="12" t="s">
        <v>189</v>
      </c>
      <c r="B49" s="13">
        <f>SUM(B50:B59)</f>
        <v>10</v>
      </c>
      <c r="C49" s="13"/>
      <c r="D49" s="13" t="s">
        <v>190</v>
      </c>
      <c r="E49" s="12"/>
      <c r="F49" s="12" t="s">
        <v>191</v>
      </c>
      <c r="G49" s="12"/>
      <c r="H49" s="12"/>
      <c r="I49" s="13">
        <f>SUM(I50:I59)</f>
        <v>1473.74</v>
      </c>
      <c r="J49" s="13">
        <f>SUM(J50:J59)</f>
        <v>0</v>
      </c>
      <c r="K49" s="13">
        <f>SUM(K50:K59)</f>
        <v>1473.74</v>
      </c>
      <c r="L49" s="12"/>
      <c r="M49" s="12" t="s">
        <v>192</v>
      </c>
      <c r="N49" s="13"/>
      <c r="O49" s="12"/>
      <c r="P49" s="13" t="s">
        <v>61</v>
      </c>
    </row>
    <row r="50" s="4" customFormat="1" ht="72" spans="1:16">
      <c r="A50" s="16" t="s">
        <v>193</v>
      </c>
      <c r="B50" s="17">
        <v>1</v>
      </c>
      <c r="C50" s="13" t="s">
        <v>98</v>
      </c>
      <c r="D50" s="18" t="s">
        <v>99</v>
      </c>
      <c r="E50" s="19">
        <v>2</v>
      </c>
      <c r="F50" s="20" t="s">
        <v>194</v>
      </c>
      <c r="G50" s="19" t="s">
        <v>195</v>
      </c>
      <c r="H50" s="21">
        <v>2023</v>
      </c>
      <c r="I50" s="24">
        <v>70.4</v>
      </c>
      <c r="J50" s="24"/>
      <c r="K50" s="25">
        <f t="shared" ref="K50:K56" si="5">I50-J50</f>
        <v>70.4</v>
      </c>
      <c r="L50" s="25"/>
      <c r="M50" s="26" t="s">
        <v>196</v>
      </c>
      <c r="N50" s="13" t="s">
        <v>101</v>
      </c>
      <c r="O50" s="12" t="s">
        <v>32</v>
      </c>
      <c r="P50" s="17"/>
    </row>
    <row r="51" s="4" customFormat="1" ht="120" spans="1:16">
      <c r="A51" s="16" t="s">
        <v>197</v>
      </c>
      <c r="B51" s="17">
        <v>1</v>
      </c>
      <c r="C51" s="13" t="s">
        <v>98</v>
      </c>
      <c r="D51" s="18" t="s">
        <v>99</v>
      </c>
      <c r="E51" s="19">
        <v>3</v>
      </c>
      <c r="F51" s="20" t="s">
        <v>198</v>
      </c>
      <c r="G51" s="19" t="s">
        <v>105</v>
      </c>
      <c r="H51" s="21">
        <v>2023</v>
      </c>
      <c r="I51" s="24">
        <v>105.6</v>
      </c>
      <c r="J51" s="24"/>
      <c r="K51" s="25">
        <f t="shared" si="5"/>
        <v>105.6</v>
      </c>
      <c r="L51" s="25"/>
      <c r="M51" s="26" t="s">
        <v>196</v>
      </c>
      <c r="N51" s="13" t="s">
        <v>101</v>
      </c>
      <c r="O51" s="12" t="s">
        <v>32</v>
      </c>
      <c r="P51" s="17"/>
    </row>
    <row r="52" s="4" customFormat="1" ht="60" spans="1:16">
      <c r="A52" s="16" t="s">
        <v>199</v>
      </c>
      <c r="B52" s="17">
        <v>1</v>
      </c>
      <c r="C52" s="13" t="s">
        <v>98</v>
      </c>
      <c r="D52" s="18" t="s">
        <v>99</v>
      </c>
      <c r="E52" s="19">
        <v>2</v>
      </c>
      <c r="F52" s="20" t="s">
        <v>200</v>
      </c>
      <c r="G52" s="19" t="s">
        <v>201</v>
      </c>
      <c r="H52" s="21">
        <v>2023</v>
      </c>
      <c r="I52" s="24">
        <v>70.4</v>
      </c>
      <c r="J52" s="24"/>
      <c r="K52" s="25">
        <f t="shared" si="5"/>
        <v>70.4</v>
      </c>
      <c r="L52" s="25"/>
      <c r="M52" s="26" t="s">
        <v>196</v>
      </c>
      <c r="N52" s="13" t="s">
        <v>101</v>
      </c>
      <c r="O52" s="12" t="s">
        <v>32</v>
      </c>
      <c r="P52" s="17"/>
    </row>
    <row r="53" s="4" customFormat="1" ht="35.1" customHeight="1" spans="1:16">
      <c r="A53" s="16" t="s">
        <v>208</v>
      </c>
      <c r="B53" s="17">
        <v>1</v>
      </c>
      <c r="C53" s="13" t="s">
        <v>98</v>
      </c>
      <c r="D53" s="18" t="s">
        <v>99</v>
      </c>
      <c r="E53" s="19">
        <v>2.5</v>
      </c>
      <c r="F53" s="18" t="s">
        <v>209</v>
      </c>
      <c r="G53" s="19" t="s">
        <v>210</v>
      </c>
      <c r="H53" s="21">
        <v>2023</v>
      </c>
      <c r="I53" s="24">
        <v>21.42</v>
      </c>
      <c r="J53" s="24"/>
      <c r="K53" s="25">
        <f t="shared" si="5"/>
        <v>21.42</v>
      </c>
      <c r="L53" s="25"/>
      <c r="M53" s="26" t="s">
        <v>42</v>
      </c>
      <c r="N53" s="13" t="s">
        <v>101</v>
      </c>
      <c r="O53" s="12" t="s">
        <v>32</v>
      </c>
      <c r="P53" s="17"/>
    </row>
    <row r="54" s="4" customFormat="1" ht="76.5" spans="1:16">
      <c r="A54" s="16" t="s">
        <v>211</v>
      </c>
      <c r="B54" s="17">
        <v>1</v>
      </c>
      <c r="C54" s="13" t="s">
        <v>98</v>
      </c>
      <c r="D54" s="18" t="s">
        <v>99</v>
      </c>
      <c r="E54" s="19">
        <v>2.5</v>
      </c>
      <c r="F54" s="20" t="s">
        <v>212</v>
      </c>
      <c r="G54" s="19" t="s">
        <v>213</v>
      </c>
      <c r="H54" s="21">
        <v>2023</v>
      </c>
      <c r="I54" s="24">
        <v>33.42</v>
      </c>
      <c r="J54" s="24"/>
      <c r="K54" s="25">
        <f t="shared" si="5"/>
        <v>33.42</v>
      </c>
      <c r="L54" s="25"/>
      <c r="M54" s="26" t="s">
        <v>42</v>
      </c>
      <c r="N54" s="13" t="s">
        <v>101</v>
      </c>
      <c r="O54" s="12" t="s">
        <v>32</v>
      </c>
      <c r="P54" s="17"/>
    </row>
    <row r="55" s="4" customFormat="1" ht="72" spans="1:16">
      <c r="A55" s="16" t="s">
        <v>214</v>
      </c>
      <c r="B55" s="17">
        <v>1</v>
      </c>
      <c r="C55" s="13" t="s">
        <v>98</v>
      </c>
      <c r="D55" s="18" t="s">
        <v>99</v>
      </c>
      <c r="E55" s="19">
        <v>3.65</v>
      </c>
      <c r="F55" s="19" t="s">
        <v>215</v>
      </c>
      <c r="G55" s="19" t="s">
        <v>216</v>
      </c>
      <c r="H55" s="21">
        <v>2023</v>
      </c>
      <c r="I55" s="24">
        <v>109.5</v>
      </c>
      <c r="J55" s="24"/>
      <c r="K55" s="25">
        <f t="shared" si="5"/>
        <v>109.5</v>
      </c>
      <c r="L55" s="25"/>
      <c r="M55" s="26" t="s">
        <v>42</v>
      </c>
      <c r="N55" s="13" t="s">
        <v>101</v>
      </c>
      <c r="O55" s="12" t="s">
        <v>32</v>
      </c>
      <c r="P55" s="17"/>
    </row>
    <row r="56" s="4" customFormat="1" ht="63.75" spans="1:16">
      <c r="A56" s="16" t="s">
        <v>232</v>
      </c>
      <c r="B56" s="17">
        <v>1</v>
      </c>
      <c r="C56" s="13" t="s">
        <v>98</v>
      </c>
      <c r="D56" s="18" t="s">
        <v>99</v>
      </c>
      <c r="E56" s="19">
        <v>1.5</v>
      </c>
      <c r="F56" s="19" t="s">
        <v>233</v>
      </c>
      <c r="G56" s="19" t="s">
        <v>234</v>
      </c>
      <c r="H56" s="21">
        <v>2023</v>
      </c>
      <c r="I56" s="24">
        <v>256</v>
      </c>
      <c r="J56" s="24"/>
      <c r="K56" s="25">
        <v>256</v>
      </c>
      <c r="L56" s="25"/>
      <c r="M56" s="26" t="s">
        <v>42</v>
      </c>
      <c r="N56" s="13" t="s">
        <v>101</v>
      </c>
      <c r="O56" s="12" t="s">
        <v>32</v>
      </c>
      <c r="P56" s="17"/>
    </row>
    <row r="57" s="4" customFormat="1" ht="85" customHeight="1" spans="1:16">
      <c r="A57" s="16" t="s">
        <v>235</v>
      </c>
      <c r="B57" s="17">
        <v>1</v>
      </c>
      <c r="C57" s="13" t="s">
        <v>98</v>
      </c>
      <c r="D57" s="18" t="s">
        <v>99</v>
      </c>
      <c r="E57" s="19">
        <v>3</v>
      </c>
      <c r="F57" s="19" t="s">
        <v>236</v>
      </c>
      <c r="G57" s="19" t="s">
        <v>237</v>
      </c>
      <c r="H57" s="21">
        <v>2023</v>
      </c>
      <c r="I57" s="24">
        <v>430</v>
      </c>
      <c r="J57" s="24"/>
      <c r="K57" s="25">
        <v>430</v>
      </c>
      <c r="L57" s="25"/>
      <c r="M57" s="26" t="s">
        <v>42</v>
      </c>
      <c r="N57" s="13" t="s">
        <v>101</v>
      </c>
      <c r="O57" s="12" t="s">
        <v>32</v>
      </c>
      <c r="P57" s="17"/>
    </row>
    <row r="58" s="4" customFormat="1" ht="93" customHeight="1" spans="1:16">
      <c r="A58" s="16" t="s">
        <v>238</v>
      </c>
      <c r="B58" s="17">
        <v>1</v>
      </c>
      <c r="C58" s="13" t="s">
        <v>98</v>
      </c>
      <c r="D58" s="18" t="s">
        <v>99</v>
      </c>
      <c r="E58" s="19"/>
      <c r="F58" s="19" t="s">
        <v>239</v>
      </c>
      <c r="G58" s="19" t="s">
        <v>240</v>
      </c>
      <c r="H58" s="21">
        <v>2023</v>
      </c>
      <c r="I58" s="24">
        <v>332</v>
      </c>
      <c r="J58" s="24"/>
      <c r="K58" s="25">
        <v>332</v>
      </c>
      <c r="L58" s="25"/>
      <c r="M58" s="26" t="s">
        <v>42</v>
      </c>
      <c r="N58" s="13" t="s">
        <v>101</v>
      </c>
      <c r="O58" s="12" t="s">
        <v>32</v>
      </c>
      <c r="P58" s="17"/>
    </row>
    <row r="59" s="4" customFormat="1" ht="56" customHeight="1" spans="1:16">
      <c r="A59" s="16" t="s">
        <v>223</v>
      </c>
      <c r="B59" s="17">
        <v>1</v>
      </c>
      <c r="C59" s="13" t="s">
        <v>98</v>
      </c>
      <c r="D59" s="18" t="s">
        <v>99</v>
      </c>
      <c r="E59" s="19">
        <v>0.6</v>
      </c>
      <c r="F59" s="36" t="s">
        <v>224</v>
      </c>
      <c r="G59" s="19" t="s">
        <v>222</v>
      </c>
      <c r="H59" s="21">
        <v>2023</v>
      </c>
      <c r="I59" s="24">
        <v>45</v>
      </c>
      <c r="J59" s="24"/>
      <c r="K59" s="25">
        <f>I59-J59</f>
        <v>45</v>
      </c>
      <c r="L59" s="25"/>
      <c r="M59" s="26" t="s">
        <v>196</v>
      </c>
      <c r="N59" s="13" t="s">
        <v>101</v>
      </c>
      <c r="O59" s="12" t="s">
        <v>32</v>
      </c>
      <c r="P59" s="17"/>
    </row>
    <row r="60" s="2" customFormat="1" ht="36" spans="1:16">
      <c r="A60" s="12" t="s">
        <v>244</v>
      </c>
      <c r="B60" s="13"/>
      <c r="C60" s="13"/>
      <c r="D60" s="13" t="s">
        <v>245</v>
      </c>
      <c r="E60" s="12"/>
      <c r="F60" s="12" t="s">
        <v>246</v>
      </c>
      <c r="G60" s="12"/>
      <c r="H60" s="12"/>
      <c r="I60" s="13"/>
      <c r="J60" s="13"/>
      <c r="K60" s="12"/>
      <c r="L60" s="12"/>
      <c r="M60" s="12" t="s">
        <v>247</v>
      </c>
      <c r="N60" s="13"/>
      <c r="O60" s="12"/>
      <c r="P60" s="13" t="s">
        <v>61</v>
      </c>
    </row>
    <row r="61" s="2" customFormat="1" spans="1:16">
      <c r="A61" s="12"/>
      <c r="B61" s="13"/>
      <c r="C61" s="13"/>
      <c r="D61" s="13"/>
      <c r="E61" s="12"/>
      <c r="F61" s="12"/>
      <c r="G61" s="12"/>
      <c r="H61" s="12"/>
      <c r="I61" s="13"/>
      <c r="J61" s="13"/>
      <c r="K61" s="12"/>
      <c r="L61" s="12"/>
      <c r="M61" s="12"/>
      <c r="N61" s="13"/>
      <c r="O61" s="12"/>
      <c r="P61" s="13"/>
    </row>
    <row r="62" s="3" customFormat="1" ht="24" spans="1:16">
      <c r="A62" s="11" t="s">
        <v>248</v>
      </c>
      <c r="B62" s="10">
        <f>B63+B64+B65</f>
        <v>0</v>
      </c>
      <c r="C62" s="10" t="s">
        <v>22</v>
      </c>
      <c r="D62" s="10" t="s">
        <v>22</v>
      </c>
      <c r="E62" s="10" t="s">
        <v>22</v>
      </c>
      <c r="F62" s="10" t="s">
        <v>22</v>
      </c>
      <c r="G62" s="10" t="s">
        <v>22</v>
      </c>
      <c r="H62" s="10" t="s">
        <v>22</v>
      </c>
      <c r="I62" s="10">
        <f t="shared" ref="I62:L62" si="6">I63+I64</f>
        <v>0</v>
      </c>
      <c r="J62" s="10">
        <f t="shared" si="6"/>
        <v>0</v>
      </c>
      <c r="K62" s="10">
        <f t="shared" si="6"/>
        <v>0</v>
      </c>
      <c r="L62" s="10">
        <f t="shared" si="6"/>
        <v>0</v>
      </c>
      <c r="M62" s="10" t="s">
        <v>22</v>
      </c>
      <c r="N62" s="10" t="s">
        <v>22</v>
      </c>
      <c r="O62" s="10" t="s">
        <v>22</v>
      </c>
      <c r="P62" s="13"/>
    </row>
    <row r="63" s="2" customFormat="1" spans="1:16">
      <c r="A63" s="12" t="s">
        <v>249</v>
      </c>
      <c r="B63" s="13"/>
      <c r="C63" s="13"/>
      <c r="D63" s="13" t="s">
        <v>245</v>
      </c>
      <c r="E63" s="12"/>
      <c r="F63" s="12"/>
      <c r="G63" s="12"/>
      <c r="H63" s="12"/>
      <c r="I63" s="13"/>
      <c r="J63" s="13"/>
      <c r="K63" s="12"/>
      <c r="L63" s="12"/>
      <c r="M63" s="12" t="s">
        <v>250</v>
      </c>
      <c r="N63" s="13"/>
      <c r="O63" s="12"/>
      <c r="P63" s="13"/>
    </row>
    <row r="64" s="2" customFormat="1" spans="1:16">
      <c r="A64" s="12" t="s">
        <v>251</v>
      </c>
      <c r="B64" s="13"/>
      <c r="C64" s="13"/>
      <c r="D64" s="13" t="s">
        <v>252</v>
      </c>
      <c r="E64" s="12"/>
      <c r="F64" s="12"/>
      <c r="G64" s="12"/>
      <c r="H64" s="12"/>
      <c r="I64" s="13"/>
      <c r="J64" s="13"/>
      <c r="K64" s="12"/>
      <c r="L64" s="12"/>
      <c r="M64" s="12" t="s">
        <v>253</v>
      </c>
      <c r="N64" s="13"/>
      <c r="O64" s="12"/>
      <c r="P64" s="13"/>
    </row>
    <row r="65" s="2" customFormat="1" spans="1:16">
      <c r="A65" s="12" t="s">
        <v>254</v>
      </c>
      <c r="B65" s="13">
        <v>0</v>
      </c>
      <c r="C65" s="13" t="s">
        <v>22</v>
      </c>
      <c r="D65" s="13" t="s">
        <v>22</v>
      </c>
      <c r="E65" s="13" t="s">
        <v>22</v>
      </c>
      <c r="F65" s="13" t="s">
        <v>22</v>
      </c>
      <c r="G65" s="13" t="s">
        <v>22</v>
      </c>
      <c r="H65" s="13" t="s">
        <v>22</v>
      </c>
      <c r="I65" s="13" t="s">
        <v>22</v>
      </c>
      <c r="J65" s="13" t="s">
        <v>22</v>
      </c>
      <c r="K65" s="13" t="s">
        <v>22</v>
      </c>
      <c r="L65" s="13" t="s">
        <v>22</v>
      </c>
      <c r="M65" s="13" t="s">
        <v>22</v>
      </c>
      <c r="N65" s="13" t="s">
        <v>22</v>
      </c>
      <c r="O65" s="13" t="s">
        <v>22</v>
      </c>
      <c r="P65" s="13"/>
    </row>
    <row r="66" s="3" customFormat="1" ht="24" spans="1:16">
      <c r="A66" s="11" t="s">
        <v>258</v>
      </c>
      <c r="B66" s="10">
        <f>B67+B68+B69+B70+B71+B72</f>
        <v>0</v>
      </c>
      <c r="C66" s="10" t="s">
        <v>22</v>
      </c>
      <c r="D66" s="10" t="s">
        <v>22</v>
      </c>
      <c r="E66" s="10" t="s">
        <v>22</v>
      </c>
      <c r="F66" s="10" t="s">
        <v>22</v>
      </c>
      <c r="G66" s="10" t="s">
        <v>22</v>
      </c>
      <c r="H66" s="10" t="s">
        <v>22</v>
      </c>
      <c r="I66" s="10">
        <f t="shared" ref="I66:L66" si="7">I67+I68+I69+I70+I71+I72+I71+I72</f>
        <v>0</v>
      </c>
      <c r="J66" s="10">
        <f>J67</f>
        <v>0</v>
      </c>
      <c r="K66" s="10">
        <f t="shared" si="7"/>
        <v>0</v>
      </c>
      <c r="L66" s="10">
        <f t="shared" si="7"/>
        <v>0</v>
      </c>
      <c r="M66" s="13" t="s">
        <v>22</v>
      </c>
      <c r="N66" s="13" t="s">
        <v>22</v>
      </c>
      <c r="O66" s="13" t="s">
        <v>22</v>
      </c>
      <c r="P66" s="13"/>
    </row>
    <row r="67" s="2" customFormat="1" spans="1:16">
      <c r="A67" s="12" t="s">
        <v>259</v>
      </c>
      <c r="B67" s="13"/>
      <c r="C67" s="13"/>
      <c r="D67" s="13" t="s">
        <v>260</v>
      </c>
      <c r="E67" s="12"/>
      <c r="F67" s="12"/>
      <c r="G67" s="12"/>
      <c r="H67" s="12"/>
      <c r="I67" s="13"/>
      <c r="J67" s="13"/>
      <c r="K67" s="12"/>
      <c r="L67" s="12"/>
      <c r="M67" s="12" t="s">
        <v>261</v>
      </c>
      <c r="N67" s="13"/>
      <c r="O67" s="12"/>
      <c r="P67" s="13"/>
    </row>
    <row r="68" s="2" customFormat="1" ht="24" spans="1:16">
      <c r="A68" s="12" t="s">
        <v>262</v>
      </c>
      <c r="B68" s="13"/>
      <c r="C68" s="13"/>
      <c r="D68" s="13" t="s">
        <v>260</v>
      </c>
      <c r="E68" s="12"/>
      <c r="F68" s="12"/>
      <c r="G68" s="12"/>
      <c r="H68" s="12"/>
      <c r="I68" s="13"/>
      <c r="J68" s="13" t="s">
        <v>22</v>
      </c>
      <c r="K68" s="12"/>
      <c r="L68" s="12"/>
      <c r="M68" s="12" t="s">
        <v>263</v>
      </c>
      <c r="N68" s="13"/>
      <c r="O68" s="12"/>
      <c r="P68" s="13"/>
    </row>
    <row r="69" s="2" customFormat="1" ht="24" spans="1:16">
      <c r="A69" s="12" t="s">
        <v>264</v>
      </c>
      <c r="B69" s="13"/>
      <c r="C69" s="13"/>
      <c r="D69" s="13" t="s">
        <v>260</v>
      </c>
      <c r="E69" s="12"/>
      <c r="F69" s="12"/>
      <c r="G69" s="12"/>
      <c r="H69" s="12"/>
      <c r="I69" s="13">
        <v>0</v>
      </c>
      <c r="J69" s="13" t="s">
        <v>22</v>
      </c>
      <c r="K69" s="12"/>
      <c r="L69" s="12"/>
      <c r="M69" s="12" t="s">
        <v>263</v>
      </c>
      <c r="N69" s="13"/>
      <c r="O69" s="12"/>
      <c r="P69" s="13"/>
    </row>
    <row r="70" s="2" customFormat="1" spans="1:16">
      <c r="A70" s="12" t="s">
        <v>265</v>
      </c>
      <c r="B70" s="13">
        <v>0</v>
      </c>
      <c r="C70" s="13" t="s">
        <v>22</v>
      </c>
      <c r="D70" s="13" t="s">
        <v>22</v>
      </c>
      <c r="E70" s="13" t="s">
        <v>22</v>
      </c>
      <c r="F70" s="13" t="s">
        <v>22</v>
      </c>
      <c r="G70" s="13" t="s">
        <v>22</v>
      </c>
      <c r="H70" s="13" t="s">
        <v>22</v>
      </c>
      <c r="I70" s="13">
        <v>0</v>
      </c>
      <c r="J70" s="13" t="s">
        <v>22</v>
      </c>
      <c r="K70" s="13">
        <v>0</v>
      </c>
      <c r="L70" s="13">
        <v>0</v>
      </c>
      <c r="M70" s="13" t="s">
        <v>22</v>
      </c>
      <c r="N70" s="13" t="s">
        <v>22</v>
      </c>
      <c r="O70" s="13" t="s">
        <v>22</v>
      </c>
      <c r="P70" s="13"/>
    </row>
    <row r="71" s="2" customFormat="1" spans="1:16">
      <c r="A71" s="12" t="s">
        <v>266</v>
      </c>
      <c r="B71" s="13">
        <v>0</v>
      </c>
      <c r="C71" s="13" t="s">
        <v>22</v>
      </c>
      <c r="D71" s="13" t="s">
        <v>22</v>
      </c>
      <c r="E71" s="13" t="s">
        <v>22</v>
      </c>
      <c r="F71" s="13" t="s">
        <v>22</v>
      </c>
      <c r="G71" s="13" t="s">
        <v>22</v>
      </c>
      <c r="H71" s="13" t="s">
        <v>22</v>
      </c>
      <c r="I71" s="13">
        <v>0</v>
      </c>
      <c r="J71" s="13" t="s">
        <v>22</v>
      </c>
      <c r="K71" s="13">
        <v>0</v>
      </c>
      <c r="L71" s="13">
        <v>0</v>
      </c>
      <c r="M71" s="12" t="s">
        <v>267</v>
      </c>
      <c r="N71" s="13"/>
      <c r="O71" s="12"/>
      <c r="P71" s="13"/>
    </row>
    <row r="72" s="2" customFormat="1" spans="1:16">
      <c r="A72" s="12" t="s">
        <v>268</v>
      </c>
      <c r="B72" s="13"/>
      <c r="C72" s="13"/>
      <c r="D72" s="13"/>
      <c r="E72" s="12"/>
      <c r="F72" s="12"/>
      <c r="G72" s="12"/>
      <c r="H72" s="12"/>
      <c r="I72" s="13"/>
      <c r="J72" s="13" t="s">
        <v>22</v>
      </c>
      <c r="K72" s="12"/>
      <c r="L72" s="12"/>
      <c r="M72" s="12" t="s">
        <v>267</v>
      </c>
      <c r="N72" s="13"/>
      <c r="O72" s="12"/>
      <c r="P72" s="13"/>
    </row>
    <row r="73" s="3" customFormat="1" spans="1:16">
      <c r="A73" s="11" t="s">
        <v>269</v>
      </c>
      <c r="B73" s="10">
        <f>B74+B77+B80+B83</f>
        <v>0</v>
      </c>
      <c r="C73" s="10" t="s">
        <v>22</v>
      </c>
      <c r="D73" s="10" t="s">
        <v>22</v>
      </c>
      <c r="E73" s="10" t="s">
        <v>22</v>
      </c>
      <c r="F73" s="10" t="s">
        <v>22</v>
      </c>
      <c r="G73" s="10" t="s">
        <v>22</v>
      </c>
      <c r="H73" s="10" t="s">
        <v>22</v>
      </c>
      <c r="I73" s="10">
        <f t="shared" ref="I73:L73" si="8">I74+I77+I80+I83</f>
        <v>0</v>
      </c>
      <c r="J73" s="10">
        <f>J77</f>
        <v>0</v>
      </c>
      <c r="K73" s="10">
        <f t="shared" si="8"/>
        <v>0</v>
      </c>
      <c r="L73" s="10">
        <f t="shared" si="8"/>
        <v>0</v>
      </c>
      <c r="M73" s="10" t="s">
        <v>22</v>
      </c>
      <c r="N73" s="10" t="s">
        <v>22</v>
      </c>
      <c r="O73" s="10" t="s">
        <v>22</v>
      </c>
      <c r="P73" s="13"/>
    </row>
    <row r="74" s="3" customFormat="1" ht="24" spans="1:16">
      <c r="A74" s="11" t="s">
        <v>270</v>
      </c>
      <c r="B74" s="10">
        <f>B75+B76</f>
        <v>0</v>
      </c>
      <c r="C74" s="10" t="s">
        <v>22</v>
      </c>
      <c r="D74" s="10" t="s">
        <v>22</v>
      </c>
      <c r="E74" s="10" t="s">
        <v>22</v>
      </c>
      <c r="F74" s="10" t="s">
        <v>22</v>
      </c>
      <c r="G74" s="10" t="s">
        <v>22</v>
      </c>
      <c r="H74" s="10" t="s">
        <v>22</v>
      </c>
      <c r="I74" s="10">
        <f t="shared" ref="I74:L74" si="9">I75+I76</f>
        <v>0</v>
      </c>
      <c r="J74" s="10">
        <v>0</v>
      </c>
      <c r="K74" s="10">
        <f t="shared" si="9"/>
        <v>0</v>
      </c>
      <c r="L74" s="10">
        <f t="shared" si="9"/>
        <v>0</v>
      </c>
      <c r="M74" s="10" t="s">
        <v>22</v>
      </c>
      <c r="N74" s="10" t="s">
        <v>22</v>
      </c>
      <c r="O74" s="10" t="s">
        <v>22</v>
      </c>
      <c r="P74" s="13"/>
    </row>
    <row r="75" s="5" customFormat="1" ht="24" spans="1:16">
      <c r="A75" s="12" t="s">
        <v>271</v>
      </c>
      <c r="B75" s="13"/>
      <c r="C75" s="13"/>
      <c r="D75" s="13" t="s">
        <v>252</v>
      </c>
      <c r="E75" s="12"/>
      <c r="F75" s="12" t="s">
        <v>272</v>
      </c>
      <c r="G75" s="12"/>
      <c r="H75" s="12"/>
      <c r="I75" s="13"/>
      <c r="J75" s="13" t="s">
        <v>22</v>
      </c>
      <c r="K75" s="12"/>
      <c r="L75" s="12"/>
      <c r="M75" s="13" t="s">
        <v>273</v>
      </c>
      <c r="N75" s="13"/>
      <c r="O75" s="12"/>
      <c r="P75" s="13"/>
    </row>
    <row r="76" s="5" customFormat="1" ht="24" spans="1:16">
      <c r="A76" s="12" t="s">
        <v>274</v>
      </c>
      <c r="B76" s="13"/>
      <c r="C76" s="13"/>
      <c r="D76" s="13" t="s">
        <v>252</v>
      </c>
      <c r="E76" s="12"/>
      <c r="F76" s="12" t="s">
        <v>272</v>
      </c>
      <c r="G76" s="12"/>
      <c r="H76" s="12"/>
      <c r="I76" s="13"/>
      <c r="J76" s="13" t="s">
        <v>22</v>
      </c>
      <c r="K76" s="12"/>
      <c r="L76" s="12"/>
      <c r="M76" s="13" t="s">
        <v>273</v>
      </c>
      <c r="N76" s="13"/>
      <c r="O76" s="12"/>
      <c r="P76" s="13"/>
    </row>
    <row r="77" s="3" customFormat="1" ht="24" spans="1:16">
      <c r="A77" s="11" t="s">
        <v>275</v>
      </c>
      <c r="B77" s="10">
        <f>B78+B79</f>
        <v>0</v>
      </c>
      <c r="C77" s="10" t="s">
        <v>22</v>
      </c>
      <c r="D77" s="10" t="s">
        <v>22</v>
      </c>
      <c r="E77" s="10" t="s">
        <v>22</v>
      </c>
      <c r="F77" s="10" t="s">
        <v>22</v>
      </c>
      <c r="G77" s="10" t="s">
        <v>22</v>
      </c>
      <c r="H77" s="10" t="s">
        <v>22</v>
      </c>
      <c r="I77" s="10">
        <f t="shared" ref="I77:L77" si="10">I78+I79</f>
        <v>0</v>
      </c>
      <c r="J77" s="10">
        <f t="shared" si="10"/>
        <v>0</v>
      </c>
      <c r="K77" s="10">
        <f t="shared" si="10"/>
        <v>0</v>
      </c>
      <c r="L77" s="10">
        <f t="shared" si="10"/>
        <v>0</v>
      </c>
      <c r="M77" s="10" t="s">
        <v>22</v>
      </c>
      <c r="N77" s="10" t="s">
        <v>22</v>
      </c>
      <c r="O77" s="10" t="s">
        <v>22</v>
      </c>
      <c r="P77" s="13"/>
    </row>
    <row r="78" s="5" customFormat="1" ht="36" spans="1:16">
      <c r="A78" s="12" t="s">
        <v>276</v>
      </c>
      <c r="B78" s="13"/>
      <c r="C78" s="13"/>
      <c r="D78" s="13" t="s">
        <v>252</v>
      </c>
      <c r="E78" s="12"/>
      <c r="F78" s="12" t="s">
        <v>277</v>
      </c>
      <c r="G78" s="12"/>
      <c r="H78" s="12"/>
      <c r="I78" s="13"/>
      <c r="J78" s="13"/>
      <c r="K78" s="12"/>
      <c r="L78" s="12"/>
      <c r="M78" s="13" t="s">
        <v>79</v>
      </c>
      <c r="N78" s="13"/>
      <c r="O78" s="12"/>
      <c r="P78" s="13"/>
    </row>
    <row r="79" s="5" customFormat="1" ht="24" spans="1:16">
      <c r="A79" s="12" t="s">
        <v>278</v>
      </c>
      <c r="B79" s="13"/>
      <c r="C79" s="13"/>
      <c r="D79" s="13" t="s">
        <v>252</v>
      </c>
      <c r="E79" s="12"/>
      <c r="F79" s="13"/>
      <c r="G79" s="12"/>
      <c r="H79" s="12"/>
      <c r="I79" s="13"/>
      <c r="J79" s="13"/>
      <c r="K79" s="12"/>
      <c r="L79" s="12"/>
      <c r="M79" s="13" t="s">
        <v>79</v>
      </c>
      <c r="N79" s="13"/>
      <c r="O79" s="12"/>
      <c r="P79" s="13"/>
    </row>
    <row r="80" s="3" customFormat="1" spans="1:16">
      <c r="A80" s="11" t="s">
        <v>279</v>
      </c>
      <c r="B80" s="10">
        <f>B81+B82</f>
        <v>0</v>
      </c>
      <c r="C80" s="10" t="s">
        <v>22</v>
      </c>
      <c r="D80" s="10" t="s">
        <v>22</v>
      </c>
      <c r="E80" s="10" t="s">
        <v>22</v>
      </c>
      <c r="F80" s="10" t="s">
        <v>22</v>
      </c>
      <c r="G80" s="10" t="s">
        <v>22</v>
      </c>
      <c r="H80" s="10" t="s">
        <v>22</v>
      </c>
      <c r="I80" s="10">
        <f t="shared" ref="I80:L80" si="11">I81+I82</f>
        <v>0</v>
      </c>
      <c r="J80" s="10">
        <v>0</v>
      </c>
      <c r="K80" s="10">
        <f t="shared" si="11"/>
        <v>0</v>
      </c>
      <c r="L80" s="10">
        <f t="shared" si="11"/>
        <v>0</v>
      </c>
      <c r="M80" s="10" t="s">
        <v>22</v>
      </c>
      <c r="N80" s="10" t="s">
        <v>22</v>
      </c>
      <c r="O80" s="10" t="s">
        <v>22</v>
      </c>
      <c r="P80" s="13"/>
    </row>
    <row r="81" s="5" customFormat="1" spans="1:16">
      <c r="A81" s="12" t="s">
        <v>280</v>
      </c>
      <c r="B81" s="13"/>
      <c r="C81" s="13"/>
      <c r="D81" s="13" t="s">
        <v>252</v>
      </c>
      <c r="E81" s="12"/>
      <c r="F81" s="13"/>
      <c r="G81" s="12"/>
      <c r="H81" s="12"/>
      <c r="I81" s="13"/>
      <c r="J81" s="13" t="s">
        <v>22</v>
      </c>
      <c r="K81" s="12"/>
      <c r="L81" s="12"/>
      <c r="M81" s="13" t="s">
        <v>273</v>
      </c>
      <c r="N81" s="13"/>
      <c r="O81" s="12"/>
      <c r="P81" s="13"/>
    </row>
    <row r="82" s="5" customFormat="1" spans="1:16">
      <c r="A82" s="12" t="s">
        <v>281</v>
      </c>
      <c r="B82" s="13"/>
      <c r="C82" s="13"/>
      <c r="D82" s="13" t="s">
        <v>252</v>
      </c>
      <c r="E82" s="12"/>
      <c r="F82" s="13"/>
      <c r="G82" s="12"/>
      <c r="H82" s="12"/>
      <c r="I82" s="13"/>
      <c r="J82" s="13" t="s">
        <v>22</v>
      </c>
      <c r="K82" s="12"/>
      <c r="L82" s="12"/>
      <c r="M82" s="13" t="s">
        <v>273</v>
      </c>
      <c r="N82" s="13"/>
      <c r="O82" s="12"/>
      <c r="P82" s="13"/>
    </row>
    <row r="83" s="3" customFormat="1" spans="1:16">
      <c r="A83" s="11" t="s">
        <v>282</v>
      </c>
      <c r="B83" s="10"/>
      <c r="C83" s="13"/>
      <c r="D83" s="13" t="s">
        <v>35</v>
      </c>
      <c r="E83" s="13"/>
      <c r="F83" s="13" t="s">
        <v>22</v>
      </c>
      <c r="G83" s="13" t="s">
        <v>22</v>
      </c>
      <c r="H83" s="13" t="s">
        <v>22</v>
      </c>
      <c r="I83" s="10">
        <f t="shared" ref="I83:L83" si="12">I84+I85</f>
        <v>0</v>
      </c>
      <c r="J83" s="10">
        <f>J85</f>
        <v>0</v>
      </c>
      <c r="K83" s="10">
        <f t="shared" si="12"/>
        <v>0</v>
      </c>
      <c r="L83" s="10">
        <f t="shared" si="12"/>
        <v>0</v>
      </c>
      <c r="M83" s="12"/>
      <c r="N83" s="13"/>
      <c r="O83" s="12"/>
      <c r="P83" s="13"/>
    </row>
    <row r="84" s="5" customFormat="1" ht="24" spans="1:16">
      <c r="A84" s="12" t="s">
        <v>283</v>
      </c>
      <c r="B84" s="13"/>
      <c r="C84" s="13"/>
      <c r="D84" s="13" t="s">
        <v>35</v>
      </c>
      <c r="E84" s="12"/>
      <c r="F84" s="12" t="s">
        <v>284</v>
      </c>
      <c r="G84" s="12"/>
      <c r="H84" s="12"/>
      <c r="I84" s="13"/>
      <c r="J84" s="13" t="s">
        <v>22</v>
      </c>
      <c r="K84" s="12"/>
      <c r="L84" s="12"/>
      <c r="M84" s="12" t="s">
        <v>285</v>
      </c>
      <c r="N84" s="13"/>
      <c r="O84" s="12"/>
      <c r="P84" s="13"/>
    </row>
    <row r="85" s="5" customFormat="1" ht="24" spans="1:16">
      <c r="A85" s="12" t="s">
        <v>286</v>
      </c>
      <c r="B85" s="13"/>
      <c r="C85" s="13"/>
      <c r="D85" s="13" t="s">
        <v>35</v>
      </c>
      <c r="E85" s="12"/>
      <c r="F85" s="12" t="s">
        <v>287</v>
      </c>
      <c r="G85" s="12"/>
      <c r="H85" s="12"/>
      <c r="I85" s="13"/>
      <c r="J85" s="13"/>
      <c r="K85" s="12"/>
      <c r="L85" s="12"/>
      <c r="M85" s="12" t="s">
        <v>79</v>
      </c>
      <c r="N85" s="13"/>
      <c r="O85" s="12"/>
      <c r="P85" s="13"/>
    </row>
    <row r="86" s="3" customFormat="1" spans="1:16">
      <c r="A86" s="27" t="s">
        <v>288</v>
      </c>
      <c r="B86" s="10">
        <f>B87+B88+B89</f>
        <v>0</v>
      </c>
      <c r="C86" s="10" t="s">
        <v>22</v>
      </c>
      <c r="D86" s="10" t="s">
        <v>22</v>
      </c>
      <c r="E86" s="10" t="s">
        <v>22</v>
      </c>
      <c r="F86" s="10" t="s">
        <v>22</v>
      </c>
      <c r="G86" s="10" t="s">
        <v>22</v>
      </c>
      <c r="H86" s="10" t="s">
        <v>22</v>
      </c>
      <c r="I86" s="10">
        <f t="shared" ref="I86:L86" si="13">I87+I88+I89</f>
        <v>0</v>
      </c>
      <c r="J86" s="10">
        <v>0</v>
      </c>
      <c r="K86" s="10">
        <f t="shared" si="13"/>
        <v>0</v>
      </c>
      <c r="L86" s="10">
        <f t="shared" si="13"/>
        <v>0</v>
      </c>
      <c r="M86" s="10" t="s">
        <v>22</v>
      </c>
      <c r="N86" s="10" t="s">
        <v>22</v>
      </c>
      <c r="O86" s="10" t="s">
        <v>22</v>
      </c>
      <c r="P86" s="12"/>
    </row>
    <row r="87" s="2" customFormat="1" ht="24" spans="1:16">
      <c r="A87" s="12" t="s">
        <v>289</v>
      </c>
      <c r="B87" s="13"/>
      <c r="C87" s="13"/>
      <c r="D87" s="13" t="s">
        <v>245</v>
      </c>
      <c r="E87" s="12"/>
      <c r="F87" s="12"/>
      <c r="G87" s="12"/>
      <c r="H87" s="12"/>
      <c r="I87" s="13"/>
      <c r="J87" s="13" t="s">
        <v>22</v>
      </c>
      <c r="K87" s="12"/>
      <c r="L87" s="12"/>
      <c r="M87" s="12" t="s">
        <v>290</v>
      </c>
      <c r="N87" s="13"/>
      <c r="O87" s="12"/>
      <c r="P87" s="12"/>
    </row>
    <row r="88" s="2" customFormat="1" ht="24" spans="1:16">
      <c r="A88" s="12" t="s">
        <v>291</v>
      </c>
      <c r="B88" s="13"/>
      <c r="C88" s="13"/>
      <c r="D88" s="13" t="s">
        <v>245</v>
      </c>
      <c r="E88" s="12"/>
      <c r="F88" s="12"/>
      <c r="G88" s="12"/>
      <c r="H88" s="12"/>
      <c r="I88" s="13"/>
      <c r="J88" s="13" t="s">
        <v>22</v>
      </c>
      <c r="K88" s="12"/>
      <c r="L88" s="12"/>
      <c r="M88" s="12" t="s">
        <v>292</v>
      </c>
      <c r="N88" s="13"/>
      <c r="O88" s="12"/>
      <c r="P88" s="12"/>
    </row>
    <row r="89" s="2" customFormat="1" ht="24" spans="1:16">
      <c r="A89" s="12" t="s">
        <v>293</v>
      </c>
      <c r="B89" s="13"/>
      <c r="C89" s="13"/>
      <c r="D89" s="13" t="s">
        <v>245</v>
      </c>
      <c r="E89" s="12"/>
      <c r="F89" s="12"/>
      <c r="G89" s="12"/>
      <c r="H89" s="12"/>
      <c r="I89" s="13"/>
      <c r="J89" s="13" t="s">
        <v>22</v>
      </c>
      <c r="K89" s="12"/>
      <c r="L89" s="12"/>
      <c r="M89" s="12" t="s">
        <v>292</v>
      </c>
      <c r="N89" s="13"/>
      <c r="O89" s="12"/>
      <c r="P89" s="12"/>
    </row>
    <row r="90" s="3" customFormat="1" spans="1:16">
      <c r="A90" s="11" t="s">
        <v>294</v>
      </c>
      <c r="B90" s="10">
        <f>B91+B92</f>
        <v>6</v>
      </c>
      <c r="C90" s="13"/>
      <c r="D90" s="10" t="s">
        <v>22</v>
      </c>
      <c r="E90" s="11"/>
      <c r="F90" s="10" t="s">
        <v>22</v>
      </c>
      <c r="G90" s="11"/>
      <c r="H90" s="11"/>
      <c r="I90" s="10">
        <f t="shared" ref="I90:L90" si="14">I91+I92</f>
        <v>3480</v>
      </c>
      <c r="J90" s="10">
        <f t="shared" si="14"/>
        <v>0</v>
      </c>
      <c r="K90" s="10">
        <f t="shared" si="14"/>
        <v>3480</v>
      </c>
      <c r="L90" s="10">
        <f t="shared" si="14"/>
        <v>0</v>
      </c>
      <c r="M90" s="10" t="s">
        <v>22</v>
      </c>
      <c r="N90" s="10" t="s">
        <v>22</v>
      </c>
      <c r="O90" s="10" t="s">
        <v>22</v>
      </c>
      <c r="P90" s="12"/>
    </row>
    <row r="91" s="3" customFormat="1" ht="48" spans="1:16">
      <c r="A91" s="11" t="s">
        <v>295</v>
      </c>
      <c r="B91" s="13"/>
      <c r="C91" s="13"/>
      <c r="D91" s="13" t="s">
        <v>296</v>
      </c>
      <c r="E91" s="12"/>
      <c r="F91" s="12" t="s">
        <v>297</v>
      </c>
      <c r="G91" s="12"/>
      <c r="H91" s="12"/>
      <c r="I91" s="13">
        <v>0</v>
      </c>
      <c r="J91" s="13"/>
      <c r="K91" s="13"/>
      <c r="L91" s="13"/>
      <c r="M91" s="12" t="s">
        <v>298</v>
      </c>
      <c r="N91" s="13"/>
      <c r="O91" s="12"/>
      <c r="P91" s="12"/>
    </row>
    <row r="92" s="3" customFormat="1" ht="24" spans="1:16">
      <c r="A92" s="11" t="s">
        <v>299</v>
      </c>
      <c r="B92" s="10">
        <f>B93+B95+B99+B102+B104+B106+B108+B109</f>
        <v>6</v>
      </c>
      <c r="C92" s="13"/>
      <c r="D92" s="10" t="s">
        <v>22</v>
      </c>
      <c r="E92" s="11"/>
      <c r="F92" s="10" t="s">
        <v>22</v>
      </c>
      <c r="G92" s="11"/>
      <c r="H92" s="11"/>
      <c r="I92" s="10">
        <f>I93+I95+I99+I102+I104+I106+I109</f>
        <v>3480</v>
      </c>
      <c r="J92" s="10">
        <v>0</v>
      </c>
      <c r="K92" s="10">
        <f>K93+K95+K99+K102+K104+K106</f>
        <v>3480</v>
      </c>
      <c r="L92" s="10">
        <f>L93+L95+L99+L102+L104+L106</f>
        <v>0</v>
      </c>
      <c r="M92" s="10" t="s">
        <v>22</v>
      </c>
      <c r="N92" s="10" t="s">
        <v>22</v>
      </c>
      <c r="O92" s="10" t="s">
        <v>22</v>
      </c>
      <c r="P92" s="12"/>
    </row>
    <row r="93" s="3" customFormat="1" ht="36" spans="1:16">
      <c r="A93" s="28" t="s">
        <v>300</v>
      </c>
      <c r="B93" s="10"/>
      <c r="C93" s="13"/>
      <c r="D93" s="13" t="s">
        <v>99</v>
      </c>
      <c r="E93" s="11"/>
      <c r="F93" s="29" t="s">
        <v>301</v>
      </c>
      <c r="G93" s="11"/>
      <c r="H93" s="11"/>
      <c r="I93" s="10"/>
      <c r="J93" s="13" t="s">
        <v>22</v>
      </c>
      <c r="K93" s="11"/>
      <c r="L93" s="11"/>
      <c r="M93" s="12" t="s">
        <v>302</v>
      </c>
      <c r="N93" s="13"/>
      <c r="O93" s="12"/>
      <c r="P93" s="12"/>
    </row>
    <row r="94" s="3" customFormat="1" spans="1:16">
      <c r="A94" s="28"/>
      <c r="B94" s="10"/>
      <c r="C94" s="13"/>
      <c r="D94" s="13"/>
      <c r="E94" s="11"/>
      <c r="F94" s="29"/>
      <c r="G94" s="11"/>
      <c r="H94" s="11"/>
      <c r="I94" s="10"/>
      <c r="J94" s="13"/>
      <c r="K94" s="11"/>
      <c r="L94" s="11"/>
      <c r="M94" s="12"/>
      <c r="N94" s="13"/>
      <c r="O94" s="12"/>
      <c r="P94" s="12"/>
    </row>
    <row r="95" s="2" customFormat="1" ht="36" spans="1:16">
      <c r="A95" s="28"/>
      <c r="B95" s="13">
        <f>SUM(B96:B98)</f>
        <v>3</v>
      </c>
      <c r="C95" s="13"/>
      <c r="D95" s="13" t="s">
        <v>303</v>
      </c>
      <c r="E95" s="12"/>
      <c r="F95" s="12" t="s">
        <v>304</v>
      </c>
      <c r="G95" s="12"/>
      <c r="H95" s="12"/>
      <c r="I95" s="13">
        <f t="shared" ref="I95:K95" si="15">SUM(I96:I98)</f>
        <v>3277</v>
      </c>
      <c r="J95" s="13">
        <f t="shared" si="15"/>
        <v>0</v>
      </c>
      <c r="K95" s="13">
        <f t="shared" si="15"/>
        <v>3277</v>
      </c>
      <c r="L95" s="12"/>
      <c r="M95" s="12" t="s">
        <v>305</v>
      </c>
      <c r="N95" s="13"/>
      <c r="O95" s="12"/>
      <c r="P95" s="12"/>
    </row>
    <row r="96" s="4" customFormat="1" ht="51" spans="1:16">
      <c r="A96" s="34" t="s">
        <v>310</v>
      </c>
      <c r="B96" s="17">
        <v>1</v>
      </c>
      <c r="C96" s="13" t="s">
        <v>98</v>
      </c>
      <c r="D96" s="18" t="s">
        <v>99</v>
      </c>
      <c r="E96" s="19">
        <v>1.334</v>
      </c>
      <c r="F96" s="18" t="s">
        <v>311</v>
      </c>
      <c r="G96" s="19" t="s">
        <v>312</v>
      </c>
      <c r="H96" s="21">
        <v>2023</v>
      </c>
      <c r="I96" s="24">
        <v>150</v>
      </c>
      <c r="J96" s="24"/>
      <c r="K96" s="25">
        <f t="shared" ref="K96:K98" si="16">I96-J96</f>
        <v>150</v>
      </c>
      <c r="L96" s="25"/>
      <c r="M96" s="26" t="s">
        <v>309</v>
      </c>
      <c r="N96" s="13" t="s">
        <v>101</v>
      </c>
      <c r="O96" s="12" t="s">
        <v>32</v>
      </c>
      <c r="P96" s="17"/>
    </row>
    <row r="97" s="4" customFormat="1" ht="36" spans="1:16">
      <c r="A97" s="16" t="s">
        <v>318</v>
      </c>
      <c r="B97" s="17">
        <v>1</v>
      </c>
      <c r="C97" s="13" t="s">
        <v>98</v>
      </c>
      <c r="D97" s="18" t="s">
        <v>99</v>
      </c>
      <c r="E97" s="19">
        <v>7.233</v>
      </c>
      <c r="F97" s="20" t="s">
        <v>319</v>
      </c>
      <c r="G97" s="19" t="s">
        <v>320</v>
      </c>
      <c r="H97" s="21">
        <v>2023</v>
      </c>
      <c r="I97" s="24">
        <v>3081</v>
      </c>
      <c r="J97" s="24"/>
      <c r="K97" s="25">
        <f t="shared" si="16"/>
        <v>3081</v>
      </c>
      <c r="L97" s="25"/>
      <c r="M97" s="26" t="s">
        <v>162</v>
      </c>
      <c r="N97" s="13" t="s">
        <v>101</v>
      </c>
      <c r="O97" s="12" t="s">
        <v>32</v>
      </c>
      <c r="P97" s="17"/>
    </row>
    <row r="98" s="4" customFormat="1" ht="48" spans="1:16">
      <c r="A98" s="16" t="s">
        <v>321</v>
      </c>
      <c r="B98" s="17">
        <v>1</v>
      </c>
      <c r="C98" s="13" t="s">
        <v>98</v>
      </c>
      <c r="D98" s="18" t="s">
        <v>99</v>
      </c>
      <c r="E98" s="19">
        <v>0.573</v>
      </c>
      <c r="F98" s="20" t="s">
        <v>322</v>
      </c>
      <c r="G98" s="19" t="s">
        <v>323</v>
      </c>
      <c r="H98" s="21">
        <v>2023</v>
      </c>
      <c r="I98" s="24">
        <v>46</v>
      </c>
      <c r="J98" s="24"/>
      <c r="K98" s="25">
        <v>46</v>
      </c>
      <c r="L98" s="25"/>
      <c r="M98" s="26" t="s">
        <v>162</v>
      </c>
      <c r="N98" s="13" t="s">
        <v>101</v>
      </c>
      <c r="O98" s="12" t="s">
        <v>32</v>
      </c>
      <c r="P98" s="17"/>
    </row>
    <row r="99" s="2" customFormat="1" ht="24" spans="1:16">
      <c r="A99" s="30" t="s">
        <v>336</v>
      </c>
      <c r="B99" s="13">
        <f>SUM(B100:B101)</f>
        <v>2</v>
      </c>
      <c r="C99" s="13"/>
      <c r="D99" s="13" t="s">
        <v>337</v>
      </c>
      <c r="E99" s="12"/>
      <c r="F99" s="12" t="s">
        <v>338</v>
      </c>
      <c r="G99" s="12"/>
      <c r="H99" s="12"/>
      <c r="I99" s="13">
        <f t="shared" ref="I99:K99" si="17">SUM(I100:I101)</f>
        <v>103</v>
      </c>
      <c r="J99" s="13"/>
      <c r="K99" s="13">
        <f t="shared" si="17"/>
        <v>103</v>
      </c>
      <c r="L99" s="12"/>
      <c r="M99" s="12" t="s">
        <v>339</v>
      </c>
      <c r="N99" s="13"/>
      <c r="O99" s="12"/>
      <c r="P99" s="12"/>
    </row>
    <row r="100" s="2" customFormat="1" ht="24.75" spans="1:16">
      <c r="A100" s="34" t="s">
        <v>340</v>
      </c>
      <c r="B100" s="17">
        <v>1</v>
      </c>
      <c r="C100" s="13" t="s">
        <v>26</v>
      </c>
      <c r="D100" s="13"/>
      <c r="E100" s="12"/>
      <c r="F100" s="19" t="s">
        <v>341</v>
      </c>
      <c r="G100" s="19" t="s">
        <v>342</v>
      </c>
      <c r="H100" s="12">
        <v>2023</v>
      </c>
      <c r="I100" s="24">
        <v>3</v>
      </c>
      <c r="J100" s="24"/>
      <c r="K100" s="24">
        <v>3</v>
      </c>
      <c r="L100" s="12"/>
      <c r="M100" s="54" t="s">
        <v>196</v>
      </c>
      <c r="N100" s="13" t="s">
        <v>101</v>
      </c>
      <c r="O100" s="12" t="s">
        <v>32</v>
      </c>
      <c r="P100" s="12"/>
    </row>
    <row r="101" s="2" customFormat="1" ht="37.5" spans="1:16">
      <c r="A101" s="34" t="s">
        <v>343</v>
      </c>
      <c r="B101" s="17">
        <v>1</v>
      </c>
      <c r="C101" s="13" t="s">
        <v>26</v>
      </c>
      <c r="D101" s="13"/>
      <c r="E101" s="12"/>
      <c r="F101" s="19" t="s">
        <v>344</v>
      </c>
      <c r="G101" s="19" t="s">
        <v>345</v>
      </c>
      <c r="H101" s="12">
        <v>2023</v>
      </c>
      <c r="I101" s="24">
        <v>100</v>
      </c>
      <c r="J101" s="24"/>
      <c r="K101" s="24">
        <v>100</v>
      </c>
      <c r="L101" s="12"/>
      <c r="M101" s="54" t="s">
        <v>196</v>
      </c>
      <c r="N101" s="13" t="s">
        <v>101</v>
      </c>
      <c r="O101" s="12" t="s">
        <v>32</v>
      </c>
      <c r="P101" s="12"/>
    </row>
    <row r="102" s="2" customFormat="1" ht="24" spans="1:16">
      <c r="A102" s="30" t="s">
        <v>346</v>
      </c>
      <c r="B102" s="13">
        <f>SUM(B103)</f>
        <v>1</v>
      </c>
      <c r="C102" s="13"/>
      <c r="D102" s="13" t="s">
        <v>296</v>
      </c>
      <c r="E102" s="12"/>
      <c r="F102" s="12" t="s">
        <v>347</v>
      </c>
      <c r="G102" s="12"/>
      <c r="H102" s="31"/>
      <c r="I102" s="13">
        <f>SUM(I103)</f>
        <v>100</v>
      </c>
      <c r="J102" s="13" t="s">
        <v>22</v>
      </c>
      <c r="K102" s="13">
        <f>SUM(K103)</f>
        <v>100</v>
      </c>
      <c r="L102" s="12"/>
      <c r="M102" s="12" t="s">
        <v>348</v>
      </c>
      <c r="N102" s="13"/>
      <c r="O102" s="12"/>
      <c r="P102" s="12"/>
    </row>
    <row r="103" s="2" customFormat="1" ht="24.75" spans="1:16">
      <c r="A103" s="34" t="s">
        <v>354</v>
      </c>
      <c r="B103" s="13">
        <v>1</v>
      </c>
      <c r="C103" s="13" t="s">
        <v>98</v>
      </c>
      <c r="D103" s="13"/>
      <c r="E103" s="12"/>
      <c r="F103" s="58" t="s">
        <v>355</v>
      </c>
      <c r="G103" s="19" t="s">
        <v>356</v>
      </c>
      <c r="H103" s="12">
        <v>2023</v>
      </c>
      <c r="I103" s="24">
        <v>100</v>
      </c>
      <c r="J103" s="24"/>
      <c r="K103" s="24">
        <v>100</v>
      </c>
      <c r="L103" s="12"/>
      <c r="M103" s="54" t="s">
        <v>353</v>
      </c>
      <c r="N103" s="13" t="s">
        <v>101</v>
      </c>
      <c r="O103" s="12" t="s">
        <v>32</v>
      </c>
      <c r="P103" s="12"/>
    </row>
    <row r="104" s="2" customFormat="1" ht="24" spans="1:16">
      <c r="A104" s="30" t="s">
        <v>357</v>
      </c>
      <c r="B104" s="13"/>
      <c r="C104" s="13"/>
      <c r="D104" s="13" t="s">
        <v>296</v>
      </c>
      <c r="E104" s="12"/>
      <c r="F104" s="12" t="s">
        <v>358</v>
      </c>
      <c r="G104" s="12"/>
      <c r="H104" s="12"/>
      <c r="I104" s="13"/>
      <c r="J104" s="13" t="s">
        <v>22</v>
      </c>
      <c r="K104" s="12"/>
      <c r="L104" s="12"/>
      <c r="M104" s="12" t="s">
        <v>359</v>
      </c>
      <c r="N104" s="13"/>
      <c r="O104" s="12"/>
      <c r="P104" s="12"/>
    </row>
    <row r="105" s="2" customFormat="1" spans="1:16">
      <c r="A105" s="30"/>
      <c r="B105" s="13"/>
      <c r="C105" s="13"/>
      <c r="D105" s="13"/>
      <c r="E105" s="12"/>
      <c r="F105" s="12"/>
      <c r="G105" s="12"/>
      <c r="H105" s="12"/>
      <c r="I105" s="13"/>
      <c r="J105" s="13"/>
      <c r="K105" s="12"/>
      <c r="L105" s="12"/>
      <c r="M105" s="12"/>
      <c r="N105" s="13"/>
      <c r="O105" s="12"/>
      <c r="P105" s="12"/>
    </row>
    <row r="106" s="2" customFormat="1" ht="24" spans="1:16">
      <c r="A106" s="32" t="s">
        <v>360</v>
      </c>
      <c r="B106" s="13"/>
      <c r="C106" s="13"/>
      <c r="D106" s="13" t="s">
        <v>245</v>
      </c>
      <c r="E106" s="12"/>
      <c r="F106" s="12" t="s">
        <v>361</v>
      </c>
      <c r="G106" s="13" t="s">
        <v>22</v>
      </c>
      <c r="H106" s="13" t="s">
        <v>22</v>
      </c>
      <c r="I106" s="13">
        <v>0</v>
      </c>
      <c r="J106" s="13" t="s">
        <v>22</v>
      </c>
      <c r="K106" s="13">
        <v>0</v>
      </c>
      <c r="L106" s="13">
        <v>0</v>
      </c>
      <c r="M106" s="13" t="s">
        <v>22</v>
      </c>
      <c r="N106" s="13" t="s">
        <v>22</v>
      </c>
      <c r="O106" s="13" t="s">
        <v>22</v>
      </c>
      <c r="P106" s="12"/>
    </row>
    <row r="107" s="2" customFormat="1" spans="1:16">
      <c r="A107" s="32"/>
      <c r="B107" s="13"/>
      <c r="C107" s="13"/>
      <c r="D107" s="13"/>
      <c r="E107" s="12"/>
      <c r="F107" s="12"/>
      <c r="G107" s="13"/>
      <c r="H107" s="13"/>
      <c r="I107" s="13"/>
      <c r="J107" s="13"/>
      <c r="K107" s="13"/>
      <c r="L107" s="13"/>
      <c r="M107" s="13"/>
      <c r="N107" s="13"/>
      <c r="O107" s="13"/>
      <c r="P107" s="12"/>
    </row>
    <row r="108" s="2" customFormat="1" ht="24" spans="1:16">
      <c r="A108" s="32" t="s">
        <v>362</v>
      </c>
      <c r="B108" s="13">
        <v>0</v>
      </c>
      <c r="C108" s="13" t="s">
        <v>22</v>
      </c>
      <c r="D108" s="13" t="s">
        <v>22</v>
      </c>
      <c r="E108" s="13" t="s">
        <v>22</v>
      </c>
      <c r="F108" s="13" t="s">
        <v>22</v>
      </c>
      <c r="G108" s="13" t="s">
        <v>22</v>
      </c>
      <c r="H108" s="13" t="s">
        <v>22</v>
      </c>
      <c r="I108" s="13">
        <v>0</v>
      </c>
      <c r="J108" s="13" t="s">
        <v>22</v>
      </c>
      <c r="K108" s="13" t="s">
        <v>22</v>
      </c>
      <c r="L108" s="13" t="s">
        <v>22</v>
      </c>
      <c r="M108" s="13" t="s">
        <v>22</v>
      </c>
      <c r="N108" s="13" t="s">
        <v>22</v>
      </c>
      <c r="O108" s="13" t="s">
        <v>22</v>
      </c>
      <c r="P108" s="12"/>
    </row>
    <row r="109" s="2" customFormat="1" spans="1:16">
      <c r="A109" s="32" t="s">
        <v>363</v>
      </c>
      <c r="B109" s="13"/>
      <c r="C109" s="13"/>
      <c r="D109" s="13"/>
      <c r="E109" s="12"/>
      <c r="F109" s="12"/>
      <c r="G109" s="12"/>
      <c r="H109" s="12"/>
      <c r="I109" s="13"/>
      <c r="J109" s="13"/>
      <c r="K109" s="12"/>
      <c r="L109" s="12"/>
      <c r="M109" s="12" t="s">
        <v>261</v>
      </c>
      <c r="N109" s="13"/>
      <c r="O109" s="12"/>
      <c r="P109" s="12"/>
    </row>
    <row r="110" s="2" customFormat="1" spans="1:16">
      <c r="A110" s="32"/>
      <c r="B110" s="13"/>
      <c r="C110" s="13"/>
      <c r="D110" s="13"/>
      <c r="E110" s="12"/>
      <c r="F110" s="12"/>
      <c r="G110" s="12"/>
      <c r="H110" s="12"/>
      <c r="I110" s="13"/>
      <c r="J110" s="13"/>
      <c r="K110" s="12"/>
      <c r="L110" s="12"/>
      <c r="M110" s="12"/>
      <c r="N110" s="13"/>
      <c r="O110" s="12"/>
      <c r="P110" s="12"/>
    </row>
    <row r="111" s="3" customFormat="1" spans="1:16">
      <c r="A111" s="33" t="s">
        <v>364</v>
      </c>
      <c r="B111" s="10">
        <f>B112+B114+B119+B121</f>
        <v>8</v>
      </c>
      <c r="C111" s="10" t="s">
        <v>22</v>
      </c>
      <c r="D111" s="10" t="s">
        <v>22</v>
      </c>
      <c r="E111" s="10" t="s">
        <v>22</v>
      </c>
      <c r="F111" s="10" t="s">
        <v>22</v>
      </c>
      <c r="G111" s="10" t="s">
        <v>22</v>
      </c>
      <c r="H111" s="10" t="s">
        <v>22</v>
      </c>
      <c r="I111" s="10">
        <f t="shared" ref="I111:L111" si="18">I112+I114+I119+I121</f>
        <v>3216.3</v>
      </c>
      <c r="J111" s="10">
        <v>0</v>
      </c>
      <c r="K111" s="10">
        <f t="shared" si="18"/>
        <v>3216.3</v>
      </c>
      <c r="L111" s="10">
        <f t="shared" si="18"/>
        <v>0</v>
      </c>
      <c r="M111" s="10" t="s">
        <v>22</v>
      </c>
      <c r="N111" s="10" t="s">
        <v>22</v>
      </c>
      <c r="O111" s="10" t="s">
        <v>22</v>
      </c>
      <c r="P111" s="12"/>
    </row>
    <row r="112" s="5" customFormat="1" ht="36" spans="1:16">
      <c r="A112" s="32" t="s">
        <v>365</v>
      </c>
      <c r="B112" s="13"/>
      <c r="C112" s="13"/>
      <c r="D112" s="13" t="s">
        <v>366</v>
      </c>
      <c r="E112" s="12"/>
      <c r="F112" s="12" t="s">
        <v>367</v>
      </c>
      <c r="G112" s="12"/>
      <c r="H112" s="12"/>
      <c r="I112" s="13"/>
      <c r="J112" s="13">
        <v>0</v>
      </c>
      <c r="K112" s="12"/>
      <c r="L112" s="12"/>
      <c r="M112" s="12" t="s">
        <v>247</v>
      </c>
      <c r="N112" s="13"/>
      <c r="O112" s="12"/>
      <c r="P112" s="12"/>
    </row>
    <row r="113" s="5" customFormat="1" spans="1:16">
      <c r="A113" s="32"/>
      <c r="B113" s="13"/>
      <c r="C113" s="13"/>
      <c r="D113" s="13"/>
      <c r="E113" s="12"/>
      <c r="F113" s="12"/>
      <c r="G113" s="12"/>
      <c r="H113" s="12"/>
      <c r="I113" s="13"/>
      <c r="J113" s="13"/>
      <c r="K113" s="12"/>
      <c r="L113" s="12"/>
      <c r="M113" s="12"/>
      <c r="N113" s="13"/>
      <c r="O113" s="12"/>
      <c r="P113" s="12"/>
    </row>
    <row r="114" s="2" customFormat="1" ht="48" spans="1:16">
      <c r="A114" s="12" t="s">
        <v>368</v>
      </c>
      <c r="B114" s="13">
        <f>SUM(B115:B118)</f>
        <v>4</v>
      </c>
      <c r="C114" s="13"/>
      <c r="D114" s="13" t="s">
        <v>369</v>
      </c>
      <c r="E114" s="12"/>
      <c r="F114" s="12" t="s">
        <v>370</v>
      </c>
      <c r="G114" s="12"/>
      <c r="H114" s="12"/>
      <c r="I114" s="13">
        <f>SUM(I115:I118)</f>
        <v>900</v>
      </c>
      <c r="J114" s="13" t="s">
        <v>22</v>
      </c>
      <c r="K114" s="13">
        <f>SUM(K115:K118)</f>
        <v>900</v>
      </c>
      <c r="L114" s="12"/>
      <c r="M114" s="12" t="s">
        <v>371</v>
      </c>
      <c r="N114" s="13"/>
      <c r="O114" s="12"/>
      <c r="P114" s="12"/>
    </row>
    <row r="115" s="4" customFormat="1" ht="36" spans="1:16">
      <c r="A115" s="16" t="s">
        <v>378</v>
      </c>
      <c r="B115" s="17">
        <v>1</v>
      </c>
      <c r="C115" s="13" t="s">
        <v>26</v>
      </c>
      <c r="D115" s="18" t="s">
        <v>245</v>
      </c>
      <c r="E115" s="21">
        <v>1</v>
      </c>
      <c r="F115" s="36" t="s">
        <v>379</v>
      </c>
      <c r="G115" s="19" t="s">
        <v>210</v>
      </c>
      <c r="H115" s="21">
        <v>2023</v>
      </c>
      <c r="I115" s="24">
        <v>200</v>
      </c>
      <c r="J115" s="24"/>
      <c r="K115" s="24">
        <v>200</v>
      </c>
      <c r="L115" s="25"/>
      <c r="M115" s="26" t="s">
        <v>309</v>
      </c>
      <c r="N115" s="26"/>
      <c r="O115" s="26"/>
      <c r="P115" s="37"/>
    </row>
    <row r="116" s="4" customFormat="1" ht="36" spans="1:16">
      <c r="A116" s="16" t="s">
        <v>380</v>
      </c>
      <c r="B116" s="17">
        <v>1</v>
      </c>
      <c r="C116" s="13" t="s">
        <v>26</v>
      </c>
      <c r="D116" s="18" t="s">
        <v>245</v>
      </c>
      <c r="E116" s="21">
        <v>1</v>
      </c>
      <c r="F116" s="36" t="s">
        <v>381</v>
      </c>
      <c r="G116" s="19" t="s">
        <v>382</v>
      </c>
      <c r="H116" s="21">
        <v>2023</v>
      </c>
      <c r="I116" s="24">
        <v>200</v>
      </c>
      <c r="J116" s="24"/>
      <c r="K116" s="24">
        <v>200</v>
      </c>
      <c r="L116" s="25"/>
      <c r="M116" s="26" t="s">
        <v>309</v>
      </c>
      <c r="N116" s="26"/>
      <c r="O116" s="26"/>
      <c r="P116" s="37"/>
    </row>
    <row r="117" s="4" customFormat="1" ht="24.75" spans="1:16">
      <c r="A117" s="16" t="s">
        <v>383</v>
      </c>
      <c r="B117" s="17">
        <v>1</v>
      </c>
      <c r="C117" s="13" t="s">
        <v>26</v>
      </c>
      <c r="D117" s="18" t="s">
        <v>245</v>
      </c>
      <c r="E117" s="21">
        <v>1</v>
      </c>
      <c r="F117" s="20" t="s">
        <v>384</v>
      </c>
      <c r="G117" s="19" t="s">
        <v>222</v>
      </c>
      <c r="H117" s="21">
        <v>2023</v>
      </c>
      <c r="I117" s="24">
        <v>200</v>
      </c>
      <c r="J117" s="24"/>
      <c r="K117" s="24">
        <v>200</v>
      </c>
      <c r="L117" s="25"/>
      <c r="M117" s="26" t="s">
        <v>309</v>
      </c>
      <c r="N117" s="26"/>
      <c r="O117" s="26"/>
      <c r="P117" s="37"/>
    </row>
    <row r="118" s="4" customFormat="1" ht="36" spans="1:16">
      <c r="A118" s="16" t="s">
        <v>388</v>
      </c>
      <c r="B118" s="17">
        <v>1</v>
      </c>
      <c r="C118" s="13" t="s">
        <v>26</v>
      </c>
      <c r="D118" s="18" t="s">
        <v>245</v>
      </c>
      <c r="E118" s="21">
        <v>1</v>
      </c>
      <c r="F118" s="20" t="s">
        <v>389</v>
      </c>
      <c r="G118" s="19" t="s">
        <v>390</v>
      </c>
      <c r="H118" s="21">
        <v>2023</v>
      </c>
      <c r="I118" s="24">
        <v>300</v>
      </c>
      <c r="J118" s="24"/>
      <c r="K118" s="24">
        <v>300</v>
      </c>
      <c r="L118" s="25"/>
      <c r="M118" s="26" t="s">
        <v>309</v>
      </c>
      <c r="N118" s="26"/>
      <c r="O118" s="26"/>
      <c r="P118" s="37"/>
    </row>
    <row r="119" s="2" customFormat="1" ht="36" spans="1:16">
      <c r="A119" s="12" t="s">
        <v>391</v>
      </c>
      <c r="B119" s="13"/>
      <c r="C119" s="13"/>
      <c r="D119" s="13" t="s">
        <v>369</v>
      </c>
      <c r="E119" s="12"/>
      <c r="F119" s="12" t="s">
        <v>392</v>
      </c>
      <c r="G119" s="12"/>
      <c r="H119" s="12"/>
      <c r="I119" s="13"/>
      <c r="J119" s="13" t="s">
        <v>22</v>
      </c>
      <c r="K119" s="12"/>
      <c r="L119" s="12"/>
      <c r="M119" s="12" t="s">
        <v>263</v>
      </c>
      <c r="N119" s="13"/>
      <c r="O119" s="12"/>
      <c r="P119" s="12"/>
    </row>
    <row r="120" s="2" customFormat="1" spans="1:16">
      <c r="A120" s="12"/>
      <c r="B120" s="13"/>
      <c r="C120" s="13"/>
      <c r="D120" s="13"/>
      <c r="E120" s="12"/>
      <c r="F120" s="12"/>
      <c r="G120" s="12"/>
      <c r="H120" s="12"/>
      <c r="I120" s="13"/>
      <c r="J120" s="13"/>
      <c r="K120" s="12"/>
      <c r="L120" s="12"/>
      <c r="M120" s="12"/>
      <c r="N120" s="13"/>
      <c r="O120" s="12"/>
      <c r="P120" s="12"/>
    </row>
    <row r="121" s="2" customFormat="1" ht="108" spans="1:16">
      <c r="A121" s="12" t="s">
        <v>393</v>
      </c>
      <c r="B121" s="13">
        <f>SUM(B122:B125)</f>
        <v>4</v>
      </c>
      <c r="C121" s="13"/>
      <c r="D121" s="13" t="s">
        <v>369</v>
      </c>
      <c r="E121" s="12"/>
      <c r="F121" s="12" t="s">
        <v>394</v>
      </c>
      <c r="G121" s="12"/>
      <c r="H121" s="12"/>
      <c r="I121" s="13">
        <f>SUM(I122:I125)</f>
        <v>2316.3</v>
      </c>
      <c r="J121" s="13">
        <f>SUM(J122:J125)</f>
        <v>0</v>
      </c>
      <c r="K121" s="13">
        <f>SUM(K122:K125)</f>
        <v>2316.3</v>
      </c>
      <c r="L121" s="12"/>
      <c r="M121" s="12" t="s">
        <v>261</v>
      </c>
      <c r="N121" s="13"/>
      <c r="O121" s="12"/>
      <c r="P121" s="12"/>
    </row>
    <row r="122" s="4" customFormat="1" ht="363.75" spans="1:16">
      <c r="A122" s="16" t="s">
        <v>395</v>
      </c>
      <c r="B122" s="17">
        <v>1</v>
      </c>
      <c r="C122" s="13" t="s">
        <v>98</v>
      </c>
      <c r="D122" s="18" t="s">
        <v>245</v>
      </c>
      <c r="E122" s="21">
        <v>1</v>
      </c>
      <c r="F122" s="19" t="s">
        <v>396</v>
      </c>
      <c r="G122" s="19" t="s">
        <v>37</v>
      </c>
      <c r="H122" s="21">
        <v>2023</v>
      </c>
      <c r="I122" s="24">
        <v>600</v>
      </c>
      <c r="J122" s="24"/>
      <c r="K122" s="25">
        <f>I122-J122</f>
        <v>600</v>
      </c>
      <c r="L122" s="25"/>
      <c r="M122" s="26" t="s">
        <v>309</v>
      </c>
      <c r="N122" s="13" t="s">
        <v>101</v>
      </c>
      <c r="O122" s="12" t="s">
        <v>32</v>
      </c>
      <c r="P122" s="17"/>
    </row>
    <row r="123" s="4" customFormat="1" ht="234" customHeight="1" spans="1:16">
      <c r="A123" s="16" t="s">
        <v>397</v>
      </c>
      <c r="B123" s="17">
        <v>1</v>
      </c>
      <c r="C123" s="13" t="s">
        <v>26</v>
      </c>
      <c r="D123" s="18"/>
      <c r="E123" s="21"/>
      <c r="F123" s="59" t="s">
        <v>398</v>
      </c>
      <c r="G123" s="19" t="s">
        <v>399</v>
      </c>
      <c r="H123" s="21">
        <v>2023</v>
      </c>
      <c r="I123" s="24">
        <v>151.3</v>
      </c>
      <c r="J123" s="24"/>
      <c r="K123" s="25">
        <v>151.3</v>
      </c>
      <c r="L123" s="25"/>
      <c r="M123" s="26" t="s">
        <v>309</v>
      </c>
      <c r="N123" s="13" t="s">
        <v>101</v>
      </c>
      <c r="O123" s="12" t="s">
        <v>32</v>
      </c>
      <c r="P123" s="17"/>
    </row>
    <row r="124" s="4" customFormat="1" ht="134" customHeight="1" spans="1:16">
      <c r="A124" s="16" t="s">
        <v>400</v>
      </c>
      <c r="B124" s="17">
        <v>1</v>
      </c>
      <c r="C124" s="13" t="s">
        <v>26</v>
      </c>
      <c r="D124" s="18"/>
      <c r="E124" s="21"/>
      <c r="F124" s="59" t="s">
        <v>401</v>
      </c>
      <c r="G124" s="58" t="s">
        <v>402</v>
      </c>
      <c r="H124" s="21">
        <v>2023</v>
      </c>
      <c r="I124" s="24">
        <v>65</v>
      </c>
      <c r="J124" s="24"/>
      <c r="K124" s="25">
        <v>65</v>
      </c>
      <c r="L124" s="25"/>
      <c r="M124" s="26" t="s">
        <v>309</v>
      </c>
      <c r="N124" s="13" t="s">
        <v>101</v>
      </c>
      <c r="O124" s="12" t="s">
        <v>32</v>
      </c>
      <c r="P124" s="17"/>
    </row>
    <row r="125" s="4" customFormat="1" ht="60" spans="1:16">
      <c r="A125" s="34" t="s">
        <v>409</v>
      </c>
      <c r="B125" s="17">
        <v>1</v>
      </c>
      <c r="C125" s="13" t="s">
        <v>98</v>
      </c>
      <c r="D125" s="18" t="s">
        <v>245</v>
      </c>
      <c r="E125" s="21">
        <v>1</v>
      </c>
      <c r="F125" s="19" t="s">
        <v>410</v>
      </c>
      <c r="G125" s="19" t="s">
        <v>411</v>
      </c>
      <c r="H125" s="21">
        <v>2023</v>
      </c>
      <c r="I125" s="24">
        <v>1500</v>
      </c>
      <c r="J125" s="24"/>
      <c r="K125" s="24">
        <v>1500</v>
      </c>
      <c r="L125" s="25"/>
      <c r="M125" s="26" t="s">
        <v>309</v>
      </c>
      <c r="N125" s="13" t="s">
        <v>101</v>
      </c>
      <c r="O125" s="12" t="s">
        <v>32</v>
      </c>
      <c r="P125" s="17"/>
    </row>
    <row r="126" s="3" customFormat="1" spans="1:16">
      <c r="A126" s="11" t="s">
        <v>418</v>
      </c>
      <c r="B126" s="10">
        <f>B127+B128+B129+B130+B131+B132</f>
        <v>0</v>
      </c>
      <c r="C126" s="10" t="s">
        <v>22</v>
      </c>
      <c r="D126" s="10" t="s">
        <v>22</v>
      </c>
      <c r="E126" s="10" t="s">
        <v>22</v>
      </c>
      <c r="F126" s="10" t="s">
        <v>22</v>
      </c>
      <c r="G126" s="10" t="s">
        <v>22</v>
      </c>
      <c r="H126" s="10" t="s">
        <v>22</v>
      </c>
      <c r="I126" s="10">
        <f t="shared" ref="I126:L126" si="19">I127+I128+I129+I130+I131+I132</f>
        <v>0</v>
      </c>
      <c r="J126" s="10">
        <v>0</v>
      </c>
      <c r="K126" s="10">
        <f t="shared" si="19"/>
        <v>0</v>
      </c>
      <c r="L126" s="10">
        <f t="shared" si="19"/>
        <v>0</v>
      </c>
      <c r="M126" s="10" t="s">
        <v>22</v>
      </c>
      <c r="N126" s="13"/>
      <c r="O126" s="12"/>
      <c r="P126" s="12"/>
    </row>
    <row r="127" s="5" customFormat="1" ht="24" spans="1:16">
      <c r="A127" s="30" t="s">
        <v>419</v>
      </c>
      <c r="B127" s="13"/>
      <c r="C127" s="13"/>
      <c r="D127" s="13" t="s">
        <v>245</v>
      </c>
      <c r="E127" s="12"/>
      <c r="F127" s="12"/>
      <c r="G127" s="12"/>
      <c r="H127" s="12"/>
      <c r="I127" s="13"/>
      <c r="J127" s="10" t="s">
        <v>22</v>
      </c>
      <c r="K127" s="12"/>
      <c r="L127" s="12"/>
      <c r="M127" s="12" t="s">
        <v>420</v>
      </c>
      <c r="N127" s="13"/>
      <c r="O127" s="12"/>
      <c r="P127" s="12"/>
    </row>
    <row r="128" s="5" customFormat="1" spans="1:16">
      <c r="A128" s="30" t="s">
        <v>421</v>
      </c>
      <c r="B128" s="13"/>
      <c r="C128" s="13"/>
      <c r="D128" s="13" t="s">
        <v>245</v>
      </c>
      <c r="E128" s="12"/>
      <c r="F128" s="12"/>
      <c r="G128" s="12"/>
      <c r="H128" s="12"/>
      <c r="I128" s="13"/>
      <c r="J128" s="10" t="s">
        <v>22</v>
      </c>
      <c r="K128" s="12"/>
      <c r="L128" s="12"/>
      <c r="M128" s="12" t="s">
        <v>420</v>
      </c>
      <c r="N128" s="13"/>
      <c r="O128" s="12"/>
      <c r="P128" s="12"/>
    </row>
    <row r="129" s="5" customFormat="1" spans="1:16">
      <c r="A129" s="30" t="s">
        <v>422</v>
      </c>
      <c r="B129" s="13"/>
      <c r="C129" s="13"/>
      <c r="D129" s="13" t="s">
        <v>245</v>
      </c>
      <c r="E129" s="12"/>
      <c r="F129" s="12"/>
      <c r="G129" s="12"/>
      <c r="H129" s="12"/>
      <c r="I129" s="13"/>
      <c r="J129" s="10" t="s">
        <v>22</v>
      </c>
      <c r="K129" s="12"/>
      <c r="L129" s="12"/>
      <c r="M129" s="12" t="s">
        <v>423</v>
      </c>
      <c r="N129" s="13"/>
      <c r="O129" s="12"/>
      <c r="P129" s="12"/>
    </row>
    <row r="130" s="5" customFormat="1" ht="24" spans="1:16">
      <c r="A130" s="30" t="s">
        <v>424</v>
      </c>
      <c r="B130" s="13"/>
      <c r="C130" s="13"/>
      <c r="D130" s="13" t="s">
        <v>245</v>
      </c>
      <c r="E130" s="12"/>
      <c r="F130" s="12" t="s">
        <v>425</v>
      </c>
      <c r="G130" s="12"/>
      <c r="H130" s="12"/>
      <c r="I130" s="13"/>
      <c r="J130" s="10" t="s">
        <v>22</v>
      </c>
      <c r="K130" s="12"/>
      <c r="L130" s="12"/>
      <c r="M130" s="12" t="s">
        <v>426</v>
      </c>
      <c r="N130" s="13"/>
      <c r="O130" s="12"/>
      <c r="P130" s="12"/>
    </row>
    <row r="131" s="5" customFormat="1" ht="24" spans="1:16">
      <c r="A131" s="30" t="s">
        <v>430</v>
      </c>
      <c r="B131" s="13"/>
      <c r="C131" s="13"/>
      <c r="D131" s="13" t="s">
        <v>245</v>
      </c>
      <c r="E131" s="12"/>
      <c r="F131" s="12"/>
      <c r="G131" s="12"/>
      <c r="H131" s="12"/>
      <c r="I131" s="13"/>
      <c r="J131" s="10" t="s">
        <v>22</v>
      </c>
      <c r="K131" s="12"/>
      <c r="L131" s="12"/>
      <c r="M131" s="12" t="s">
        <v>426</v>
      </c>
      <c r="N131" s="13"/>
      <c r="O131" s="12"/>
      <c r="P131" s="12"/>
    </row>
    <row r="132" s="5" customFormat="1" ht="60" spans="1:16">
      <c r="A132" s="30" t="s">
        <v>431</v>
      </c>
      <c r="B132" s="13"/>
      <c r="C132" s="13"/>
      <c r="D132" s="13" t="s">
        <v>245</v>
      </c>
      <c r="E132" s="12"/>
      <c r="F132" s="12" t="s">
        <v>432</v>
      </c>
      <c r="G132" s="12"/>
      <c r="H132" s="12"/>
      <c r="I132" s="13"/>
      <c r="J132" s="10" t="s">
        <v>22</v>
      </c>
      <c r="K132" s="12"/>
      <c r="L132" s="12"/>
      <c r="M132" s="12" t="s">
        <v>433</v>
      </c>
      <c r="N132" s="13"/>
      <c r="O132" s="12"/>
      <c r="P132" s="12"/>
    </row>
    <row r="133" s="3" customFormat="1" spans="1:16">
      <c r="A133" s="11" t="s">
        <v>467</v>
      </c>
      <c r="B133" s="10">
        <f>B134+B136+B143+B150</f>
        <v>0</v>
      </c>
      <c r="C133" s="10" t="s">
        <v>22</v>
      </c>
      <c r="D133" s="10" t="s">
        <v>22</v>
      </c>
      <c r="E133" s="10" t="s">
        <v>22</v>
      </c>
      <c r="F133" s="10" t="s">
        <v>22</v>
      </c>
      <c r="G133" s="10" t="s">
        <v>22</v>
      </c>
      <c r="H133" s="10" t="s">
        <v>22</v>
      </c>
      <c r="I133" s="10">
        <f t="shared" ref="I133:L133" si="20">I134+I136+I143+I150</f>
        <v>0</v>
      </c>
      <c r="J133" s="10">
        <v>0</v>
      </c>
      <c r="K133" s="10">
        <f t="shared" si="20"/>
        <v>0</v>
      </c>
      <c r="L133" s="10">
        <f t="shared" si="20"/>
        <v>0</v>
      </c>
      <c r="M133" s="10" t="s">
        <v>22</v>
      </c>
      <c r="N133" s="13"/>
      <c r="O133" s="12"/>
      <c r="P133" s="12"/>
    </row>
    <row r="134" s="3" customFormat="1" ht="24" spans="1:16">
      <c r="A134" s="11" t="s">
        <v>468</v>
      </c>
      <c r="B134" s="10"/>
      <c r="C134" s="13"/>
      <c r="D134" s="13" t="s">
        <v>469</v>
      </c>
      <c r="E134" s="12"/>
      <c r="F134" s="12" t="s">
        <v>470</v>
      </c>
      <c r="G134" s="12"/>
      <c r="H134" s="12"/>
      <c r="I134" s="13">
        <v>0</v>
      </c>
      <c r="J134" s="13" t="s">
        <v>22</v>
      </c>
      <c r="K134" s="13">
        <v>0</v>
      </c>
      <c r="L134" s="13">
        <v>0</v>
      </c>
      <c r="M134" s="12" t="s">
        <v>471</v>
      </c>
      <c r="N134" s="13"/>
      <c r="O134" s="12"/>
      <c r="P134" s="12"/>
    </row>
    <row r="135" s="3" customFormat="1" spans="1:16">
      <c r="A135" s="11"/>
      <c r="B135" s="10"/>
      <c r="C135" s="13"/>
      <c r="D135" s="13"/>
      <c r="E135" s="12"/>
      <c r="F135" s="12"/>
      <c r="G135" s="12"/>
      <c r="H135" s="12"/>
      <c r="I135" s="13"/>
      <c r="J135" s="13"/>
      <c r="K135" s="13"/>
      <c r="L135" s="13"/>
      <c r="M135" s="12"/>
      <c r="N135" s="13"/>
      <c r="O135" s="12"/>
      <c r="P135" s="12"/>
    </row>
    <row r="136" s="3" customFormat="1" spans="1:16">
      <c r="A136" s="11" t="s">
        <v>472</v>
      </c>
      <c r="B136" s="10">
        <f>B137+B139+B141</f>
        <v>0</v>
      </c>
      <c r="C136" s="13" t="s">
        <v>22</v>
      </c>
      <c r="D136" s="13" t="s">
        <v>22</v>
      </c>
      <c r="E136" s="13" t="s">
        <v>22</v>
      </c>
      <c r="F136" s="13" t="s">
        <v>22</v>
      </c>
      <c r="G136" s="13" t="s">
        <v>22</v>
      </c>
      <c r="H136" s="13" t="s">
        <v>22</v>
      </c>
      <c r="I136" s="13">
        <f t="shared" ref="I136:L136" si="21">I137+I139+I141</f>
        <v>0</v>
      </c>
      <c r="J136" s="13"/>
      <c r="K136" s="13">
        <f t="shared" si="21"/>
        <v>0</v>
      </c>
      <c r="L136" s="13">
        <f t="shared" si="21"/>
        <v>0</v>
      </c>
      <c r="M136" s="13" t="s">
        <v>22</v>
      </c>
      <c r="N136" s="13"/>
      <c r="O136" s="12"/>
      <c r="P136" s="12"/>
    </row>
    <row r="137" s="5" customFormat="1" ht="24" spans="1:16">
      <c r="A137" s="30" t="s">
        <v>473</v>
      </c>
      <c r="B137" s="13"/>
      <c r="C137" s="13"/>
      <c r="D137" s="13" t="s">
        <v>245</v>
      </c>
      <c r="E137" s="12"/>
      <c r="F137" s="12" t="s">
        <v>474</v>
      </c>
      <c r="G137" s="12"/>
      <c r="H137" s="12"/>
      <c r="I137" s="13"/>
      <c r="J137" s="12"/>
      <c r="K137" s="12"/>
      <c r="L137" s="12"/>
      <c r="M137" s="12" t="s">
        <v>475</v>
      </c>
      <c r="N137" s="13"/>
      <c r="O137" s="12"/>
      <c r="P137" s="12"/>
    </row>
    <row r="138" s="5" customFormat="1" spans="1:16">
      <c r="A138" s="30"/>
      <c r="B138" s="13"/>
      <c r="C138" s="13"/>
      <c r="D138" s="13"/>
      <c r="E138" s="12"/>
      <c r="F138" s="12"/>
      <c r="G138" s="12"/>
      <c r="H138" s="12"/>
      <c r="I138" s="13"/>
      <c r="J138" s="12"/>
      <c r="K138" s="12"/>
      <c r="L138" s="12"/>
      <c r="M138" s="12"/>
      <c r="N138" s="13"/>
      <c r="O138" s="12"/>
      <c r="P138" s="12"/>
    </row>
    <row r="139" s="5" customFormat="1" ht="24" spans="1:16">
      <c r="A139" s="30" t="s">
        <v>476</v>
      </c>
      <c r="B139" s="13"/>
      <c r="C139" s="13"/>
      <c r="D139" s="13" t="s">
        <v>252</v>
      </c>
      <c r="E139" s="12"/>
      <c r="F139" s="12"/>
      <c r="G139" s="12"/>
      <c r="H139" s="12"/>
      <c r="I139" s="13"/>
      <c r="J139" s="13"/>
      <c r="K139" s="12"/>
      <c r="L139" s="12"/>
      <c r="M139" s="12" t="s">
        <v>475</v>
      </c>
      <c r="N139" s="13"/>
      <c r="O139" s="12"/>
      <c r="P139" s="12"/>
    </row>
    <row r="140" s="5" customFormat="1" spans="1:16">
      <c r="A140" s="30"/>
      <c r="B140" s="13"/>
      <c r="C140" s="13"/>
      <c r="D140" s="13"/>
      <c r="E140" s="12"/>
      <c r="F140" s="12"/>
      <c r="G140" s="12"/>
      <c r="H140" s="12"/>
      <c r="I140" s="13"/>
      <c r="J140" s="13"/>
      <c r="K140" s="12"/>
      <c r="L140" s="12"/>
      <c r="M140" s="12"/>
      <c r="N140" s="13"/>
      <c r="O140" s="12"/>
      <c r="P140" s="12"/>
    </row>
    <row r="141" s="5" customFormat="1" spans="1:16">
      <c r="A141" s="30" t="s">
        <v>477</v>
      </c>
      <c r="B141" s="13"/>
      <c r="C141" s="13"/>
      <c r="D141" s="13" t="s">
        <v>245</v>
      </c>
      <c r="E141" s="12"/>
      <c r="F141" s="12"/>
      <c r="G141" s="12"/>
      <c r="H141" s="12"/>
      <c r="I141" s="13"/>
      <c r="J141" s="13" t="s">
        <v>22</v>
      </c>
      <c r="K141" s="12"/>
      <c r="L141" s="12"/>
      <c r="M141" s="12" t="s">
        <v>478</v>
      </c>
      <c r="N141" s="13"/>
      <c r="O141" s="12"/>
      <c r="P141" s="12"/>
    </row>
    <row r="142" s="5" customFormat="1" spans="1:16">
      <c r="A142" s="30"/>
      <c r="B142" s="13"/>
      <c r="C142" s="13"/>
      <c r="D142" s="13"/>
      <c r="E142" s="12"/>
      <c r="F142" s="12"/>
      <c r="G142" s="12"/>
      <c r="H142" s="12"/>
      <c r="I142" s="13"/>
      <c r="J142" s="13"/>
      <c r="K142" s="12"/>
      <c r="L142" s="12"/>
      <c r="M142" s="12"/>
      <c r="N142" s="13"/>
      <c r="O142" s="12"/>
      <c r="P142" s="12"/>
    </row>
    <row r="143" s="3" customFormat="1" spans="1:16">
      <c r="A143" s="11" t="s">
        <v>479</v>
      </c>
      <c r="B143" s="10">
        <f>B144+B145+B146+B147+B148+B149</f>
        <v>0</v>
      </c>
      <c r="C143" s="13" t="s">
        <v>22</v>
      </c>
      <c r="D143" s="13" t="s">
        <v>22</v>
      </c>
      <c r="E143" s="13" t="s">
        <v>22</v>
      </c>
      <c r="F143" s="13" t="s">
        <v>22</v>
      </c>
      <c r="G143" s="13" t="s">
        <v>22</v>
      </c>
      <c r="H143" s="13" t="s">
        <v>22</v>
      </c>
      <c r="I143" s="13">
        <f t="shared" ref="I143:L143" si="22">I144+I145+I146+I147+I148+I149</f>
        <v>0</v>
      </c>
      <c r="J143" s="13">
        <v>0</v>
      </c>
      <c r="K143" s="13">
        <f t="shared" si="22"/>
        <v>0</v>
      </c>
      <c r="L143" s="13">
        <f t="shared" si="22"/>
        <v>0</v>
      </c>
      <c r="M143" s="13" t="s">
        <v>22</v>
      </c>
      <c r="N143" s="13"/>
      <c r="O143" s="12"/>
      <c r="P143" s="12"/>
    </row>
    <row r="144" s="3" customFormat="1" ht="24" spans="1:16">
      <c r="A144" s="30" t="s">
        <v>480</v>
      </c>
      <c r="B144" s="10"/>
      <c r="C144" s="13"/>
      <c r="D144" s="13" t="s">
        <v>252</v>
      </c>
      <c r="E144" s="12"/>
      <c r="F144" s="12" t="s">
        <v>481</v>
      </c>
      <c r="G144" s="11"/>
      <c r="H144" s="11"/>
      <c r="I144" s="10"/>
      <c r="J144" s="13" t="s">
        <v>22</v>
      </c>
      <c r="K144" s="11"/>
      <c r="L144" s="11"/>
      <c r="M144" s="12" t="s">
        <v>526</v>
      </c>
      <c r="N144" s="13"/>
      <c r="O144" s="12"/>
      <c r="P144" s="12"/>
    </row>
    <row r="145" s="3" customFormat="1" spans="1:16">
      <c r="A145" s="30" t="s">
        <v>483</v>
      </c>
      <c r="B145" s="10"/>
      <c r="C145" s="13"/>
      <c r="D145" s="13" t="s">
        <v>252</v>
      </c>
      <c r="E145" s="11"/>
      <c r="F145" s="11"/>
      <c r="G145" s="11"/>
      <c r="H145" s="11"/>
      <c r="I145" s="10"/>
      <c r="J145" s="13" t="s">
        <v>22</v>
      </c>
      <c r="K145" s="11"/>
      <c r="L145" s="11"/>
      <c r="M145" s="12" t="s">
        <v>482</v>
      </c>
      <c r="N145" s="13"/>
      <c r="O145" s="12"/>
      <c r="P145" s="12"/>
    </row>
    <row r="146" s="3" customFormat="1" spans="1:16">
      <c r="A146" s="30" t="s">
        <v>484</v>
      </c>
      <c r="B146" s="10"/>
      <c r="C146" s="13"/>
      <c r="D146" s="13" t="s">
        <v>252</v>
      </c>
      <c r="E146" s="11"/>
      <c r="F146" s="11"/>
      <c r="G146" s="11"/>
      <c r="H146" s="11"/>
      <c r="I146" s="10"/>
      <c r="J146" s="13" t="s">
        <v>22</v>
      </c>
      <c r="K146" s="11"/>
      <c r="L146" s="11"/>
      <c r="M146" s="12" t="s">
        <v>482</v>
      </c>
      <c r="N146" s="13"/>
      <c r="O146" s="12"/>
      <c r="P146" s="12"/>
    </row>
    <row r="147" s="3" customFormat="1" ht="24" spans="1:16">
      <c r="A147" s="30" t="s">
        <v>485</v>
      </c>
      <c r="B147" s="10"/>
      <c r="C147" s="13"/>
      <c r="D147" s="13" t="s">
        <v>252</v>
      </c>
      <c r="E147" s="11"/>
      <c r="F147" s="11"/>
      <c r="G147" s="11"/>
      <c r="H147" s="11"/>
      <c r="I147" s="10"/>
      <c r="J147" s="13" t="s">
        <v>22</v>
      </c>
      <c r="K147" s="11"/>
      <c r="L147" s="11"/>
      <c r="M147" s="12" t="s">
        <v>526</v>
      </c>
      <c r="N147" s="13"/>
      <c r="O147" s="12"/>
      <c r="P147" s="12"/>
    </row>
    <row r="148" s="3" customFormat="1" spans="1:16">
      <c r="A148" s="30" t="s">
        <v>486</v>
      </c>
      <c r="B148" s="10"/>
      <c r="C148" s="13"/>
      <c r="D148" s="13" t="s">
        <v>252</v>
      </c>
      <c r="E148" s="11"/>
      <c r="F148" s="11"/>
      <c r="G148" s="11"/>
      <c r="H148" s="11"/>
      <c r="I148" s="10"/>
      <c r="J148" s="13" t="s">
        <v>22</v>
      </c>
      <c r="K148" s="11"/>
      <c r="L148" s="11"/>
      <c r="M148" s="12" t="s">
        <v>526</v>
      </c>
      <c r="N148" s="13"/>
      <c r="O148" s="12"/>
      <c r="P148" s="12"/>
    </row>
    <row r="149" s="3" customFormat="1" ht="24" spans="1:16">
      <c r="A149" s="30" t="s">
        <v>487</v>
      </c>
      <c r="B149" s="10"/>
      <c r="C149" s="13"/>
      <c r="D149" s="13" t="s">
        <v>252</v>
      </c>
      <c r="E149" s="11"/>
      <c r="F149" s="11"/>
      <c r="G149" s="11"/>
      <c r="H149" s="11"/>
      <c r="I149" s="10"/>
      <c r="J149" s="13" t="s">
        <v>22</v>
      </c>
      <c r="K149" s="11"/>
      <c r="L149" s="11"/>
      <c r="M149" s="12" t="s">
        <v>482</v>
      </c>
      <c r="N149" s="13"/>
      <c r="O149" s="12"/>
      <c r="P149" s="12"/>
    </row>
    <row r="150" s="3" customFormat="1" spans="1:16">
      <c r="A150" s="11" t="s">
        <v>489</v>
      </c>
      <c r="B150" s="10">
        <f>B151+B152+B153+B154+B155</f>
        <v>0</v>
      </c>
      <c r="C150" s="10" t="s">
        <v>22</v>
      </c>
      <c r="D150" s="10" t="s">
        <v>22</v>
      </c>
      <c r="E150" s="10" t="s">
        <v>22</v>
      </c>
      <c r="F150" s="10" t="s">
        <v>22</v>
      </c>
      <c r="G150" s="10" t="s">
        <v>22</v>
      </c>
      <c r="H150" s="10" t="s">
        <v>22</v>
      </c>
      <c r="I150" s="10">
        <f t="shared" ref="I150:L150" si="23">I151+I152+I153+I154+I155</f>
        <v>0</v>
      </c>
      <c r="J150" s="10">
        <v>0</v>
      </c>
      <c r="K150" s="10">
        <f t="shared" si="23"/>
        <v>0</v>
      </c>
      <c r="L150" s="10">
        <f t="shared" si="23"/>
        <v>0</v>
      </c>
      <c r="M150" s="10" t="s">
        <v>22</v>
      </c>
      <c r="N150" s="13"/>
      <c r="O150" s="12"/>
      <c r="P150" s="12"/>
    </row>
    <row r="151" s="5" customFormat="1" ht="24" spans="1:16">
      <c r="A151" s="30" t="s">
        <v>490</v>
      </c>
      <c r="B151" s="13"/>
      <c r="C151" s="13"/>
      <c r="D151" s="13" t="s">
        <v>252</v>
      </c>
      <c r="E151" s="12"/>
      <c r="F151" s="12"/>
      <c r="G151" s="12"/>
      <c r="H151" s="12"/>
      <c r="I151" s="13"/>
      <c r="J151" s="13" t="s">
        <v>22</v>
      </c>
      <c r="K151" s="12"/>
      <c r="L151" s="12"/>
      <c r="M151" s="12" t="s">
        <v>426</v>
      </c>
      <c r="N151" s="13"/>
      <c r="O151" s="12"/>
      <c r="P151" s="12"/>
    </row>
    <row r="152" s="5" customFormat="1" ht="24" spans="1:16">
      <c r="A152" s="30" t="s">
        <v>491</v>
      </c>
      <c r="B152" s="13"/>
      <c r="C152" s="13"/>
      <c r="D152" s="13" t="s">
        <v>252</v>
      </c>
      <c r="E152" s="12"/>
      <c r="F152" s="12" t="s">
        <v>492</v>
      </c>
      <c r="G152" s="12"/>
      <c r="H152" s="12"/>
      <c r="I152" s="13"/>
      <c r="J152" s="13" t="s">
        <v>22</v>
      </c>
      <c r="K152" s="12"/>
      <c r="L152" s="12"/>
      <c r="M152" s="12" t="s">
        <v>426</v>
      </c>
      <c r="N152" s="13"/>
      <c r="O152" s="12"/>
      <c r="P152" s="12"/>
    </row>
    <row r="153" s="5" customFormat="1" ht="60" spans="1:16">
      <c r="A153" s="30" t="s">
        <v>493</v>
      </c>
      <c r="B153" s="13"/>
      <c r="C153" s="13"/>
      <c r="D153" s="13" t="s">
        <v>252</v>
      </c>
      <c r="E153" s="12"/>
      <c r="F153" s="12" t="s">
        <v>494</v>
      </c>
      <c r="G153" s="12"/>
      <c r="H153" s="12"/>
      <c r="I153" s="13"/>
      <c r="J153" s="13" t="s">
        <v>22</v>
      </c>
      <c r="K153" s="12"/>
      <c r="L153" s="12"/>
      <c r="M153" s="12" t="s">
        <v>433</v>
      </c>
      <c r="N153" s="13"/>
      <c r="O153" s="12"/>
      <c r="P153" s="12"/>
    </row>
    <row r="154" s="5" customFormat="1" ht="24" spans="1:16">
      <c r="A154" s="30" t="s">
        <v>495</v>
      </c>
      <c r="B154" s="13"/>
      <c r="C154" s="13"/>
      <c r="D154" s="13" t="s">
        <v>252</v>
      </c>
      <c r="E154" s="12"/>
      <c r="F154" s="12" t="s">
        <v>496</v>
      </c>
      <c r="G154" s="12"/>
      <c r="H154" s="12"/>
      <c r="I154" s="13"/>
      <c r="J154" s="13" t="s">
        <v>22</v>
      </c>
      <c r="K154" s="12"/>
      <c r="L154" s="12"/>
      <c r="M154" s="12" t="s">
        <v>426</v>
      </c>
      <c r="N154" s="13"/>
      <c r="O154" s="12"/>
      <c r="P154" s="12"/>
    </row>
    <row r="155" s="5" customFormat="1" ht="36" spans="1:16">
      <c r="A155" s="30" t="s">
        <v>498</v>
      </c>
      <c r="B155" s="13"/>
      <c r="C155" s="13"/>
      <c r="D155" s="13" t="s">
        <v>252</v>
      </c>
      <c r="E155" s="12"/>
      <c r="F155" s="12" t="s">
        <v>527</v>
      </c>
      <c r="G155" s="12"/>
      <c r="H155" s="12"/>
      <c r="I155" s="13"/>
      <c r="J155" s="13" t="s">
        <v>22</v>
      </c>
      <c r="K155" s="12"/>
      <c r="L155" s="12"/>
      <c r="M155" s="12" t="s">
        <v>426</v>
      </c>
      <c r="N155" s="13"/>
      <c r="O155" s="12"/>
      <c r="P155" s="12"/>
    </row>
    <row r="156" s="3" customFormat="1" spans="1:16">
      <c r="A156" s="11" t="s">
        <v>499</v>
      </c>
      <c r="B156" s="10">
        <f>B157+B161</f>
        <v>0</v>
      </c>
      <c r="C156" s="10" t="s">
        <v>22</v>
      </c>
      <c r="D156" s="10" t="s">
        <v>22</v>
      </c>
      <c r="E156" s="10" t="s">
        <v>22</v>
      </c>
      <c r="F156" s="10" t="s">
        <v>22</v>
      </c>
      <c r="G156" s="10" t="s">
        <v>22</v>
      </c>
      <c r="H156" s="10" t="s">
        <v>22</v>
      </c>
      <c r="I156" s="10">
        <f t="shared" ref="I156:L156" si="24">I157+I161</f>
        <v>0</v>
      </c>
      <c r="J156" s="10">
        <f t="shared" si="24"/>
        <v>0</v>
      </c>
      <c r="K156" s="10">
        <f t="shared" si="24"/>
        <v>0</v>
      </c>
      <c r="L156" s="10">
        <f t="shared" si="24"/>
        <v>0</v>
      </c>
      <c r="M156" s="10" t="s">
        <v>22</v>
      </c>
      <c r="N156" s="13"/>
      <c r="O156" s="12"/>
      <c r="P156" s="12"/>
    </row>
    <row r="157" s="3" customFormat="1" ht="24" spans="1:16">
      <c r="A157" s="38" t="s">
        <v>500</v>
      </c>
      <c r="B157" s="10">
        <f>B158+B159+B160</f>
        <v>0</v>
      </c>
      <c r="C157" s="10" t="s">
        <v>22</v>
      </c>
      <c r="D157" s="10" t="s">
        <v>22</v>
      </c>
      <c r="E157" s="10" t="s">
        <v>22</v>
      </c>
      <c r="F157" s="10" t="s">
        <v>22</v>
      </c>
      <c r="G157" s="10" t="s">
        <v>22</v>
      </c>
      <c r="H157" s="10" t="s">
        <v>22</v>
      </c>
      <c r="I157" s="10">
        <f t="shared" ref="I157:L157" si="25">I158+I159+I160</f>
        <v>0</v>
      </c>
      <c r="J157" s="10">
        <v>0</v>
      </c>
      <c r="K157" s="10">
        <f t="shared" si="25"/>
        <v>0</v>
      </c>
      <c r="L157" s="10">
        <f t="shared" si="25"/>
        <v>0</v>
      </c>
      <c r="M157" s="10" t="s">
        <v>22</v>
      </c>
      <c r="N157" s="13"/>
      <c r="O157" s="12"/>
      <c r="P157" s="12"/>
    </row>
    <row r="158" s="3" customFormat="1" ht="24" spans="1:16">
      <c r="A158" s="39" t="s">
        <v>501</v>
      </c>
      <c r="B158" s="10"/>
      <c r="C158" s="13"/>
      <c r="D158" s="13" t="s">
        <v>245</v>
      </c>
      <c r="E158" s="12"/>
      <c r="F158" s="12" t="s">
        <v>502</v>
      </c>
      <c r="G158" s="12"/>
      <c r="H158" s="12"/>
      <c r="I158" s="13"/>
      <c r="J158" s="13" t="s">
        <v>22</v>
      </c>
      <c r="K158" s="12"/>
      <c r="L158" s="12"/>
      <c r="M158" s="12" t="s">
        <v>263</v>
      </c>
      <c r="N158" s="13"/>
      <c r="O158" s="12"/>
      <c r="P158" s="12"/>
    </row>
    <row r="159" s="3" customFormat="1" ht="36" spans="1:16">
      <c r="A159" s="39" t="s">
        <v>503</v>
      </c>
      <c r="B159" s="10"/>
      <c r="C159" s="13"/>
      <c r="D159" s="13" t="s">
        <v>245</v>
      </c>
      <c r="E159" s="12"/>
      <c r="F159" s="12" t="s">
        <v>504</v>
      </c>
      <c r="G159" s="12"/>
      <c r="H159" s="12"/>
      <c r="I159" s="13"/>
      <c r="J159" s="13" t="s">
        <v>22</v>
      </c>
      <c r="K159" s="12"/>
      <c r="L159" s="12"/>
      <c r="M159" s="12" t="s">
        <v>263</v>
      </c>
      <c r="N159" s="13"/>
      <c r="O159" s="12"/>
      <c r="P159" s="12"/>
    </row>
    <row r="160" s="3" customFormat="1" ht="24" spans="1:16">
      <c r="A160" s="39" t="s">
        <v>505</v>
      </c>
      <c r="B160" s="10"/>
      <c r="C160" s="13"/>
      <c r="D160" s="13" t="s">
        <v>245</v>
      </c>
      <c r="E160" s="12"/>
      <c r="F160" s="12" t="s">
        <v>506</v>
      </c>
      <c r="G160" s="12"/>
      <c r="H160" s="12"/>
      <c r="I160" s="13"/>
      <c r="J160" s="13"/>
      <c r="K160" s="12"/>
      <c r="L160" s="12"/>
      <c r="M160" s="12" t="s">
        <v>79</v>
      </c>
      <c r="N160" s="13"/>
      <c r="O160" s="12"/>
      <c r="P160" s="12"/>
    </row>
    <row r="161" s="3" customFormat="1" ht="24" spans="1:16">
      <c r="A161" s="38" t="s">
        <v>507</v>
      </c>
      <c r="B161" s="10">
        <f>B162+B163+B164+B165</f>
        <v>0</v>
      </c>
      <c r="C161" s="10" t="s">
        <v>22</v>
      </c>
      <c r="D161" s="10" t="s">
        <v>22</v>
      </c>
      <c r="E161" s="10" t="s">
        <v>22</v>
      </c>
      <c r="F161" s="10" t="s">
        <v>22</v>
      </c>
      <c r="G161" s="10" t="s">
        <v>22</v>
      </c>
      <c r="H161" s="10" t="s">
        <v>22</v>
      </c>
      <c r="I161" s="10">
        <f t="shared" ref="I161:L161" si="26">I162+I163+I164+I165</f>
        <v>0</v>
      </c>
      <c r="J161" s="10">
        <v>0</v>
      </c>
      <c r="K161" s="10">
        <f t="shared" si="26"/>
        <v>0</v>
      </c>
      <c r="L161" s="10">
        <f t="shared" si="26"/>
        <v>0</v>
      </c>
      <c r="M161" s="10" t="s">
        <v>22</v>
      </c>
      <c r="N161" s="13"/>
      <c r="O161" s="12"/>
      <c r="P161" s="11"/>
    </row>
    <row r="162" s="3" customFormat="1" ht="24" spans="1:16">
      <c r="A162" s="39" t="s">
        <v>508</v>
      </c>
      <c r="B162" s="10"/>
      <c r="C162" s="13"/>
      <c r="D162" s="13" t="s">
        <v>252</v>
      </c>
      <c r="E162" s="11"/>
      <c r="F162" s="11"/>
      <c r="G162" s="11"/>
      <c r="H162" s="11"/>
      <c r="I162" s="10"/>
      <c r="J162" s="13" t="s">
        <v>22</v>
      </c>
      <c r="K162" s="11"/>
      <c r="L162" s="11"/>
      <c r="M162" s="12" t="s">
        <v>263</v>
      </c>
      <c r="N162" s="13"/>
      <c r="O162" s="12"/>
      <c r="P162" s="48" t="s">
        <v>509</v>
      </c>
    </row>
    <row r="163" s="3" customFormat="1" ht="24" spans="1:16">
      <c r="A163" s="39" t="s">
        <v>510</v>
      </c>
      <c r="B163" s="10"/>
      <c r="C163" s="13"/>
      <c r="D163" s="13" t="s">
        <v>35</v>
      </c>
      <c r="E163" s="11"/>
      <c r="F163" s="11"/>
      <c r="G163" s="11"/>
      <c r="H163" s="11"/>
      <c r="I163" s="10"/>
      <c r="J163" s="13" t="s">
        <v>22</v>
      </c>
      <c r="K163" s="11"/>
      <c r="L163" s="11"/>
      <c r="M163" s="12" t="s">
        <v>263</v>
      </c>
      <c r="N163" s="13"/>
      <c r="O163" s="12"/>
      <c r="P163" s="49"/>
    </row>
    <row r="164" s="3" customFormat="1" ht="36" spans="1:16">
      <c r="A164" s="39" t="s">
        <v>511</v>
      </c>
      <c r="B164" s="10"/>
      <c r="C164" s="13"/>
      <c r="D164" s="13" t="s">
        <v>252</v>
      </c>
      <c r="E164" s="11"/>
      <c r="F164" s="11"/>
      <c r="G164" s="11"/>
      <c r="H164" s="11"/>
      <c r="I164" s="10"/>
      <c r="J164" s="13" t="s">
        <v>22</v>
      </c>
      <c r="K164" s="11"/>
      <c r="L164" s="11"/>
      <c r="M164" s="12" t="s">
        <v>512</v>
      </c>
      <c r="N164" s="13"/>
      <c r="O164" s="12"/>
      <c r="P164" s="49"/>
    </row>
    <row r="165" s="3" customFormat="1" spans="1:16">
      <c r="A165" s="39" t="s">
        <v>513</v>
      </c>
      <c r="B165" s="10"/>
      <c r="C165" s="13"/>
      <c r="D165" s="10"/>
      <c r="E165" s="11"/>
      <c r="F165" s="11"/>
      <c r="G165" s="11"/>
      <c r="H165" s="11"/>
      <c r="I165" s="10"/>
      <c r="J165" s="13" t="s">
        <v>22</v>
      </c>
      <c r="K165" s="11"/>
      <c r="L165" s="11"/>
      <c r="M165" s="12" t="s">
        <v>514</v>
      </c>
      <c r="N165" s="13"/>
      <c r="O165" s="12"/>
      <c r="P165" s="49"/>
    </row>
    <row r="166" s="3" customFormat="1" spans="1:16">
      <c r="A166" s="11" t="s">
        <v>515</v>
      </c>
      <c r="B166" s="10">
        <f>B167+B168+B169</f>
        <v>0</v>
      </c>
      <c r="C166" s="10" t="s">
        <v>22</v>
      </c>
      <c r="D166" s="10" t="s">
        <v>22</v>
      </c>
      <c r="E166" s="10" t="s">
        <v>22</v>
      </c>
      <c r="F166" s="10" t="s">
        <v>22</v>
      </c>
      <c r="G166" s="10" t="s">
        <v>22</v>
      </c>
      <c r="H166" s="10" t="s">
        <v>22</v>
      </c>
      <c r="I166" s="10">
        <v>0</v>
      </c>
      <c r="J166" s="10">
        <v>0</v>
      </c>
      <c r="K166" s="10">
        <v>0</v>
      </c>
      <c r="L166" s="10">
        <v>0</v>
      </c>
      <c r="M166" s="10" t="s">
        <v>22</v>
      </c>
      <c r="N166" s="10"/>
      <c r="O166" s="11"/>
      <c r="P166" s="50"/>
    </row>
    <row r="167" s="5" customFormat="1" spans="1:16">
      <c r="A167" s="12" t="s">
        <v>516</v>
      </c>
      <c r="B167" s="13"/>
      <c r="C167" s="13"/>
      <c r="D167" s="13" t="s">
        <v>35</v>
      </c>
      <c r="E167" s="12"/>
      <c r="F167" s="12"/>
      <c r="G167" s="12"/>
      <c r="H167" s="12"/>
      <c r="I167" s="13" t="s">
        <v>22</v>
      </c>
      <c r="J167" s="13" t="s">
        <v>22</v>
      </c>
      <c r="K167" s="13" t="s">
        <v>22</v>
      </c>
      <c r="L167" s="13" t="s">
        <v>22</v>
      </c>
      <c r="M167" s="13" t="s">
        <v>517</v>
      </c>
      <c r="N167" s="13"/>
      <c r="O167" s="12"/>
      <c r="P167" s="49"/>
    </row>
    <row r="168" s="5" customFormat="1" spans="1:16">
      <c r="A168" s="12" t="s">
        <v>518</v>
      </c>
      <c r="B168" s="13"/>
      <c r="C168" s="13"/>
      <c r="D168" s="13" t="s">
        <v>35</v>
      </c>
      <c r="E168" s="12"/>
      <c r="F168" s="12"/>
      <c r="G168" s="12"/>
      <c r="H168" s="12"/>
      <c r="I168" s="13" t="s">
        <v>22</v>
      </c>
      <c r="J168" s="13" t="s">
        <v>22</v>
      </c>
      <c r="K168" s="13" t="s">
        <v>22</v>
      </c>
      <c r="L168" s="13" t="s">
        <v>22</v>
      </c>
      <c r="M168" s="13" t="s">
        <v>517</v>
      </c>
      <c r="N168" s="13"/>
      <c r="O168" s="12"/>
      <c r="P168" s="49"/>
    </row>
    <row r="169" s="5" customFormat="1" spans="1:16">
      <c r="A169" s="12" t="s">
        <v>519</v>
      </c>
      <c r="B169" s="13"/>
      <c r="C169" s="13"/>
      <c r="D169" s="13" t="s">
        <v>35</v>
      </c>
      <c r="E169" s="13"/>
      <c r="F169" s="13"/>
      <c r="G169" s="13"/>
      <c r="H169" s="13"/>
      <c r="I169" s="13" t="s">
        <v>22</v>
      </c>
      <c r="J169" s="13" t="s">
        <v>22</v>
      </c>
      <c r="K169" s="13" t="s">
        <v>22</v>
      </c>
      <c r="L169" s="13" t="s">
        <v>22</v>
      </c>
      <c r="M169" s="13" t="s">
        <v>517</v>
      </c>
      <c r="N169" s="13"/>
      <c r="O169" s="12"/>
      <c r="P169" s="49"/>
    </row>
    <row r="170" s="3" customFormat="1" ht="24" spans="1:16">
      <c r="A170" s="11" t="s">
        <v>520</v>
      </c>
      <c r="B170" s="10"/>
      <c r="C170" s="10"/>
      <c r="D170" s="10" t="s">
        <v>35</v>
      </c>
      <c r="E170" s="11">
        <v>374</v>
      </c>
      <c r="F170" s="12" t="s">
        <v>521</v>
      </c>
      <c r="G170" s="11"/>
      <c r="H170" s="11"/>
      <c r="I170" s="10">
        <v>0</v>
      </c>
      <c r="J170" s="10">
        <v>0</v>
      </c>
      <c r="K170" s="10">
        <v>0</v>
      </c>
      <c r="L170" s="10">
        <v>0</v>
      </c>
      <c r="M170" s="13" t="s">
        <v>517</v>
      </c>
      <c r="N170" s="10"/>
      <c r="O170" s="11"/>
      <c r="P170" s="23"/>
    </row>
    <row r="171" s="3" customFormat="1" spans="1:16">
      <c r="A171" s="40"/>
      <c r="B171" s="41"/>
      <c r="C171" s="41"/>
      <c r="D171" s="41"/>
      <c r="E171" s="42"/>
      <c r="F171" s="43"/>
      <c r="G171" s="42"/>
      <c r="H171" s="42"/>
      <c r="I171" s="41"/>
      <c r="J171" s="41"/>
      <c r="K171" s="41"/>
      <c r="L171" s="41"/>
      <c r="M171" s="45"/>
      <c r="N171" s="41"/>
      <c r="O171" s="42"/>
      <c r="P171" s="51"/>
    </row>
    <row r="172" s="2" customFormat="1" ht="74" customHeight="1" spans="1:16">
      <c r="A172" s="44" t="s">
        <v>522</v>
      </c>
      <c r="B172" s="45"/>
      <c r="C172" s="45"/>
      <c r="D172" s="46"/>
      <c r="E172" s="46"/>
      <c r="F172" s="46"/>
      <c r="G172" s="46"/>
      <c r="H172" s="46"/>
      <c r="I172" s="45"/>
      <c r="J172" s="46"/>
      <c r="K172" s="46"/>
      <c r="L172" s="46"/>
      <c r="M172" s="46"/>
      <c r="N172" s="45"/>
      <c r="O172" s="46"/>
      <c r="P172" s="52"/>
    </row>
    <row r="173" s="2" customFormat="1" spans="2:14">
      <c r="B173" s="47"/>
      <c r="C173" s="47"/>
      <c r="I173" s="47"/>
      <c r="N173" s="47"/>
    </row>
  </sheetData>
  <autoFilter ref="A4:P26">
    <extLst/>
  </autoFilter>
  <mergeCells count="19">
    <mergeCell ref="A1:P1"/>
    <mergeCell ref="A2:C2"/>
    <mergeCell ref="D2:P2"/>
    <mergeCell ref="D3:E3"/>
    <mergeCell ref="I3:K3"/>
    <mergeCell ref="A172:P172"/>
    <mergeCell ref="A3:A4"/>
    <mergeCell ref="A93:A95"/>
    <mergeCell ref="B3:B4"/>
    <mergeCell ref="C3:C4"/>
    <mergeCell ref="F3:F4"/>
    <mergeCell ref="G3:G4"/>
    <mergeCell ref="H3:H4"/>
    <mergeCell ref="M3:M4"/>
    <mergeCell ref="N3:N4"/>
    <mergeCell ref="O3:O4"/>
    <mergeCell ref="P3:P4"/>
    <mergeCell ref="P5:P7"/>
    <mergeCell ref="P162:P170"/>
  </mergeCells>
  <dataValidations count="3">
    <dataValidation type="list" allowBlank="1" showInputMessage="1" showErrorMessage="1" sqref="C8 C9 C14 C15 C16 C17 C18 C19 C20 C21 C22 C23 C24 C25 C26 C27 C29 C30 C31 C32 C33 C34 C35 C36 C38 C41 C42 C43 C46 C49 C56 C57 C58 C59 C60 C61 C72 C81 C82 C85 C94 C95 C96 C99 C102 C103 C104 C105 C106 C107 C109 C110 C112 C113 C114 C118 C119 C120 C121 C122 C123 C124 C125 C134 C135 C137 C138 C139 C140 C141 C142 C170 C171 C10:C12 C39:C40 C44:C45 C47:C48 C50:C52 C53:C55 C63:C64 C67:C69 C75:C76 C78:C79 C83:C84 C87:C93 C97:C98 C100:C101 C115:C117 C127:C132 C144:C149 C151:C155 C158:C160 C162:C165 C167:C168">
      <formula1>"新建,改建,扩建"</formula1>
    </dataValidation>
    <dataValidation type="list" allowBlank="1" showInputMessage="1" showErrorMessage="1" sqref="N8 N9 N10 N11 N12 N13 N14 N15 N16 N17 N18 N19 N20 N21 N22 N23 N24 N25 N26 N27 N29 N30 N31 N32 N33 N34 N35 N36 N38 N39 N40 N41 N42 N43 N44 N45 N46 N47 N48 N49 N50 N51 N52 N53 N54 N55 N56 N57 N58 N59 N60 N61 N81 N91 N93 N94 N95 N96 N97 N98 N99 N100 N101 N102 N103 N104 N105 N109 N110 N112 N113 N114 N119 N120 N121 N122 N123 N124 N125 N135 N138 N139 N140 N141 N142 N171 N63:N64 N67:N69 N71:N72 N75:N76 N78:N79 N82:N83 N84:N85 N87:N89 N126:N134 N136:N137 N143:N168 N169:N170">
      <formula1>"经营性,公益性,国有资产,农户"</formula1>
    </dataValidation>
    <dataValidation type="list" allowBlank="1" showInputMessage="1" showErrorMessage="1" sqref="O8 O9 O10 O11 O12 O13 O14 O15 O16 O17 O18 O19 O20 O21 O22 O23 O24 O25 O26 O27 O29 O30 O31 O32 O33 O34 O35 O36 O38 O39 O40 O41 O42 O43 O44 O45 O46 O47 O48 O49 O50 O51 O52 O53 O54 O55 O56 O57 O58 O59 O60 O61 O81 O91 O93 O94 O95 O96 O97 O98 O99 O100 O101 O102 O103 O104 O105 O109 O110 O112 O113 O114 O119 O120 O121 O122 O123 O124 O125 O135 O138 O139 O140 O141 O142 O171 O63:O64 O67:O69 O71:O72 O75:O76 O78:O79 O82:O83 O84:O85 O87:O89 O126:O134 O136:O137 O143:O168 O169:O170">
      <formula1>"已明确,未设置"</formula1>
    </dataValidation>
  </dataValidations>
  <printOptions horizontalCentered="1"/>
  <pageMargins left="0.161111111111111" right="0.161111111111111" top="0.409027777777778" bottom="0.409027777777778" header="0.5" footer="0.5"/>
  <pageSetup paperSize="9"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63"/>
  <sheetViews>
    <sheetView zoomScale="80" zoomScaleNormal="80" workbookViewId="0">
      <pane ySplit="4" topLeftCell="A5" activePane="bottomLeft" state="frozen"/>
      <selection/>
      <selection pane="bottomLeft" activeCell="J10" sqref="J10"/>
    </sheetView>
  </sheetViews>
  <sheetFormatPr defaultColWidth="9" defaultRowHeight="14.25"/>
  <cols>
    <col min="1" max="1" width="18.5" customWidth="1"/>
    <col min="2" max="3" width="5.5" style="6" customWidth="1"/>
    <col min="4" max="5" width="5.875" customWidth="1"/>
    <col min="6" max="6" width="23.625" customWidth="1"/>
    <col min="7" max="8" width="6" customWidth="1"/>
    <col min="9" max="9" width="6.375" style="6" customWidth="1"/>
    <col min="10" max="11" width="7.875" customWidth="1"/>
    <col min="12" max="12" width="6.375" customWidth="1"/>
    <col min="13" max="13" width="7.5" customWidth="1"/>
    <col min="14" max="14" width="6.75" style="6" customWidth="1"/>
    <col min="15" max="15" width="6.75" customWidth="1"/>
    <col min="16" max="16" width="6" customWidth="1"/>
  </cols>
  <sheetData>
    <row r="1" s="1" customFormat="1" ht="25.5" spans="1:16">
      <c r="A1" s="7" t="s">
        <v>529</v>
      </c>
      <c r="B1" s="7"/>
      <c r="C1" s="7"/>
      <c r="D1" s="7"/>
      <c r="E1" s="7"/>
      <c r="F1" s="7"/>
      <c r="G1" s="7"/>
      <c r="H1" s="7"/>
      <c r="I1" s="7"/>
      <c r="J1" s="7"/>
      <c r="K1" s="7"/>
      <c r="L1" s="7"/>
      <c r="M1" s="7"/>
      <c r="N1" s="7"/>
      <c r="O1" s="7"/>
      <c r="P1" s="7"/>
    </row>
    <row r="2" s="2" customFormat="1" spans="1:16">
      <c r="A2" s="8" t="s">
        <v>1</v>
      </c>
      <c r="B2" s="9"/>
      <c r="C2" s="9"/>
      <c r="D2" s="8" t="s">
        <v>2</v>
      </c>
      <c r="E2" s="8"/>
      <c r="F2" s="8"/>
      <c r="G2" s="8"/>
      <c r="H2" s="8"/>
      <c r="I2" s="9"/>
      <c r="J2" s="8"/>
      <c r="K2" s="8"/>
      <c r="L2" s="8"/>
      <c r="M2" s="8"/>
      <c r="N2" s="9"/>
      <c r="O2" s="8"/>
      <c r="P2" s="8"/>
    </row>
    <row r="3" s="2" customFormat="1" spans="1:16">
      <c r="A3" s="10" t="s">
        <v>3</v>
      </c>
      <c r="B3" s="10" t="s">
        <v>4</v>
      </c>
      <c r="C3" s="10" t="s">
        <v>5</v>
      </c>
      <c r="D3" s="10" t="s">
        <v>6</v>
      </c>
      <c r="E3" s="10"/>
      <c r="F3" s="10" t="s">
        <v>7</v>
      </c>
      <c r="G3" s="10" t="s">
        <v>8</v>
      </c>
      <c r="H3" s="10" t="s">
        <v>9</v>
      </c>
      <c r="I3" s="10" t="s">
        <v>10</v>
      </c>
      <c r="J3" s="10"/>
      <c r="K3" s="10"/>
      <c r="L3" s="10"/>
      <c r="M3" s="10" t="s">
        <v>11</v>
      </c>
      <c r="N3" s="22" t="s">
        <v>12</v>
      </c>
      <c r="O3" s="22" t="s">
        <v>13</v>
      </c>
      <c r="P3" s="10" t="s">
        <v>14</v>
      </c>
    </row>
    <row r="4" s="2" customFormat="1" ht="24" spans="1:16">
      <c r="A4" s="11"/>
      <c r="B4" s="10"/>
      <c r="C4" s="10"/>
      <c r="D4" s="10" t="s">
        <v>15</v>
      </c>
      <c r="E4" s="10" t="s">
        <v>16</v>
      </c>
      <c r="F4" s="11"/>
      <c r="G4" s="11"/>
      <c r="H4" s="11"/>
      <c r="I4" s="10" t="s">
        <v>17</v>
      </c>
      <c r="J4" s="11" t="s">
        <v>18</v>
      </c>
      <c r="K4" s="11" t="s">
        <v>19</v>
      </c>
      <c r="L4" s="11" t="s">
        <v>20</v>
      </c>
      <c r="M4" s="10"/>
      <c r="N4" s="23"/>
      <c r="O4" s="23"/>
      <c r="P4" s="10"/>
    </row>
    <row r="5" s="3" customFormat="1" spans="1:16">
      <c r="A5" s="10" t="s">
        <v>21</v>
      </c>
      <c r="B5" s="10">
        <f>B6+B65+B78+B82+B99+B110+B123+B146+B156+B160</f>
        <v>28</v>
      </c>
      <c r="C5" s="10" t="s">
        <v>22</v>
      </c>
      <c r="D5" s="10" t="s">
        <v>22</v>
      </c>
      <c r="E5" s="10" t="s">
        <v>22</v>
      </c>
      <c r="F5" s="10" t="s">
        <v>22</v>
      </c>
      <c r="G5" s="10" t="s">
        <v>22</v>
      </c>
      <c r="H5" s="10" t="s">
        <v>22</v>
      </c>
      <c r="I5" s="10">
        <f t="shared" ref="I5:L5" si="0">I6+I65+I78+I82+I99+I110+I123+I146+I156+I160</f>
        <v>5265.39</v>
      </c>
      <c r="J5" s="10">
        <f t="shared" si="0"/>
        <v>0</v>
      </c>
      <c r="K5" s="10">
        <f t="shared" si="0"/>
        <v>5265.39</v>
      </c>
      <c r="L5" s="10">
        <f t="shared" si="0"/>
        <v>0</v>
      </c>
      <c r="M5" s="13" t="s">
        <v>22</v>
      </c>
      <c r="N5" s="13" t="s">
        <v>22</v>
      </c>
      <c r="O5" s="13" t="s">
        <v>22</v>
      </c>
      <c r="P5" s="13"/>
    </row>
    <row r="6" s="3" customFormat="1" spans="1:16">
      <c r="A6" s="11" t="s">
        <v>23</v>
      </c>
      <c r="B6" s="10">
        <f>B7+B25+B34+B54+B58</f>
        <v>16</v>
      </c>
      <c r="C6" s="10" t="s">
        <v>22</v>
      </c>
      <c r="D6" s="10" t="s">
        <v>22</v>
      </c>
      <c r="E6" s="10" t="s">
        <v>22</v>
      </c>
      <c r="F6" s="10" t="s">
        <v>22</v>
      </c>
      <c r="G6" s="10" t="s">
        <v>22</v>
      </c>
      <c r="H6" s="10" t="s">
        <v>22</v>
      </c>
      <c r="I6" s="10">
        <f t="shared" ref="I6:L6" si="1">I7+I25+I34+I54+I58</f>
        <v>3171.73</v>
      </c>
      <c r="J6" s="10">
        <f t="shared" si="1"/>
        <v>0</v>
      </c>
      <c r="K6" s="10">
        <f t="shared" si="1"/>
        <v>3171.73</v>
      </c>
      <c r="L6" s="10">
        <f t="shared" si="1"/>
        <v>0</v>
      </c>
      <c r="M6" s="13" t="s">
        <v>22</v>
      </c>
      <c r="N6" s="13" t="s">
        <v>22</v>
      </c>
      <c r="O6" s="13" t="s">
        <v>22</v>
      </c>
      <c r="P6" s="13"/>
    </row>
    <row r="7" s="3" customFormat="1" spans="1:16">
      <c r="A7" s="11" t="s">
        <v>24</v>
      </c>
      <c r="B7" s="10">
        <f>B8+B14+B16+B18+B20+B22+B24+B26</f>
        <v>1</v>
      </c>
      <c r="C7" s="10" t="s">
        <v>22</v>
      </c>
      <c r="D7" s="10" t="s">
        <v>22</v>
      </c>
      <c r="E7" s="10" t="s">
        <v>22</v>
      </c>
      <c r="F7" s="10" t="s">
        <v>22</v>
      </c>
      <c r="G7" s="10" t="s">
        <v>22</v>
      </c>
      <c r="H7" s="10" t="s">
        <v>22</v>
      </c>
      <c r="I7" s="10">
        <f t="shared" ref="I7:K7" si="2">I8+I14+I16+I18+I20+I22+I24+I26</f>
        <v>60</v>
      </c>
      <c r="J7" s="10">
        <f t="shared" si="2"/>
        <v>0</v>
      </c>
      <c r="K7" s="10">
        <f t="shared" si="2"/>
        <v>60</v>
      </c>
      <c r="L7" s="10">
        <f>E8+L14+L16+L18+L20+L22+L24+L26</f>
        <v>0</v>
      </c>
      <c r="M7" s="10" t="s">
        <v>22</v>
      </c>
      <c r="N7" s="10" t="s">
        <v>22</v>
      </c>
      <c r="O7" s="13" t="s">
        <v>22</v>
      </c>
      <c r="P7" s="13"/>
    </row>
    <row r="8" s="2" customFormat="1" ht="72" spans="1:16">
      <c r="A8" s="12" t="s">
        <v>25</v>
      </c>
      <c r="B8" s="13">
        <f>SUM(B9:B12)</f>
        <v>1</v>
      </c>
      <c r="C8" s="13" t="s">
        <v>26</v>
      </c>
      <c r="D8" s="13" t="s">
        <v>27</v>
      </c>
      <c r="E8" s="12"/>
      <c r="F8" s="12" t="s">
        <v>28</v>
      </c>
      <c r="G8" s="12" t="s">
        <v>29</v>
      </c>
      <c r="H8" s="12"/>
      <c r="I8" s="13">
        <f t="shared" ref="I8:K8" si="3">SUM(I9:I12)</f>
        <v>60</v>
      </c>
      <c r="J8" s="13">
        <f t="shared" si="3"/>
        <v>0</v>
      </c>
      <c r="K8" s="13">
        <f t="shared" si="3"/>
        <v>60</v>
      </c>
      <c r="L8" s="12"/>
      <c r="M8" s="12" t="s">
        <v>30</v>
      </c>
      <c r="N8" s="13" t="s">
        <v>31</v>
      </c>
      <c r="O8" s="12" t="s">
        <v>32</v>
      </c>
      <c r="P8" s="12" t="s">
        <v>33</v>
      </c>
    </row>
    <row r="9" s="2" customFormat="1" ht="36" spans="1:16">
      <c r="A9" s="14" t="s">
        <v>524</v>
      </c>
      <c r="B9" s="13"/>
      <c r="C9" s="13"/>
      <c r="D9" s="13"/>
      <c r="E9" s="12"/>
      <c r="F9" s="15" t="s">
        <v>525</v>
      </c>
      <c r="G9" s="12"/>
      <c r="H9" s="12"/>
      <c r="I9" s="13"/>
      <c r="J9" s="12"/>
      <c r="K9" s="12"/>
      <c r="L9" s="12"/>
      <c r="M9" s="12"/>
      <c r="N9" s="13"/>
      <c r="O9" s="12"/>
      <c r="P9" s="12"/>
    </row>
    <row r="10" s="4" customFormat="1" ht="24" spans="1:16">
      <c r="A10" s="16" t="s">
        <v>55</v>
      </c>
      <c r="B10" s="17">
        <v>1</v>
      </c>
      <c r="C10" s="17"/>
      <c r="D10" s="18" t="s">
        <v>35</v>
      </c>
      <c r="E10" s="21">
        <v>1</v>
      </c>
      <c r="F10" s="19" t="s">
        <v>56</v>
      </c>
      <c r="G10" s="19" t="s">
        <v>54</v>
      </c>
      <c r="H10" s="21">
        <v>2024</v>
      </c>
      <c r="I10" s="24">
        <v>60</v>
      </c>
      <c r="J10" s="24"/>
      <c r="K10" s="25">
        <f>I10-J10</f>
        <v>60</v>
      </c>
      <c r="L10" s="25"/>
      <c r="M10" s="26" t="s">
        <v>42</v>
      </c>
      <c r="N10" s="13" t="s">
        <v>31</v>
      </c>
      <c r="O10" s="12" t="s">
        <v>32</v>
      </c>
      <c r="P10" s="17"/>
    </row>
    <row r="11" s="2" customFormat="1" ht="48" spans="1:16">
      <c r="A11" s="12" t="s">
        <v>57</v>
      </c>
      <c r="B11" s="13"/>
      <c r="C11" s="13"/>
      <c r="D11" s="13" t="s">
        <v>58</v>
      </c>
      <c r="E11" s="12"/>
      <c r="F11" s="12" t="s">
        <v>59</v>
      </c>
      <c r="G11" s="12"/>
      <c r="H11" s="12"/>
      <c r="I11" s="13"/>
      <c r="J11" s="12"/>
      <c r="K11" s="12"/>
      <c r="L11" s="12"/>
      <c r="M11" s="12" t="s">
        <v>60</v>
      </c>
      <c r="N11" s="13"/>
      <c r="O11" s="12"/>
      <c r="P11" s="13" t="s">
        <v>61</v>
      </c>
    </row>
    <row r="12" s="2" customFormat="1" spans="1:16">
      <c r="A12" s="12"/>
      <c r="B12" s="13"/>
      <c r="C12" s="13"/>
      <c r="D12" s="13"/>
      <c r="E12" s="12"/>
      <c r="F12" s="12"/>
      <c r="G12" s="12"/>
      <c r="H12" s="12"/>
      <c r="I12" s="13"/>
      <c r="J12" s="12"/>
      <c r="K12" s="12"/>
      <c r="L12" s="12"/>
      <c r="M12" s="12"/>
      <c r="N12" s="13"/>
      <c r="O12" s="12"/>
      <c r="P12" s="13"/>
    </row>
    <row r="13" s="2" customFormat="1" ht="48" spans="1:16">
      <c r="A13" s="12" t="s">
        <v>62</v>
      </c>
      <c r="B13" s="13"/>
      <c r="C13" s="13"/>
      <c r="D13" s="13" t="s">
        <v>63</v>
      </c>
      <c r="E13" s="12"/>
      <c r="F13" s="12" t="s">
        <v>64</v>
      </c>
      <c r="G13" s="12"/>
      <c r="H13" s="12"/>
      <c r="I13" s="13"/>
      <c r="J13" s="12"/>
      <c r="K13" s="12"/>
      <c r="L13" s="12"/>
      <c r="M13" s="12" t="s">
        <v>65</v>
      </c>
      <c r="N13" s="13"/>
      <c r="O13" s="12"/>
      <c r="P13" s="13" t="s">
        <v>61</v>
      </c>
    </row>
    <row r="14" s="2" customFormat="1" spans="1:16">
      <c r="A14" s="12"/>
      <c r="B14" s="13"/>
      <c r="C14" s="13"/>
      <c r="D14" s="13"/>
      <c r="E14" s="12"/>
      <c r="F14" s="12"/>
      <c r="G14" s="12"/>
      <c r="H14" s="12"/>
      <c r="I14" s="13"/>
      <c r="J14" s="12"/>
      <c r="K14" s="12"/>
      <c r="L14" s="12"/>
      <c r="M14" s="12"/>
      <c r="N14" s="13"/>
      <c r="O14" s="12"/>
      <c r="P14" s="13"/>
    </row>
    <row r="15" s="2" customFormat="1" ht="36" spans="1:16">
      <c r="A15" s="12" t="s">
        <v>66</v>
      </c>
      <c r="B15" s="13"/>
      <c r="C15" s="13"/>
      <c r="D15" s="13" t="s">
        <v>63</v>
      </c>
      <c r="E15" s="12"/>
      <c r="F15" s="12" t="s">
        <v>67</v>
      </c>
      <c r="G15" s="12"/>
      <c r="H15" s="12"/>
      <c r="I15" s="13"/>
      <c r="J15" s="12"/>
      <c r="K15" s="12"/>
      <c r="L15" s="12"/>
      <c r="M15" s="12" t="s">
        <v>68</v>
      </c>
      <c r="N15" s="13"/>
      <c r="O15" s="12"/>
      <c r="P15" s="13" t="s">
        <v>61</v>
      </c>
    </row>
    <row r="16" s="2" customFormat="1" spans="1:16">
      <c r="A16" s="12"/>
      <c r="B16" s="13"/>
      <c r="C16" s="13"/>
      <c r="D16" s="13"/>
      <c r="E16" s="12"/>
      <c r="F16" s="12"/>
      <c r="G16" s="12"/>
      <c r="H16" s="12"/>
      <c r="I16" s="13"/>
      <c r="J16" s="12"/>
      <c r="K16" s="12"/>
      <c r="L16" s="12"/>
      <c r="M16" s="12"/>
      <c r="N16" s="13"/>
      <c r="O16" s="12"/>
      <c r="P16" s="13"/>
    </row>
    <row r="17" s="2" customFormat="1" ht="48" spans="1:16">
      <c r="A17" s="12" t="s">
        <v>69</v>
      </c>
      <c r="B17" s="13"/>
      <c r="C17" s="13"/>
      <c r="D17" s="13" t="s">
        <v>70</v>
      </c>
      <c r="E17" s="12"/>
      <c r="F17" s="12" t="s">
        <v>71</v>
      </c>
      <c r="G17" s="12"/>
      <c r="H17" s="12"/>
      <c r="I17" s="13"/>
      <c r="J17" s="12"/>
      <c r="K17" s="12"/>
      <c r="L17" s="12"/>
      <c r="M17" s="12" t="s">
        <v>72</v>
      </c>
      <c r="N17" s="13"/>
      <c r="O17" s="12"/>
      <c r="P17" s="13" t="s">
        <v>61</v>
      </c>
    </row>
    <row r="18" s="2" customFormat="1" spans="1:16">
      <c r="A18" s="12"/>
      <c r="B18" s="13"/>
      <c r="C18" s="13"/>
      <c r="D18" s="13"/>
      <c r="E18" s="12"/>
      <c r="F18" s="12"/>
      <c r="G18" s="12"/>
      <c r="H18" s="12"/>
      <c r="I18" s="13"/>
      <c r="J18" s="12"/>
      <c r="K18" s="12"/>
      <c r="L18" s="12"/>
      <c r="M18" s="12"/>
      <c r="N18" s="13"/>
      <c r="O18" s="12"/>
      <c r="P18" s="13"/>
    </row>
    <row r="19" s="2" customFormat="1" ht="36" spans="1:16">
      <c r="A19" s="12" t="s">
        <v>73</v>
      </c>
      <c r="B19" s="13"/>
      <c r="C19" s="13"/>
      <c r="D19" s="13" t="s">
        <v>74</v>
      </c>
      <c r="E19" s="12"/>
      <c r="F19" s="12" t="s">
        <v>75</v>
      </c>
      <c r="G19" s="12"/>
      <c r="H19" s="12"/>
      <c r="I19" s="13"/>
      <c r="J19" s="12"/>
      <c r="K19" s="12"/>
      <c r="L19" s="12"/>
      <c r="M19" s="12" t="s">
        <v>76</v>
      </c>
      <c r="N19" s="13"/>
      <c r="O19" s="12"/>
      <c r="P19" s="13" t="s">
        <v>61</v>
      </c>
    </row>
    <row r="20" s="2" customFormat="1" spans="1:16">
      <c r="A20" s="12"/>
      <c r="B20" s="13"/>
      <c r="C20" s="13"/>
      <c r="D20" s="13"/>
      <c r="E20" s="12"/>
      <c r="F20" s="12"/>
      <c r="G20" s="12"/>
      <c r="H20" s="12"/>
      <c r="I20" s="13"/>
      <c r="J20" s="12"/>
      <c r="K20" s="12"/>
      <c r="L20" s="12"/>
      <c r="M20" s="12"/>
      <c r="N20" s="13"/>
      <c r="O20" s="12"/>
      <c r="P20" s="13"/>
    </row>
    <row r="21" s="2" customFormat="1" ht="24" spans="1:16">
      <c r="A21" s="12" t="s">
        <v>77</v>
      </c>
      <c r="B21" s="13"/>
      <c r="C21" s="13"/>
      <c r="D21" s="13" t="s">
        <v>35</v>
      </c>
      <c r="E21" s="12"/>
      <c r="F21" s="12" t="s">
        <v>78</v>
      </c>
      <c r="G21" s="12"/>
      <c r="H21" s="12"/>
      <c r="I21" s="13"/>
      <c r="J21" s="12"/>
      <c r="K21" s="12"/>
      <c r="L21" s="12"/>
      <c r="M21" s="12" t="s">
        <v>79</v>
      </c>
      <c r="N21" s="13"/>
      <c r="O21" s="12"/>
      <c r="P21" s="13" t="s">
        <v>61</v>
      </c>
    </row>
    <row r="22" s="2" customFormat="1" spans="1:16">
      <c r="A22" s="12"/>
      <c r="B22" s="13"/>
      <c r="C22" s="13"/>
      <c r="D22" s="13"/>
      <c r="E22" s="12"/>
      <c r="F22" s="12"/>
      <c r="G22" s="12"/>
      <c r="H22" s="12"/>
      <c r="I22" s="13"/>
      <c r="J22" s="12"/>
      <c r="K22" s="12"/>
      <c r="L22" s="12"/>
      <c r="M22" s="12"/>
      <c r="N22" s="13"/>
      <c r="O22" s="12"/>
      <c r="P22" s="13"/>
    </row>
    <row r="23" s="2" customFormat="1" ht="36" spans="1:16">
      <c r="A23" s="12" t="s">
        <v>80</v>
      </c>
      <c r="B23" s="13"/>
      <c r="C23" s="13"/>
      <c r="D23" s="13" t="s">
        <v>35</v>
      </c>
      <c r="E23" s="12"/>
      <c r="F23" s="12" t="s">
        <v>81</v>
      </c>
      <c r="G23" s="12"/>
      <c r="H23" s="12"/>
      <c r="I23" s="13"/>
      <c r="J23" s="12"/>
      <c r="K23" s="12"/>
      <c r="L23" s="12"/>
      <c r="M23" s="12" t="s">
        <v>82</v>
      </c>
      <c r="N23" s="13"/>
      <c r="O23" s="12"/>
      <c r="P23" s="13" t="s">
        <v>61</v>
      </c>
    </row>
    <row r="24" s="2" customFormat="1" spans="1:16">
      <c r="A24" s="12"/>
      <c r="B24" s="13"/>
      <c r="C24" s="13"/>
      <c r="D24" s="13"/>
      <c r="E24" s="12"/>
      <c r="F24" s="12"/>
      <c r="G24" s="12"/>
      <c r="H24" s="12"/>
      <c r="I24" s="13"/>
      <c r="J24" s="12"/>
      <c r="K24" s="12"/>
      <c r="L24" s="12"/>
      <c r="M24" s="12"/>
      <c r="N24" s="13"/>
      <c r="O24" s="12"/>
      <c r="P24" s="13"/>
    </row>
    <row r="25" s="3" customFormat="1" spans="1:16">
      <c r="A25" s="11" t="s">
        <v>83</v>
      </c>
      <c r="B25" s="10">
        <f>B26+B28+B30+B32</f>
        <v>0</v>
      </c>
      <c r="C25" s="10" t="s">
        <v>22</v>
      </c>
      <c r="D25" s="10" t="s">
        <v>22</v>
      </c>
      <c r="E25" s="10" t="s">
        <v>22</v>
      </c>
      <c r="F25" s="10" t="s">
        <v>22</v>
      </c>
      <c r="G25" s="10" t="s">
        <v>22</v>
      </c>
      <c r="H25" s="10" t="s">
        <v>22</v>
      </c>
      <c r="I25" s="10">
        <f t="shared" ref="I25:L25" si="4">I26+I28+I30+I32</f>
        <v>0</v>
      </c>
      <c r="J25" s="10">
        <f t="shared" si="4"/>
        <v>0</v>
      </c>
      <c r="K25" s="10">
        <f t="shared" si="4"/>
        <v>0</v>
      </c>
      <c r="L25" s="10">
        <f t="shared" si="4"/>
        <v>0</v>
      </c>
      <c r="M25" s="10" t="s">
        <v>22</v>
      </c>
      <c r="N25" s="10" t="s">
        <v>22</v>
      </c>
      <c r="O25" s="10" t="s">
        <v>22</v>
      </c>
      <c r="P25" s="13"/>
    </row>
    <row r="26" s="2" customFormat="1" ht="36" spans="1:16">
      <c r="A26" s="12" t="s">
        <v>84</v>
      </c>
      <c r="B26" s="13"/>
      <c r="C26" s="13"/>
      <c r="D26" s="13" t="s">
        <v>35</v>
      </c>
      <c r="E26" s="12"/>
      <c r="F26" s="12" t="s">
        <v>85</v>
      </c>
      <c r="G26" s="12"/>
      <c r="H26" s="12"/>
      <c r="I26" s="13"/>
      <c r="J26" s="12"/>
      <c r="K26" s="12"/>
      <c r="L26" s="12"/>
      <c r="M26" s="12" t="s">
        <v>86</v>
      </c>
      <c r="N26" s="13"/>
      <c r="O26" s="12"/>
      <c r="P26" s="13" t="s">
        <v>61</v>
      </c>
    </row>
    <row r="27" s="2" customFormat="1" spans="1:16">
      <c r="A27" s="12"/>
      <c r="B27" s="13"/>
      <c r="C27" s="13"/>
      <c r="D27" s="13"/>
      <c r="E27" s="12"/>
      <c r="F27" s="12"/>
      <c r="G27" s="12"/>
      <c r="H27" s="12"/>
      <c r="I27" s="13"/>
      <c r="J27" s="12"/>
      <c r="K27" s="12"/>
      <c r="L27" s="12"/>
      <c r="M27" s="12"/>
      <c r="N27" s="13"/>
      <c r="O27" s="12"/>
      <c r="P27" s="13"/>
    </row>
    <row r="28" s="2" customFormat="1" ht="48" spans="1:16">
      <c r="A28" s="12" t="s">
        <v>87</v>
      </c>
      <c r="B28" s="13"/>
      <c r="C28" s="13"/>
      <c r="D28" s="13" t="s">
        <v>88</v>
      </c>
      <c r="E28" s="12"/>
      <c r="F28" s="12" t="s">
        <v>89</v>
      </c>
      <c r="G28" s="12"/>
      <c r="H28" s="12"/>
      <c r="I28" s="13"/>
      <c r="J28" s="12"/>
      <c r="K28" s="12"/>
      <c r="L28" s="12"/>
      <c r="M28" s="12" t="s">
        <v>90</v>
      </c>
      <c r="N28" s="13"/>
      <c r="O28" s="12"/>
      <c r="P28" s="13" t="s">
        <v>61</v>
      </c>
    </row>
    <row r="29" s="2" customFormat="1" spans="1:16">
      <c r="A29" s="12"/>
      <c r="B29" s="13"/>
      <c r="C29" s="13"/>
      <c r="D29" s="13"/>
      <c r="E29" s="12"/>
      <c r="F29" s="12"/>
      <c r="G29" s="12"/>
      <c r="H29" s="12"/>
      <c r="I29" s="13"/>
      <c r="J29" s="12"/>
      <c r="K29" s="12"/>
      <c r="L29" s="12"/>
      <c r="M29" s="12"/>
      <c r="N29" s="13"/>
      <c r="O29" s="12"/>
      <c r="P29" s="13"/>
    </row>
    <row r="30" s="2" customFormat="1" ht="48" spans="1:16">
      <c r="A30" s="12" t="s">
        <v>91</v>
      </c>
      <c r="B30" s="13"/>
      <c r="C30" s="13"/>
      <c r="D30" s="13" t="s">
        <v>88</v>
      </c>
      <c r="E30" s="12"/>
      <c r="F30" s="12" t="s">
        <v>92</v>
      </c>
      <c r="G30" s="12"/>
      <c r="H30" s="12"/>
      <c r="I30" s="13"/>
      <c r="J30" s="13"/>
      <c r="K30" s="12"/>
      <c r="L30" s="12"/>
      <c r="M30" s="12" t="s">
        <v>93</v>
      </c>
      <c r="N30" s="13"/>
      <c r="O30" s="12"/>
      <c r="P30" s="13" t="s">
        <v>61</v>
      </c>
    </row>
    <row r="31" s="2" customFormat="1" spans="1:16">
      <c r="A31" s="12"/>
      <c r="B31" s="13"/>
      <c r="C31" s="13"/>
      <c r="D31" s="13"/>
      <c r="E31" s="12"/>
      <c r="F31" s="12"/>
      <c r="G31" s="12"/>
      <c r="H31" s="12"/>
      <c r="I31" s="13"/>
      <c r="J31" s="13"/>
      <c r="K31" s="12"/>
      <c r="L31" s="12"/>
      <c r="M31" s="12"/>
      <c r="N31" s="13"/>
      <c r="O31" s="12"/>
      <c r="P31" s="13"/>
    </row>
    <row r="32" s="2" customFormat="1" ht="48" spans="1:16">
      <c r="A32" s="12" t="s">
        <v>94</v>
      </c>
      <c r="B32" s="13"/>
      <c r="C32" s="13"/>
      <c r="D32" s="13" t="s">
        <v>88</v>
      </c>
      <c r="E32" s="12"/>
      <c r="F32" s="12" t="s">
        <v>95</v>
      </c>
      <c r="G32" s="12"/>
      <c r="H32" s="12"/>
      <c r="I32" s="13"/>
      <c r="J32" s="13"/>
      <c r="K32" s="12"/>
      <c r="L32" s="12"/>
      <c r="M32" s="12" t="s">
        <v>93</v>
      </c>
      <c r="N32" s="13"/>
      <c r="O32" s="12"/>
      <c r="P32" s="13" t="s">
        <v>61</v>
      </c>
    </row>
    <row r="33" s="2" customFormat="1" spans="1:16">
      <c r="A33" s="12"/>
      <c r="B33" s="13"/>
      <c r="C33" s="13"/>
      <c r="D33" s="13"/>
      <c r="E33" s="12"/>
      <c r="F33" s="12"/>
      <c r="G33" s="12"/>
      <c r="H33" s="12"/>
      <c r="I33" s="13"/>
      <c r="J33" s="13"/>
      <c r="K33" s="12"/>
      <c r="L33" s="12"/>
      <c r="M33" s="12"/>
      <c r="N33" s="13"/>
      <c r="O33" s="12"/>
      <c r="P33" s="13"/>
    </row>
    <row r="34" s="3" customFormat="1" ht="24" spans="1:16">
      <c r="A34" s="11" t="s">
        <v>96</v>
      </c>
      <c r="B34" s="10">
        <f>B35+B46+B52</f>
        <v>15</v>
      </c>
      <c r="C34" s="10" t="s">
        <v>22</v>
      </c>
      <c r="D34" s="10" t="s">
        <v>22</v>
      </c>
      <c r="E34" s="10" t="s">
        <v>22</v>
      </c>
      <c r="F34" s="10" t="s">
        <v>22</v>
      </c>
      <c r="G34" s="10" t="s">
        <v>22</v>
      </c>
      <c r="H34" s="10" t="s">
        <v>22</v>
      </c>
      <c r="I34" s="10">
        <f t="shared" ref="I34:L34" si="5">I35+I46+I52+I52</f>
        <v>3111.73</v>
      </c>
      <c r="J34" s="10">
        <f>J46+J52</f>
        <v>0</v>
      </c>
      <c r="K34" s="10">
        <f t="shared" si="5"/>
        <v>3111.73</v>
      </c>
      <c r="L34" s="10">
        <f t="shared" si="5"/>
        <v>0</v>
      </c>
      <c r="M34" s="10" t="s">
        <v>22</v>
      </c>
      <c r="N34" s="10" t="s">
        <v>22</v>
      </c>
      <c r="O34" s="10" t="s">
        <v>22</v>
      </c>
      <c r="P34" s="13"/>
    </row>
    <row r="35" s="2" customFormat="1" ht="24" spans="1:16">
      <c r="A35" s="12" t="s">
        <v>97</v>
      </c>
      <c r="B35" s="13">
        <f>SUM(B36:B45)</f>
        <v>10</v>
      </c>
      <c r="C35" s="13"/>
      <c r="D35" s="13" t="s">
        <v>99</v>
      </c>
      <c r="E35" s="12"/>
      <c r="F35" s="12"/>
      <c r="G35" s="12"/>
      <c r="H35" s="12"/>
      <c r="I35" s="13">
        <f>SUM(I36:I45)</f>
        <v>1143.05</v>
      </c>
      <c r="J35" s="13" t="s">
        <v>22</v>
      </c>
      <c r="K35" s="13">
        <f>SUM(K36:K45)</f>
        <v>1143.05</v>
      </c>
      <c r="L35" s="12"/>
      <c r="M35" s="12" t="s">
        <v>100</v>
      </c>
      <c r="N35" s="13"/>
      <c r="O35" s="12"/>
      <c r="P35" s="13" t="s">
        <v>61</v>
      </c>
    </row>
    <row r="36" s="4" customFormat="1" ht="60" spans="1:16">
      <c r="A36" s="16" t="s">
        <v>112</v>
      </c>
      <c r="B36" s="17">
        <v>1</v>
      </c>
      <c r="C36" s="13" t="s">
        <v>98</v>
      </c>
      <c r="D36" s="18" t="s">
        <v>99</v>
      </c>
      <c r="E36" s="19">
        <v>1.5</v>
      </c>
      <c r="F36" s="18" t="s">
        <v>113</v>
      </c>
      <c r="G36" s="19" t="s">
        <v>114</v>
      </c>
      <c r="H36" s="21">
        <v>2024</v>
      </c>
      <c r="I36" s="24">
        <v>81.6</v>
      </c>
      <c r="J36" s="24"/>
      <c r="K36" s="24">
        <v>81.6</v>
      </c>
      <c r="L36" s="25"/>
      <c r="M36" s="26" t="s">
        <v>42</v>
      </c>
      <c r="N36" s="13" t="s">
        <v>101</v>
      </c>
      <c r="O36" s="12" t="s">
        <v>102</v>
      </c>
      <c r="P36" s="17"/>
    </row>
    <row r="37" s="4" customFormat="1" ht="60" spans="1:16">
      <c r="A37" s="16" t="s">
        <v>115</v>
      </c>
      <c r="B37" s="17">
        <v>1</v>
      </c>
      <c r="C37" s="13" t="s">
        <v>98</v>
      </c>
      <c r="D37" s="18" t="s">
        <v>99</v>
      </c>
      <c r="E37" s="19">
        <v>1.5</v>
      </c>
      <c r="F37" s="18" t="s">
        <v>113</v>
      </c>
      <c r="G37" s="19" t="s">
        <v>116</v>
      </c>
      <c r="H37" s="21">
        <v>2024</v>
      </c>
      <c r="I37" s="24">
        <v>81.6</v>
      </c>
      <c r="J37" s="24"/>
      <c r="K37" s="24">
        <v>81.6</v>
      </c>
      <c r="L37" s="25"/>
      <c r="M37" s="26" t="s">
        <v>42</v>
      </c>
      <c r="N37" s="13" t="s">
        <v>101</v>
      </c>
      <c r="O37" s="12" t="s">
        <v>102</v>
      </c>
      <c r="P37" s="17"/>
    </row>
    <row r="38" s="4" customFormat="1" ht="35.1" customHeight="1" spans="1:16">
      <c r="A38" s="16" t="s">
        <v>117</v>
      </c>
      <c r="B38" s="17">
        <v>1</v>
      </c>
      <c r="C38" s="13" t="s">
        <v>98</v>
      </c>
      <c r="D38" s="18" t="s">
        <v>99</v>
      </c>
      <c r="E38" s="19">
        <v>0.8</v>
      </c>
      <c r="F38" s="19" t="s">
        <v>118</v>
      </c>
      <c r="G38" s="19" t="s">
        <v>119</v>
      </c>
      <c r="H38" s="21">
        <v>2024</v>
      </c>
      <c r="I38" s="24">
        <v>48</v>
      </c>
      <c r="J38" s="24"/>
      <c r="K38" s="24">
        <v>48</v>
      </c>
      <c r="L38" s="25"/>
      <c r="M38" s="26" t="s">
        <v>42</v>
      </c>
      <c r="N38" s="13" t="s">
        <v>101</v>
      </c>
      <c r="O38" s="12" t="s">
        <v>102</v>
      </c>
      <c r="P38" s="17"/>
    </row>
    <row r="39" s="4" customFormat="1" ht="35.1" customHeight="1" spans="1:16">
      <c r="A39" s="16" t="s">
        <v>120</v>
      </c>
      <c r="B39" s="17">
        <v>1</v>
      </c>
      <c r="C39" s="13" t="s">
        <v>98</v>
      </c>
      <c r="D39" s="18" t="s">
        <v>99</v>
      </c>
      <c r="E39" s="19">
        <v>3</v>
      </c>
      <c r="F39" s="19" t="s">
        <v>121</v>
      </c>
      <c r="G39" s="19" t="s">
        <v>119</v>
      </c>
      <c r="H39" s="21">
        <v>2024</v>
      </c>
      <c r="I39" s="24">
        <v>180</v>
      </c>
      <c r="J39" s="24"/>
      <c r="K39" s="24">
        <v>180</v>
      </c>
      <c r="L39" s="25"/>
      <c r="M39" s="26" t="s">
        <v>42</v>
      </c>
      <c r="N39" s="13" t="s">
        <v>101</v>
      </c>
      <c r="O39" s="12" t="s">
        <v>102</v>
      </c>
      <c r="P39" s="17"/>
    </row>
    <row r="40" s="4" customFormat="1" ht="35.1" customHeight="1" spans="1:16">
      <c r="A40" s="16" t="s">
        <v>125</v>
      </c>
      <c r="B40" s="17">
        <v>1</v>
      </c>
      <c r="C40" s="13" t="s">
        <v>98</v>
      </c>
      <c r="D40" s="18" t="s">
        <v>99</v>
      </c>
      <c r="E40" s="19">
        <v>0.9</v>
      </c>
      <c r="F40" s="18" t="s">
        <v>126</v>
      </c>
      <c r="G40" s="19" t="s">
        <v>127</v>
      </c>
      <c r="H40" s="21">
        <v>2024</v>
      </c>
      <c r="I40" s="24">
        <v>54</v>
      </c>
      <c r="J40" s="24"/>
      <c r="K40" s="24">
        <v>54</v>
      </c>
      <c r="L40" s="25"/>
      <c r="M40" s="26" t="s">
        <v>42</v>
      </c>
      <c r="N40" s="13" t="s">
        <v>101</v>
      </c>
      <c r="O40" s="12" t="s">
        <v>102</v>
      </c>
      <c r="P40" s="17"/>
    </row>
    <row r="41" s="4" customFormat="1" ht="48" spans="1:16">
      <c r="A41" s="16" t="s">
        <v>128</v>
      </c>
      <c r="B41" s="17">
        <v>1</v>
      </c>
      <c r="C41" s="13" t="s">
        <v>98</v>
      </c>
      <c r="D41" s="18" t="s">
        <v>99</v>
      </c>
      <c r="E41" s="19">
        <v>1.7</v>
      </c>
      <c r="F41" s="18" t="s">
        <v>129</v>
      </c>
      <c r="G41" s="19" t="s">
        <v>130</v>
      </c>
      <c r="H41" s="21">
        <v>2024</v>
      </c>
      <c r="I41" s="24">
        <v>89.25</v>
      </c>
      <c r="J41" s="24"/>
      <c r="K41" s="24">
        <v>89.25</v>
      </c>
      <c r="L41" s="25"/>
      <c r="M41" s="26" t="s">
        <v>42</v>
      </c>
      <c r="N41" s="13" t="s">
        <v>101</v>
      </c>
      <c r="O41" s="12" t="s">
        <v>102</v>
      </c>
      <c r="P41" s="17"/>
    </row>
    <row r="42" s="4" customFormat="1" ht="72" spans="1:16">
      <c r="A42" s="16" t="s">
        <v>143</v>
      </c>
      <c r="B42" s="17">
        <v>1</v>
      </c>
      <c r="C42" s="13" t="s">
        <v>98</v>
      </c>
      <c r="D42" s="18" t="s">
        <v>99</v>
      </c>
      <c r="E42" s="19">
        <v>2</v>
      </c>
      <c r="F42" s="20" t="s">
        <v>144</v>
      </c>
      <c r="G42" s="19" t="s">
        <v>145</v>
      </c>
      <c r="H42" s="21">
        <v>2024</v>
      </c>
      <c r="I42" s="24">
        <v>105</v>
      </c>
      <c r="J42" s="24"/>
      <c r="K42" s="24">
        <v>105</v>
      </c>
      <c r="L42" s="25"/>
      <c r="M42" s="26" t="s">
        <v>42</v>
      </c>
      <c r="N42" s="13" t="s">
        <v>101</v>
      </c>
      <c r="O42" s="12" t="s">
        <v>102</v>
      </c>
      <c r="P42" s="17"/>
    </row>
    <row r="43" s="4" customFormat="1" ht="50.25" spans="1:16">
      <c r="A43" s="16" t="s">
        <v>153</v>
      </c>
      <c r="B43" s="17">
        <v>1</v>
      </c>
      <c r="C43" s="13" t="s">
        <v>98</v>
      </c>
      <c r="D43" s="18" t="s">
        <v>99</v>
      </c>
      <c r="E43" s="19">
        <v>0.9</v>
      </c>
      <c r="F43" s="18" t="s">
        <v>154</v>
      </c>
      <c r="G43" s="19" t="s">
        <v>155</v>
      </c>
      <c r="H43" s="21">
        <v>2024</v>
      </c>
      <c r="I43" s="24">
        <v>60.75</v>
      </c>
      <c r="J43" s="24"/>
      <c r="K43" s="24">
        <v>60.75</v>
      </c>
      <c r="L43" s="25"/>
      <c r="M43" s="26" t="s">
        <v>42</v>
      </c>
      <c r="N43" s="13" t="s">
        <v>101</v>
      </c>
      <c r="O43" s="12" t="s">
        <v>102</v>
      </c>
      <c r="P43" s="17"/>
    </row>
    <row r="44" s="4" customFormat="1" ht="46" customHeight="1" spans="1:16">
      <c r="A44" s="16" t="s">
        <v>163</v>
      </c>
      <c r="B44" s="17">
        <v>1</v>
      </c>
      <c r="C44" s="13" t="s">
        <v>98</v>
      </c>
      <c r="D44" s="18" t="s">
        <v>99</v>
      </c>
      <c r="E44" s="19">
        <v>3</v>
      </c>
      <c r="F44" s="20" t="s">
        <v>164</v>
      </c>
      <c r="G44" s="19" t="s">
        <v>165</v>
      </c>
      <c r="H44" s="21">
        <v>2024</v>
      </c>
      <c r="I44" s="24">
        <v>265.71</v>
      </c>
      <c r="J44" s="24"/>
      <c r="K44" s="24">
        <v>265.71</v>
      </c>
      <c r="L44" s="25"/>
      <c r="M44" s="26" t="s">
        <v>42</v>
      </c>
      <c r="N44" s="13" t="s">
        <v>101</v>
      </c>
      <c r="O44" s="12" t="s">
        <v>102</v>
      </c>
      <c r="P44" s="17"/>
    </row>
    <row r="45" s="4" customFormat="1" ht="40" customHeight="1" spans="1:16">
      <c r="A45" s="16" t="s">
        <v>181</v>
      </c>
      <c r="B45" s="17">
        <v>1</v>
      </c>
      <c r="C45" s="13" t="s">
        <v>98</v>
      </c>
      <c r="D45" s="18" t="s">
        <v>99</v>
      </c>
      <c r="E45" s="19">
        <v>2</v>
      </c>
      <c r="F45" s="20" t="s">
        <v>176</v>
      </c>
      <c r="G45" s="19" t="s">
        <v>182</v>
      </c>
      <c r="H45" s="21">
        <v>2024</v>
      </c>
      <c r="I45" s="24">
        <v>177.14</v>
      </c>
      <c r="J45" s="24"/>
      <c r="K45" s="24">
        <v>177.14</v>
      </c>
      <c r="L45" s="25"/>
      <c r="M45" s="26" t="s">
        <v>42</v>
      </c>
      <c r="N45" s="13" t="s">
        <v>101</v>
      </c>
      <c r="O45" s="12" t="s">
        <v>102</v>
      </c>
      <c r="P45" s="17"/>
    </row>
    <row r="46" s="2" customFormat="1" ht="48" spans="1:16">
      <c r="A46" s="12" t="s">
        <v>189</v>
      </c>
      <c r="B46" s="13">
        <f>SUM(B47:B51)</f>
        <v>5</v>
      </c>
      <c r="C46" s="13"/>
      <c r="D46" s="13" t="s">
        <v>190</v>
      </c>
      <c r="E46" s="12"/>
      <c r="F46" s="12" t="s">
        <v>191</v>
      </c>
      <c r="G46" s="12"/>
      <c r="H46" s="12"/>
      <c r="I46" s="13">
        <f t="shared" ref="I46:K46" si="6">SUM(I47:I51)</f>
        <v>1968.68</v>
      </c>
      <c r="J46" s="13"/>
      <c r="K46" s="13">
        <f t="shared" si="6"/>
        <v>1968.68</v>
      </c>
      <c r="L46" s="12"/>
      <c r="M46" s="12" t="s">
        <v>192</v>
      </c>
      <c r="N46" s="13"/>
      <c r="O46" s="12"/>
      <c r="P46" s="13" t="s">
        <v>61</v>
      </c>
    </row>
    <row r="47" s="4" customFormat="1" ht="48" spans="1:16">
      <c r="A47" s="16" t="s">
        <v>202</v>
      </c>
      <c r="B47" s="17">
        <v>1</v>
      </c>
      <c r="C47" s="13" t="s">
        <v>98</v>
      </c>
      <c r="D47" s="18"/>
      <c r="E47" s="19"/>
      <c r="F47" s="20" t="s">
        <v>203</v>
      </c>
      <c r="G47" s="19" t="s">
        <v>204</v>
      </c>
      <c r="H47" s="21">
        <v>2024</v>
      </c>
      <c r="I47" s="24">
        <v>65.48</v>
      </c>
      <c r="J47" s="24"/>
      <c r="K47" s="24">
        <v>65.48</v>
      </c>
      <c r="L47" s="25"/>
      <c r="M47" s="26" t="s">
        <v>196</v>
      </c>
      <c r="N47" s="13" t="s">
        <v>101</v>
      </c>
      <c r="O47" s="12" t="s">
        <v>32</v>
      </c>
      <c r="P47" s="17"/>
    </row>
    <row r="48" s="4" customFormat="1" ht="49.5" spans="1:16">
      <c r="A48" s="16" t="s">
        <v>205</v>
      </c>
      <c r="B48" s="17">
        <v>1</v>
      </c>
      <c r="C48" s="13" t="s">
        <v>98</v>
      </c>
      <c r="D48" s="18" t="s">
        <v>99</v>
      </c>
      <c r="E48" s="19">
        <v>2.2</v>
      </c>
      <c r="F48" s="20" t="s">
        <v>206</v>
      </c>
      <c r="G48" s="19" t="s">
        <v>207</v>
      </c>
      <c r="H48" s="21">
        <v>2024</v>
      </c>
      <c r="I48" s="24">
        <v>77.44</v>
      </c>
      <c r="J48" s="24"/>
      <c r="K48" s="24">
        <v>77.44</v>
      </c>
      <c r="L48" s="25"/>
      <c r="M48" s="26" t="s">
        <v>196</v>
      </c>
      <c r="N48" s="13" t="s">
        <v>101</v>
      </c>
      <c r="O48" s="12" t="s">
        <v>32</v>
      </c>
      <c r="P48" s="17"/>
    </row>
    <row r="49" s="4" customFormat="1" ht="35.1" customHeight="1" spans="1:16">
      <c r="A49" s="16" t="s">
        <v>228</v>
      </c>
      <c r="B49" s="17">
        <v>1</v>
      </c>
      <c r="C49" s="13" t="s">
        <v>98</v>
      </c>
      <c r="D49" s="18" t="s">
        <v>99</v>
      </c>
      <c r="E49" s="19">
        <v>0.56</v>
      </c>
      <c r="F49" s="20" t="s">
        <v>229</v>
      </c>
      <c r="G49" s="19" t="s">
        <v>222</v>
      </c>
      <c r="H49" s="21">
        <v>2024</v>
      </c>
      <c r="I49" s="24">
        <v>25.76</v>
      </c>
      <c r="J49" s="24"/>
      <c r="K49" s="24">
        <v>25.76</v>
      </c>
      <c r="L49" s="25"/>
      <c r="M49" s="26" t="s">
        <v>196</v>
      </c>
      <c r="N49" s="13" t="s">
        <v>101</v>
      </c>
      <c r="O49" s="12" t="s">
        <v>32</v>
      </c>
      <c r="P49" s="17"/>
    </row>
    <row r="50" s="4" customFormat="1" ht="57" customHeight="1" spans="1:16">
      <c r="A50" s="16" t="s">
        <v>230</v>
      </c>
      <c r="B50" s="17">
        <v>1</v>
      </c>
      <c r="C50" s="13" t="s">
        <v>98</v>
      </c>
      <c r="D50" s="18" t="s">
        <v>99</v>
      </c>
      <c r="E50" s="19">
        <v>4.27</v>
      </c>
      <c r="F50" s="36" t="s">
        <v>231</v>
      </c>
      <c r="G50" s="19" t="s">
        <v>222</v>
      </c>
      <c r="H50" s="21">
        <v>2024</v>
      </c>
      <c r="I50" s="24">
        <v>1400</v>
      </c>
      <c r="J50" s="24"/>
      <c r="K50" s="24">
        <v>1400</v>
      </c>
      <c r="L50" s="25"/>
      <c r="M50" s="26" t="s">
        <v>196</v>
      </c>
      <c r="N50" s="13" t="s">
        <v>101</v>
      </c>
      <c r="O50" s="12" t="s">
        <v>32</v>
      </c>
      <c r="P50" s="17"/>
    </row>
    <row r="51" s="4" customFormat="1" ht="99" customHeight="1" spans="1:16">
      <c r="A51" s="16" t="s">
        <v>241</v>
      </c>
      <c r="B51" s="17">
        <v>1</v>
      </c>
      <c r="C51" s="13" t="s">
        <v>98</v>
      </c>
      <c r="D51" s="18" t="s">
        <v>99</v>
      </c>
      <c r="E51" s="19">
        <v>6</v>
      </c>
      <c r="F51" s="18" t="s">
        <v>242</v>
      </c>
      <c r="G51" s="19" t="s">
        <v>243</v>
      </c>
      <c r="H51" s="21">
        <v>2024</v>
      </c>
      <c r="I51" s="24">
        <v>400</v>
      </c>
      <c r="J51" s="24"/>
      <c r="K51" s="24">
        <v>400</v>
      </c>
      <c r="L51" s="25"/>
      <c r="M51" s="26" t="s">
        <v>196</v>
      </c>
      <c r="N51" s="13" t="s">
        <v>101</v>
      </c>
      <c r="O51" s="12" t="s">
        <v>32</v>
      </c>
      <c r="P51" s="17"/>
    </row>
    <row r="52" s="2" customFormat="1" ht="36" spans="1:16">
      <c r="A52" s="12" t="s">
        <v>244</v>
      </c>
      <c r="B52" s="13"/>
      <c r="C52" s="13"/>
      <c r="D52" s="13" t="s">
        <v>245</v>
      </c>
      <c r="E52" s="12"/>
      <c r="F52" s="12" t="s">
        <v>246</v>
      </c>
      <c r="G52" s="12"/>
      <c r="H52" s="12"/>
      <c r="I52" s="13"/>
      <c r="J52" s="13"/>
      <c r="K52" s="12"/>
      <c r="L52" s="12"/>
      <c r="M52" s="12" t="s">
        <v>247</v>
      </c>
      <c r="N52" s="13"/>
      <c r="O52" s="12"/>
      <c r="P52" s="13" t="s">
        <v>61</v>
      </c>
    </row>
    <row r="53" s="2" customFormat="1" spans="1:16">
      <c r="A53" s="12"/>
      <c r="B53" s="13"/>
      <c r="C53" s="13"/>
      <c r="D53" s="13"/>
      <c r="E53" s="12"/>
      <c r="F53" s="12"/>
      <c r="G53" s="12"/>
      <c r="H53" s="12"/>
      <c r="I53" s="13"/>
      <c r="J53" s="13"/>
      <c r="K53" s="12"/>
      <c r="L53" s="12"/>
      <c r="M53" s="12"/>
      <c r="N53" s="13"/>
      <c r="O53" s="12"/>
      <c r="P53" s="13"/>
    </row>
    <row r="54" s="3" customFormat="1" ht="24" spans="1:16">
      <c r="A54" s="11" t="s">
        <v>248</v>
      </c>
      <c r="B54" s="10">
        <f>B55+B56+B57</f>
        <v>0</v>
      </c>
      <c r="C54" s="10" t="s">
        <v>22</v>
      </c>
      <c r="D54" s="10" t="s">
        <v>22</v>
      </c>
      <c r="E54" s="10" t="s">
        <v>22</v>
      </c>
      <c r="F54" s="10" t="s">
        <v>22</v>
      </c>
      <c r="G54" s="10" t="s">
        <v>22</v>
      </c>
      <c r="H54" s="10" t="s">
        <v>22</v>
      </c>
      <c r="I54" s="10">
        <f t="shared" ref="I54:L54" si="7">I55+I56</f>
        <v>0</v>
      </c>
      <c r="J54" s="10">
        <f t="shared" si="7"/>
        <v>0</v>
      </c>
      <c r="K54" s="10">
        <f t="shared" si="7"/>
        <v>0</v>
      </c>
      <c r="L54" s="10">
        <f t="shared" si="7"/>
        <v>0</v>
      </c>
      <c r="M54" s="10" t="s">
        <v>22</v>
      </c>
      <c r="N54" s="10" t="s">
        <v>22</v>
      </c>
      <c r="O54" s="10" t="s">
        <v>22</v>
      </c>
      <c r="P54" s="13"/>
    </row>
    <row r="55" s="2" customFormat="1" spans="1:16">
      <c r="A55" s="12" t="s">
        <v>249</v>
      </c>
      <c r="B55" s="13"/>
      <c r="C55" s="13"/>
      <c r="D55" s="13" t="s">
        <v>245</v>
      </c>
      <c r="E55" s="12"/>
      <c r="F55" s="12"/>
      <c r="G55" s="12"/>
      <c r="H55" s="12"/>
      <c r="I55" s="13"/>
      <c r="J55" s="13"/>
      <c r="K55" s="12"/>
      <c r="L55" s="12"/>
      <c r="M55" s="12" t="s">
        <v>250</v>
      </c>
      <c r="N55" s="13"/>
      <c r="O55" s="12"/>
      <c r="P55" s="13"/>
    </row>
    <row r="56" s="2" customFormat="1" spans="1:16">
      <c r="A56" s="12" t="s">
        <v>251</v>
      </c>
      <c r="B56" s="13"/>
      <c r="C56" s="13"/>
      <c r="D56" s="13" t="s">
        <v>252</v>
      </c>
      <c r="E56" s="12"/>
      <c r="F56" s="12"/>
      <c r="G56" s="12"/>
      <c r="H56" s="12"/>
      <c r="I56" s="13"/>
      <c r="J56" s="13"/>
      <c r="K56" s="12"/>
      <c r="L56" s="12"/>
      <c r="M56" s="12" t="s">
        <v>253</v>
      </c>
      <c r="N56" s="13"/>
      <c r="O56" s="12"/>
      <c r="P56" s="13"/>
    </row>
    <row r="57" s="2" customFormat="1" spans="1:16">
      <c r="A57" s="12" t="s">
        <v>254</v>
      </c>
      <c r="B57" s="13">
        <v>0</v>
      </c>
      <c r="C57" s="13" t="s">
        <v>22</v>
      </c>
      <c r="D57" s="13" t="s">
        <v>22</v>
      </c>
      <c r="E57" s="13" t="s">
        <v>22</v>
      </c>
      <c r="F57" s="13" t="s">
        <v>22</v>
      </c>
      <c r="G57" s="13" t="s">
        <v>22</v>
      </c>
      <c r="H57" s="13" t="s">
        <v>22</v>
      </c>
      <c r="I57" s="13" t="s">
        <v>22</v>
      </c>
      <c r="J57" s="13" t="s">
        <v>22</v>
      </c>
      <c r="K57" s="13" t="s">
        <v>22</v>
      </c>
      <c r="L57" s="13" t="s">
        <v>22</v>
      </c>
      <c r="M57" s="13" t="s">
        <v>22</v>
      </c>
      <c r="N57" s="13" t="s">
        <v>22</v>
      </c>
      <c r="O57" s="13" t="s">
        <v>22</v>
      </c>
      <c r="P57" s="13"/>
    </row>
    <row r="58" s="3" customFormat="1" ht="24" spans="1:16">
      <c r="A58" s="11" t="s">
        <v>258</v>
      </c>
      <c r="B58" s="10">
        <f>B59+B60+B61+B62+B63+B64</f>
        <v>0</v>
      </c>
      <c r="C58" s="10" t="s">
        <v>22</v>
      </c>
      <c r="D58" s="10" t="s">
        <v>22</v>
      </c>
      <c r="E58" s="10" t="s">
        <v>22</v>
      </c>
      <c r="F58" s="10" t="s">
        <v>22</v>
      </c>
      <c r="G58" s="10" t="s">
        <v>22</v>
      </c>
      <c r="H58" s="10" t="s">
        <v>22</v>
      </c>
      <c r="I58" s="10">
        <f t="shared" ref="I58:L58" si="8">I59+I60+I61+I62+I63+I64+I63+I64</f>
        <v>0</v>
      </c>
      <c r="J58" s="10">
        <f>J59</f>
        <v>0</v>
      </c>
      <c r="K58" s="10">
        <f t="shared" si="8"/>
        <v>0</v>
      </c>
      <c r="L58" s="10">
        <f t="shared" si="8"/>
        <v>0</v>
      </c>
      <c r="M58" s="13" t="s">
        <v>22</v>
      </c>
      <c r="N58" s="13" t="s">
        <v>22</v>
      </c>
      <c r="O58" s="13" t="s">
        <v>22</v>
      </c>
      <c r="P58" s="13"/>
    </row>
    <row r="59" s="2" customFormat="1" spans="1:16">
      <c r="A59" s="12" t="s">
        <v>259</v>
      </c>
      <c r="B59" s="13"/>
      <c r="C59" s="13"/>
      <c r="D59" s="13" t="s">
        <v>260</v>
      </c>
      <c r="E59" s="12"/>
      <c r="F59" s="12"/>
      <c r="G59" s="12"/>
      <c r="H59" s="12"/>
      <c r="I59" s="13"/>
      <c r="J59" s="13"/>
      <c r="K59" s="12"/>
      <c r="L59" s="12"/>
      <c r="M59" s="12" t="s">
        <v>261</v>
      </c>
      <c r="N59" s="13"/>
      <c r="O59" s="12"/>
      <c r="P59" s="13"/>
    </row>
    <row r="60" s="2" customFormat="1" ht="24" spans="1:16">
      <c r="A60" s="12" t="s">
        <v>262</v>
      </c>
      <c r="B60" s="13"/>
      <c r="C60" s="13"/>
      <c r="D60" s="13" t="s">
        <v>260</v>
      </c>
      <c r="E60" s="12"/>
      <c r="F60" s="12"/>
      <c r="G60" s="12"/>
      <c r="H60" s="12"/>
      <c r="I60" s="13"/>
      <c r="J60" s="13" t="s">
        <v>22</v>
      </c>
      <c r="K60" s="12"/>
      <c r="L60" s="12"/>
      <c r="M60" s="12" t="s">
        <v>263</v>
      </c>
      <c r="N60" s="13"/>
      <c r="O60" s="12"/>
      <c r="P60" s="13"/>
    </row>
    <row r="61" s="2" customFormat="1" ht="24" spans="1:16">
      <c r="A61" s="12" t="s">
        <v>264</v>
      </c>
      <c r="B61" s="13"/>
      <c r="C61" s="13"/>
      <c r="D61" s="13" t="s">
        <v>260</v>
      </c>
      <c r="E61" s="12"/>
      <c r="F61" s="12"/>
      <c r="G61" s="12"/>
      <c r="H61" s="12"/>
      <c r="I61" s="13">
        <v>0</v>
      </c>
      <c r="J61" s="13" t="s">
        <v>22</v>
      </c>
      <c r="K61" s="12"/>
      <c r="L61" s="12"/>
      <c r="M61" s="12" t="s">
        <v>263</v>
      </c>
      <c r="N61" s="13"/>
      <c r="O61" s="12"/>
      <c r="P61" s="13"/>
    </row>
    <row r="62" s="2" customFormat="1" spans="1:16">
      <c r="A62" s="12" t="s">
        <v>265</v>
      </c>
      <c r="B62" s="13">
        <v>0</v>
      </c>
      <c r="C62" s="13" t="s">
        <v>22</v>
      </c>
      <c r="D62" s="13" t="s">
        <v>22</v>
      </c>
      <c r="E62" s="13" t="s">
        <v>22</v>
      </c>
      <c r="F62" s="13" t="s">
        <v>22</v>
      </c>
      <c r="G62" s="13" t="s">
        <v>22</v>
      </c>
      <c r="H62" s="13" t="s">
        <v>22</v>
      </c>
      <c r="I62" s="13">
        <v>0</v>
      </c>
      <c r="J62" s="13" t="s">
        <v>22</v>
      </c>
      <c r="K62" s="13">
        <v>0</v>
      </c>
      <c r="L62" s="13">
        <v>0</v>
      </c>
      <c r="M62" s="13" t="s">
        <v>22</v>
      </c>
      <c r="N62" s="13" t="s">
        <v>22</v>
      </c>
      <c r="O62" s="13" t="s">
        <v>22</v>
      </c>
      <c r="P62" s="13"/>
    </row>
    <row r="63" s="2" customFormat="1" spans="1:16">
      <c r="A63" s="12" t="s">
        <v>266</v>
      </c>
      <c r="B63" s="13">
        <v>0</v>
      </c>
      <c r="C63" s="13" t="s">
        <v>22</v>
      </c>
      <c r="D63" s="13" t="s">
        <v>22</v>
      </c>
      <c r="E63" s="13" t="s">
        <v>22</v>
      </c>
      <c r="F63" s="13" t="s">
        <v>22</v>
      </c>
      <c r="G63" s="13" t="s">
        <v>22</v>
      </c>
      <c r="H63" s="13" t="s">
        <v>22</v>
      </c>
      <c r="I63" s="13">
        <v>0</v>
      </c>
      <c r="J63" s="13" t="s">
        <v>22</v>
      </c>
      <c r="K63" s="13">
        <v>0</v>
      </c>
      <c r="L63" s="13">
        <v>0</v>
      </c>
      <c r="M63" s="12" t="s">
        <v>267</v>
      </c>
      <c r="N63" s="13"/>
      <c r="O63" s="12"/>
      <c r="P63" s="13"/>
    </row>
    <row r="64" s="2" customFormat="1" spans="1:16">
      <c r="A64" s="12" t="s">
        <v>268</v>
      </c>
      <c r="B64" s="13"/>
      <c r="C64" s="13"/>
      <c r="D64" s="13"/>
      <c r="E64" s="12"/>
      <c r="F64" s="12"/>
      <c r="G64" s="12"/>
      <c r="H64" s="12"/>
      <c r="I64" s="13"/>
      <c r="J64" s="13" t="s">
        <v>22</v>
      </c>
      <c r="K64" s="12"/>
      <c r="L64" s="12"/>
      <c r="M64" s="12" t="s">
        <v>267</v>
      </c>
      <c r="N64" s="13"/>
      <c r="O64" s="12"/>
      <c r="P64" s="13"/>
    </row>
    <row r="65" s="3" customFormat="1" spans="1:16">
      <c r="A65" s="11" t="s">
        <v>269</v>
      </c>
      <c r="B65" s="10">
        <f>B66+B69+B72+B75</f>
        <v>0</v>
      </c>
      <c r="C65" s="10" t="s">
        <v>22</v>
      </c>
      <c r="D65" s="10" t="s">
        <v>22</v>
      </c>
      <c r="E65" s="10" t="s">
        <v>22</v>
      </c>
      <c r="F65" s="10" t="s">
        <v>22</v>
      </c>
      <c r="G65" s="10" t="s">
        <v>22</v>
      </c>
      <c r="H65" s="10" t="s">
        <v>22</v>
      </c>
      <c r="I65" s="10">
        <f t="shared" ref="I65:L65" si="9">I66+I69+I72+I75</f>
        <v>0</v>
      </c>
      <c r="J65" s="10">
        <f>J69</f>
        <v>0</v>
      </c>
      <c r="K65" s="10">
        <f t="shared" si="9"/>
        <v>0</v>
      </c>
      <c r="L65" s="10">
        <f t="shared" si="9"/>
        <v>0</v>
      </c>
      <c r="M65" s="10" t="s">
        <v>22</v>
      </c>
      <c r="N65" s="10" t="s">
        <v>22</v>
      </c>
      <c r="O65" s="10" t="s">
        <v>22</v>
      </c>
      <c r="P65" s="13"/>
    </row>
    <row r="66" s="3" customFormat="1" ht="24" spans="1:16">
      <c r="A66" s="11" t="s">
        <v>270</v>
      </c>
      <c r="B66" s="10">
        <f>B67+B68</f>
        <v>0</v>
      </c>
      <c r="C66" s="10" t="s">
        <v>22</v>
      </c>
      <c r="D66" s="10" t="s">
        <v>22</v>
      </c>
      <c r="E66" s="10" t="s">
        <v>22</v>
      </c>
      <c r="F66" s="10" t="s">
        <v>22</v>
      </c>
      <c r="G66" s="10" t="s">
        <v>22</v>
      </c>
      <c r="H66" s="10" t="s">
        <v>22</v>
      </c>
      <c r="I66" s="10">
        <f t="shared" ref="I66:L66" si="10">I67+I68</f>
        <v>0</v>
      </c>
      <c r="J66" s="10">
        <v>0</v>
      </c>
      <c r="K66" s="10">
        <f t="shared" si="10"/>
        <v>0</v>
      </c>
      <c r="L66" s="10">
        <f t="shared" si="10"/>
        <v>0</v>
      </c>
      <c r="M66" s="10" t="s">
        <v>22</v>
      </c>
      <c r="N66" s="10" t="s">
        <v>22</v>
      </c>
      <c r="O66" s="10" t="s">
        <v>22</v>
      </c>
      <c r="P66" s="13"/>
    </row>
    <row r="67" s="5" customFormat="1" ht="24" spans="1:16">
      <c r="A67" s="12" t="s">
        <v>271</v>
      </c>
      <c r="B67" s="13"/>
      <c r="C67" s="13"/>
      <c r="D67" s="13" t="s">
        <v>252</v>
      </c>
      <c r="E67" s="12"/>
      <c r="F67" s="12" t="s">
        <v>272</v>
      </c>
      <c r="G67" s="12"/>
      <c r="H67" s="12"/>
      <c r="I67" s="13"/>
      <c r="J67" s="13" t="s">
        <v>22</v>
      </c>
      <c r="K67" s="12"/>
      <c r="L67" s="12"/>
      <c r="M67" s="13" t="s">
        <v>273</v>
      </c>
      <c r="N67" s="13"/>
      <c r="O67" s="12"/>
      <c r="P67" s="13"/>
    </row>
    <row r="68" s="5" customFormat="1" ht="24" spans="1:16">
      <c r="A68" s="12" t="s">
        <v>274</v>
      </c>
      <c r="B68" s="13"/>
      <c r="C68" s="13"/>
      <c r="D68" s="13" t="s">
        <v>252</v>
      </c>
      <c r="E68" s="12"/>
      <c r="F68" s="12" t="s">
        <v>272</v>
      </c>
      <c r="G68" s="12"/>
      <c r="H68" s="12"/>
      <c r="I68" s="13"/>
      <c r="J68" s="13" t="s">
        <v>22</v>
      </c>
      <c r="K68" s="12"/>
      <c r="L68" s="12"/>
      <c r="M68" s="13" t="s">
        <v>273</v>
      </c>
      <c r="N68" s="13"/>
      <c r="O68" s="12"/>
      <c r="P68" s="13"/>
    </row>
    <row r="69" s="3" customFormat="1" ht="24" spans="1:16">
      <c r="A69" s="11" t="s">
        <v>275</v>
      </c>
      <c r="B69" s="10">
        <f>B70+B71</f>
        <v>0</v>
      </c>
      <c r="C69" s="10" t="s">
        <v>22</v>
      </c>
      <c r="D69" s="10" t="s">
        <v>22</v>
      </c>
      <c r="E69" s="10" t="s">
        <v>22</v>
      </c>
      <c r="F69" s="10" t="s">
        <v>22</v>
      </c>
      <c r="G69" s="10" t="s">
        <v>22</v>
      </c>
      <c r="H69" s="10" t="s">
        <v>22</v>
      </c>
      <c r="I69" s="10">
        <f t="shared" ref="I69:L69" si="11">I70+I71</f>
        <v>0</v>
      </c>
      <c r="J69" s="10">
        <f t="shared" si="11"/>
        <v>0</v>
      </c>
      <c r="K69" s="10">
        <f t="shared" si="11"/>
        <v>0</v>
      </c>
      <c r="L69" s="10">
        <f t="shared" si="11"/>
        <v>0</v>
      </c>
      <c r="M69" s="10" t="s">
        <v>22</v>
      </c>
      <c r="N69" s="10" t="s">
        <v>22</v>
      </c>
      <c r="O69" s="10" t="s">
        <v>22</v>
      </c>
      <c r="P69" s="13"/>
    </row>
    <row r="70" s="5" customFormat="1" ht="36" spans="1:16">
      <c r="A70" s="12" t="s">
        <v>276</v>
      </c>
      <c r="B70" s="13"/>
      <c r="C70" s="13"/>
      <c r="D70" s="13" t="s">
        <v>252</v>
      </c>
      <c r="E70" s="12"/>
      <c r="F70" s="12" t="s">
        <v>277</v>
      </c>
      <c r="G70" s="12"/>
      <c r="H70" s="12"/>
      <c r="I70" s="13"/>
      <c r="J70" s="13"/>
      <c r="K70" s="12"/>
      <c r="L70" s="12"/>
      <c r="M70" s="13" t="s">
        <v>79</v>
      </c>
      <c r="N70" s="13"/>
      <c r="O70" s="12"/>
      <c r="P70" s="13"/>
    </row>
    <row r="71" s="5" customFormat="1" ht="24" spans="1:16">
      <c r="A71" s="12" t="s">
        <v>278</v>
      </c>
      <c r="B71" s="13"/>
      <c r="C71" s="13"/>
      <c r="D71" s="13" t="s">
        <v>252</v>
      </c>
      <c r="E71" s="12"/>
      <c r="F71" s="13"/>
      <c r="G71" s="12"/>
      <c r="H71" s="12"/>
      <c r="I71" s="13"/>
      <c r="J71" s="13"/>
      <c r="K71" s="12"/>
      <c r="L71" s="12"/>
      <c r="M71" s="13" t="s">
        <v>79</v>
      </c>
      <c r="N71" s="13"/>
      <c r="O71" s="12"/>
      <c r="P71" s="13"/>
    </row>
    <row r="72" s="3" customFormat="1" spans="1:16">
      <c r="A72" s="11" t="s">
        <v>279</v>
      </c>
      <c r="B72" s="10">
        <f>B73+B74</f>
        <v>0</v>
      </c>
      <c r="C72" s="10" t="s">
        <v>22</v>
      </c>
      <c r="D72" s="10" t="s">
        <v>22</v>
      </c>
      <c r="E72" s="10" t="s">
        <v>22</v>
      </c>
      <c r="F72" s="10" t="s">
        <v>22</v>
      </c>
      <c r="G72" s="10" t="s">
        <v>22</v>
      </c>
      <c r="H72" s="10" t="s">
        <v>22</v>
      </c>
      <c r="I72" s="10">
        <f t="shared" ref="I72:L72" si="12">I73+I74</f>
        <v>0</v>
      </c>
      <c r="J72" s="10">
        <v>0</v>
      </c>
      <c r="K72" s="10">
        <f t="shared" si="12"/>
        <v>0</v>
      </c>
      <c r="L72" s="10">
        <f t="shared" si="12"/>
        <v>0</v>
      </c>
      <c r="M72" s="10" t="s">
        <v>22</v>
      </c>
      <c r="N72" s="10" t="s">
        <v>22</v>
      </c>
      <c r="O72" s="10" t="s">
        <v>22</v>
      </c>
      <c r="P72" s="13"/>
    </row>
    <row r="73" s="5" customFormat="1" spans="1:16">
      <c r="A73" s="12" t="s">
        <v>280</v>
      </c>
      <c r="B73" s="13"/>
      <c r="C73" s="13"/>
      <c r="D73" s="13" t="s">
        <v>252</v>
      </c>
      <c r="E73" s="12"/>
      <c r="F73" s="13"/>
      <c r="G73" s="12"/>
      <c r="H73" s="12"/>
      <c r="I73" s="13"/>
      <c r="J73" s="13" t="s">
        <v>22</v>
      </c>
      <c r="K73" s="12"/>
      <c r="L73" s="12"/>
      <c r="M73" s="13" t="s">
        <v>273</v>
      </c>
      <c r="N73" s="13"/>
      <c r="O73" s="12"/>
      <c r="P73" s="13"/>
    </row>
    <row r="74" s="5" customFormat="1" spans="1:16">
      <c r="A74" s="12" t="s">
        <v>281</v>
      </c>
      <c r="B74" s="13"/>
      <c r="C74" s="13"/>
      <c r="D74" s="13" t="s">
        <v>252</v>
      </c>
      <c r="E74" s="12"/>
      <c r="F74" s="13"/>
      <c r="G74" s="12"/>
      <c r="H74" s="12"/>
      <c r="I74" s="13"/>
      <c r="J74" s="13" t="s">
        <v>22</v>
      </c>
      <c r="K74" s="12"/>
      <c r="L74" s="12"/>
      <c r="M74" s="13" t="s">
        <v>273</v>
      </c>
      <c r="N74" s="13"/>
      <c r="O74" s="12"/>
      <c r="P74" s="13"/>
    </row>
    <row r="75" s="3" customFormat="1" spans="1:16">
      <c r="A75" s="11" t="s">
        <v>282</v>
      </c>
      <c r="B75" s="10"/>
      <c r="C75" s="13"/>
      <c r="D75" s="13" t="s">
        <v>35</v>
      </c>
      <c r="E75" s="13"/>
      <c r="F75" s="13" t="s">
        <v>22</v>
      </c>
      <c r="G75" s="13" t="s">
        <v>22</v>
      </c>
      <c r="H75" s="13" t="s">
        <v>22</v>
      </c>
      <c r="I75" s="10">
        <f t="shared" ref="I75:L75" si="13">I76+I77</f>
        <v>0</v>
      </c>
      <c r="J75" s="10">
        <f>J77</f>
        <v>0</v>
      </c>
      <c r="K75" s="10">
        <f t="shared" si="13"/>
        <v>0</v>
      </c>
      <c r="L75" s="10">
        <f t="shared" si="13"/>
        <v>0</v>
      </c>
      <c r="M75" s="12"/>
      <c r="N75" s="13"/>
      <c r="O75" s="12"/>
      <c r="P75" s="13"/>
    </row>
    <row r="76" s="5" customFormat="1" ht="24" spans="1:16">
      <c r="A76" s="12" t="s">
        <v>283</v>
      </c>
      <c r="B76" s="13"/>
      <c r="C76" s="13"/>
      <c r="D76" s="13" t="s">
        <v>35</v>
      </c>
      <c r="E76" s="12"/>
      <c r="F76" s="12" t="s">
        <v>284</v>
      </c>
      <c r="G76" s="12"/>
      <c r="H76" s="12"/>
      <c r="I76" s="13"/>
      <c r="J76" s="13" t="s">
        <v>22</v>
      </c>
      <c r="K76" s="12"/>
      <c r="L76" s="12"/>
      <c r="M76" s="12" t="s">
        <v>285</v>
      </c>
      <c r="N76" s="13"/>
      <c r="O76" s="12"/>
      <c r="P76" s="13"/>
    </row>
    <row r="77" s="5" customFormat="1" ht="24" spans="1:16">
      <c r="A77" s="12" t="s">
        <v>286</v>
      </c>
      <c r="B77" s="13"/>
      <c r="C77" s="13"/>
      <c r="D77" s="13" t="s">
        <v>35</v>
      </c>
      <c r="E77" s="12"/>
      <c r="F77" s="12" t="s">
        <v>287</v>
      </c>
      <c r="G77" s="12"/>
      <c r="H77" s="12"/>
      <c r="I77" s="13"/>
      <c r="J77" s="13"/>
      <c r="K77" s="12"/>
      <c r="L77" s="12"/>
      <c r="M77" s="12" t="s">
        <v>79</v>
      </c>
      <c r="N77" s="13"/>
      <c r="O77" s="12"/>
      <c r="P77" s="13"/>
    </row>
    <row r="78" s="3" customFormat="1" spans="1:16">
      <c r="A78" s="27" t="s">
        <v>288</v>
      </c>
      <c r="B78" s="10">
        <f>B79+B80+B81</f>
        <v>0</v>
      </c>
      <c r="C78" s="10" t="s">
        <v>22</v>
      </c>
      <c r="D78" s="10" t="s">
        <v>22</v>
      </c>
      <c r="E78" s="10" t="s">
        <v>22</v>
      </c>
      <c r="F78" s="10" t="s">
        <v>22</v>
      </c>
      <c r="G78" s="10" t="s">
        <v>22</v>
      </c>
      <c r="H78" s="10" t="s">
        <v>22</v>
      </c>
      <c r="I78" s="10">
        <f t="shared" ref="I78:L78" si="14">I79+I80+I81</f>
        <v>0</v>
      </c>
      <c r="J78" s="10">
        <v>0</v>
      </c>
      <c r="K78" s="10">
        <f t="shared" si="14"/>
        <v>0</v>
      </c>
      <c r="L78" s="10">
        <f t="shared" si="14"/>
        <v>0</v>
      </c>
      <c r="M78" s="10" t="s">
        <v>22</v>
      </c>
      <c r="N78" s="10" t="s">
        <v>22</v>
      </c>
      <c r="O78" s="10" t="s">
        <v>22</v>
      </c>
      <c r="P78" s="12"/>
    </row>
    <row r="79" s="2" customFormat="1" ht="24" spans="1:16">
      <c r="A79" s="12" t="s">
        <v>289</v>
      </c>
      <c r="B79" s="13"/>
      <c r="C79" s="13"/>
      <c r="D79" s="13" t="s">
        <v>245</v>
      </c>
      <c r="E79" s="12"/>
      <c r="F79" s="12"/>
      <c r="G79" s="12"/>
      <c r="H79" s="12"/>
      <c r="I79" s="13"/>
      <c r="J79" s="13" t="s">
        <v>22</v>
      </c>
      <c r="K79" s="12"/>
      <c r="L79" s="12"/>
      <c r="M79" s="12" t="s">
        <v>290</v>
      </c>
      <c r="N79" s="13"/>
      <c r="O79" s="12"/>
      <c r="P79" s="12"/>
    </row>
    <row r="80" s="2" customFormat="1" ht="24" spans="1:16">
      <c r="A80" s="12" t="s">
        <v>291</v>
      </c>
      <c r="B80" s="13"/>
      <c r="C80" s="13"/>
      <c r="D80" s="13" t="s">
        <v>245</v>
      </c>
      <c r="E80" s="12"/>
      <c r="F80" s="12"/>
      <c r="G80" s="12"/>
      <c r="H80" s="12"/>
      <c r="I80" s="13"/>
      <c r="J80" s="13" t="s">
        <v>22</v>
      </c>
      <c r="K80" s="12"/>
      <c r="L80" s="12"/>
      <c r="M80" s="12" t="s">
        <v>292</v>
      </c>
      <c r="N80" s="13"/>
      <c r="O80" s="12"/>
      <c r="P80" s="12"/>
    </row>
    <row r="81" s="2" customFormat="1" ht="24" spans="1:16">
      <c r="A81" s="12" t="s">
        <v>293</v>
      </c>
      <c r="B81" s="13"/>
      <c r="C81" s="13"/>
      <c r="D81" s="13" t="s">
        <v>245</v>
      </c>
      <c r="E81" s="12"/>
      <c r="F81" s="12"/>
      <c r="G81" s="12"/>
      <c r="H81" s="12"/>
      <c r="I81" s="13"/>
      <c r="J81" s="13" t="s">
        <v>22</v>
      </c>
      <c r="K81" s="12"/>
      <c r="L81" s="12"/>
      <c r="M81" s="12" t="s">
        <v>292</v>
      </c>
      <c r="N81" s="13"/>
      <c r="O81" s="12"/>
      <c r="P81" s="12"/>
    </row>
    <row r="82" s="3" customFormat="1" spans="1:16">
      <c r="A82" s="11" t="s">
        <v>294</v>
      </c>
      <c r="B82" s="10">
        <f>B83+B84</f>
        <v>2</v>
      </c>
      <c r="C82" s="13"/>
      <c r="D82" s="10" t="s">
        <v>22</v>
      </c>
      <c r="E82" s="11"/>
      <c r="F82" s="10" t="s">
        <v>22</v>
      </c>
      <c r="G82" s="11"/>
      <c r="H82" s="11"/>
      <c r="I82" s="10">
        <f t="shared" ref="I82:L82" si="15">I83+I84</f>
        <v>328.64</v>
      </c>
      <c r="J82" s="10">
        <f t="shared" si="15"/>
        <v>0</v>
      </c>
      <c r="K82" s="10">
        <f t="shared" si="15"/>
        <v>328.64</v>
      </c>
      <c r="L82" s="10">
        <f t="shared" si="15"/>
        <v>0</v>
      </c>
      <c r="M82" s="10" t="s">
        <v>22</v>
      </c>
      <c r="N82" s="10" t="s">
        <v>22</v>
      </c>
      <c r="O82" s="10" t="s">
        <v>22</v>
      </c>
      <c r="P82" s="12"/>
    </row>
    <row r="83" s="3" customFormat="1" ht="48" spans="1:16">
      <c r="A83" s="11" t="s">
        <v>295</v>
      </c>
      <c r="B83" s="13"/>
      <c r="C83" s="13"/>
      <c r="D83" s="13" t="s">
        <v>296</v>
      </c>
      <c r="E83" s="12"/>
      <c r="F83" s="12" t="s">
        <v>297</v>
      </c>
      <c r="G83" s="12"/>
      <c r="H83" s="12"/>
      <c r="I83" s="13">
        <v>0</v>
      </c>
      <c r="J83" s="13"/>
      <c r="K83" s="13"/>
      <c r="L83" s="13"/>
      <c r="M83" s="12" t="s">
        <v>298</v>
      </c>
      <c r="N83" s="13"/>
      <c r="O83" s="12"/>
      <c r="P83" s="12"/>
    </row>
    <row r="84" s="3" customFormat="1" ht="24" spans="1:16">
      <c r="A84" s="11" t="s">
        <v>299</v>
      </c>
      <c r="B84" s="10">
        <f>B85+B87+B90+B91+B92+B94+B96+B97</f>
        <v>2</v>
      </c>
      <c r="C84" s="13"/>
      <c r="D84" s="10" t="s">
        <v>22</v>
      </c>
      <c r="E84" s="11"/>
      <c r="F84" s="10" t="s">
        <v>22</v>
      </c>
      <c r="G84" s="11"/>
      <c r="H84" s="11"/>
      <c r="I84" s="10">
        <f>I85+I87+I90+I91+I92+I94+I97</f>
        <v>328.64</v>
      </c>
      <c r="J84" s="10">
        <v>0</v>
      </c>
      <c r="K84" s="10">
        <f>K85+K87+K90+K91+K92+K94</f>
        <v>328.64</v>
      </c>
      <c r="L84" s="10">
        <f>L85+L87+L90+L91+L92+L94</f>
        <v>0</v>
      </c>
      <c r="M84" s="10" t="s">
        <v>22</v>
      </c>
      <c r="N84" s="10" t="s">
        <v>22</v>
      </c>
      <c r="O84" s="10" t="s">
        <v>22</v>
      </c>
      <c r="P84" s="12"/>
    </row>
    <row r="85" s="3" customFormat="1" ht="36" spans="1:16">
      <c r="A85" s="28" t="s">
        <v>300</v>
      </c>
      <c r="B85" s="10"/>
      <c r="C85" s="13"/>
      <c r="D85" s="13" t="s">
        <v>99</v>
      </c>
      <c r="E85" s="11"/>
      <c r="F85" s="29" t="s">
        <v>301</v>
      </c>
      <c r="G85" s="11"/>
      <c r="H85" s="11"/>
      <c r="I85" s="10"/>
      <c r="J85" s="13" t="s">
        <v>22</v>
      </c>
      <c r="K85" s="11"/>
      <c r="L85" s="11"/>
      <c r="M85" s="12" t="s">
        <v>302</v>
      </c>
      <c r="N85" s="13"/>
      <c r="O85" s="12"/>
      <c r="P85" s="12"/>
    </row>
    <row r="86" s="3" customFormat="1" spans="1:16">
      <c r="A86" s="28"/>
      <c r="B86" s="10"/>
      <c r="C86" s="13"/>
      <c r="D86" s="13"/>
      <c r="E86" s="11"/>
      <c r="F86" s="29"/>
      <c r="G86" s="11"/>
      <c r="H86" s="11"/>
      <c r="I86" s="10"/>
      <c r="J86" s="13"/>
      <c r="K86" s="11"/>
      <c r="L86" s="11"/>
      <c r="M86" s="12"/>
      <c r="N86" s="13"/>
      <c r="O86" s="12"/>
      <c r="P86" s="12"/>
    </row>
    <row r="87" s="2" customFormat="1" ht="36" spans="1:16">
      <c r="A87" s="28"/>
      <c r="B87" s="13">
        <f>SUM(B88:B89)</f>
        <v>2</v>
      </c>
      <c r="C87" s="13"/>
      <c r="D87" s="13" t="s">
        <v>303</v>
      </c>
      <c r="E87" s="12"/>
      <c r="F87" s="12" t="s">
        <v>304</v>
      </c>
      <c r="G87" s="12"/>
      <c r="H87" s="12"/>
      <c r="I87" s="13">
        <f>SUM(I88:I89)</f>
        <v>328.64</v>
      </c>
      <c r="J87" s="13"/>
      <c r="K87" s="13">
        <f>SUM(K88:K89)</f>
        <v>328.64</v>
      </c>
      <c r="L87" s="12"/>
      <c r="M87" s="12" t="s">
        <v>305</v>
      </c>
      <c r="N87" s="13"/>
      <c r="O87" s="12"/>
      <c r="P87" s="12"/>
    </row>
    <row r="88" s="4" customFormat="1" ht="35.1" customHeight="1" spans="1:16">
      <c r="A88" s="34" t="s">
        <v>313</v>
      </c>
      <c r="B88" s="17">
        <v>1</v>
      </c>
      <c r="C88" s="13" t="s">
        <v>98</v>
      </c>
      <c r="D88" s="18" t="s">
        <v>99</v>
      </c>
      <c r="E88" s="19">
        <v>8</v>
      </c>
      <c r="F88" s="20" t="s">
        <v>314</v>
      </c>
      <c r="G88" s="19" t="s">
        <v>315</v>
      </c>
      <c r="H88" s="21">
        <v>2024</v>
      </c>
      <c r="I88" s="24">
        <v>160</v>
      </c>
      <c r="J88" s="24"/>
      <c r="K88" s="25">
        <f>I88-J88</f>
        <v>160</v>
      </c>
      <c r="L88" s="25"/>
      <c r="M88" s="26" t="s">
        <v>42</v>
      </c>
      <c r="N88" s="13" t="s">
        <v>101</v>
      </c>
      <c r="O88" s="12" t="s">
        <v>32</v>
      </c>
      <c r="P88" s="17"/>
    </row>
    <row r="89" s="4" customFormat="1" ht="48" spans="1:16">
      <c r="A89" s="16" t="s">
        <v>324</v>
      </c>
      <c r="B89" s="17">
        <v>1</v>
      </c>
      <c r="C89" s="13" t="s">
        <v>98</v>
      </c>
      <c r="D89" s="18" t="s">
        <v>99</v>
      </c>
      <c r="E89" s="19">
        <v>2.108</v>
      </c>
      <c r="F89" s="20" t="s">
        <v>325</v>
      </c>
      <c r="G89" s="19" t="s">
        <v>326</v>
      </c>
      <c r="H89" s="21">
        <v>2024</v>
      </c>
      <c r="I89" s="24">
        <v>168.64</v>
      </c>
      <c r="J89" s="24"/>
      <c r="K89" s="25">
        <f>I89-J89</f>
        <v>168.64</v>
      </c>
      <c r="L89" s="25"/>
      <c r="M89" s="26" t="s">
        <v>162</v>
      </c>
      <c r="N89" s="13" t="s">
        <v>101</v>
      </c>
      <c r="O89" s="12" t="s">
        <v>32</v>
      </c>
      <c r="P89" s="17"/>
    </row>
    <row r="90" s="2" customFormat="1" ht="24" spans="1:16">
      <c r="A90" s="30" t="s">
        <v>336</v>
      </c>
      <c r="B90" s="13"/>
      <c r="C90" s="13"/>
      <c r="D90" s="13" t="s">
        <v>337</v>
      </c>
      <c r="E90" s="12"/>
      <c r="F90" s="12" t="s">
        <v>338</v>
      </c>
      <c r="G90" s="12"/>
      <c r="H90" s="12"/>
      <c r="I90" s="13"/>
      <c r="J90" s="12"/>
      <c r="K90" s="12"/>
      <c r="L90" s="12"/>
      <c r="M90" s="12" t="s">
        <v>339</v>
      </c>
      <c r="N90" s="13"/>
      <c r="O90" s="12"/>
      <c r="P90" s="12"/>
    </row>
    <row r="91" s="2" customFormat="1" ht="24" spans="1:16">
      <c r="A91" s="30" t="s">
        <v>346</v>
      </c>
      <c r="B91" s="13"/>
      <c r="C91" s="13"/>
      <c r="D91" s="13" t="s">
        <v>296</v>
      </c>
      <c r="E91" s="12"/>
      <c r="F91" s="12" t="s">
        <v>347</v>
      </c>
      <c r="G91" s="12"/>
      <c r="H91" s="31"/>
      <c r="I91" s="13"/>
      <c r="J91" s="13" t="s">
        <v>22</v>
      </c>
      <c r="K91" s="12"/>
      <c r="L91" s="12"/>
      <c r="M91" s="12" t="s">
        <v>348</v>
      </c>
      <c r="N91" s="13"/>
      <c r="O91" s="12"/>
      <c r="P91" s="12"/>
    </row>
    <row r="92" s="2" customFormat="1" ht="24" spans="1:16">
      <c r="A92" s="30" t="s">
        <v>357</v>
      </c>
      <c r="B92" s="13"/>
      <c r="C92" s="13"/>
      <c r="D92" s="13" t="s">
        <v>296</v>
      </c>
      <c r="E92" s="12"/>
      <c r="F92" s="12" t="s">
        <v>358</v>
      </c>
      <c r="G92" s="12"/>
      <c r="H92" s="12"/>
      <c r="I92" s="13"/>
      <c r="J92" s="13" t="s">
        <v>22</v>
      </c>
      <c r="K92" s="12"/>
      <c r="L92" s="12"/>
      <c r="M92" s="12" t="s">
        <v>359</v>
      </c>
      <c r="N92" s="13"/>
      <c r="O92" s="12"/>
      <c r="P92" s="12"/>
    </row>
    <row r="93" s="2" customFormat="1" spans="1:16">
      <c r="A93" s="30"/>
      <c r="B93" s="13"/>
      <c r="C93" s="13"/>
      <c r="D93" s="13"/>
      <c r="E93" s="12"/>
      <c r="F93" s="12"/>
      <c r="G93" s="12"/>
      <c r="H93" s="12"/>
      <c r="I93" s="13"/>
      <c r="J93" s="13"/>
      <c r="K93" s="12"/>
      <c r="L93" s="12"/>
      <c r="M93" s="12"/>
      <c r="N93" s="13"/>
      <c r="O93" s="12"/>
      <c r="P93" s="12"/>
    </row>
    <row r="94" s="2" customFormat="1" ht="24" spans="1:16">
      <c r="A94" s="32" t="s">
        <v>360</v>
      </c>
      <c r="B94" s="13"/>
      <c r="C94" s="13"/>
      <c r="D94" s="13" t="s">
        <v>245</v>
      </c>
      <c r="E94" s="12"/>
      <c r="F94" s="12" t="s">
        <v>361</v>
      </c>
      <c r="G94" s="13" t="s">
        <v>22</v>
      </c>
      <c r="H94" s="13" t="s">
        <v>22</v>
      </c>
      <c r="I94" s="13">
        <v>0</v>
      </c>
      <c r="J94" s="13" t="s">
        <v>22</v>
      </c>
      <c r="K94" s="13">
        <v>0</v>
      </c>
      <c r="L94" s="13">
        <v>0</v>
      </c>
      <c r="M94" s="13" t="s">
        <v>22</v>
      </c>
      <c r="N94" s="13" t="s">
        <v>22</v>
      </c>
      <c r="O94" s="13" t="s">
        <v>22</v>
      </c>
      <c r="P94" s="12"/>
    </row>
    <row r="95" s="2" customFormat="1" spans="1:16">
      <c r="A95" s="32"/>
      <c r="B95" s="13"/>
      <c r="C95" s="13"/>
      <c r="D95" s="13"/>
      <c r="E95" s="12"/>
      <c r="F95" s="12"/>
      <c r="G95" s="13"/>
      <c r="H95" s="13"/>
      <c r="I95" s="13"/>
      <c r="J95" s="13"/>
      <c r="K95" s="13"/>
      <c r="L95" s="13"/>
      <c r="M95" s="13"/>
      <c r="N95" s="13"/>
      <c r="O95" s="13"/>
      <c r="P95" s="12"/>
    </row>
    <row r="96" s="2" customFormat="1" ht="24" spans="1:16">
      <c r="A96" s="32" t="s">
        <v>362</v>
      </c>
      <c r="B96" s="13">
        <v>0</v>
      </c>
      <c r="C96" s="13" t="s">
        <v>22</v>
      </c>
      <c r="D96" s="13" t="s">
        <v>22</v>
      </c>
      <c r="E96" s="13" t="s">
        <v>22</v>
      </c>
      <c r="F96" s="13" t="s">
        <v>22</v>
      </c>
      <c r="G96" s="13" t="s">
        <v>22</v>
      </c>
      <c r="H96" s="13" t="s">
        <v>22</v>
      </c>
      <c r="I96" s="13">
        <v>0</v>
      </c>
      <c r="J96" s="13" t="s">
        <v>22</v>
      </c>
      <c r="K96" s="13" t="s">
        <v>22</v>
      </c>
      <c r="L96" s="13" t="s">
        <v>22</v>
      </c>
      <c r="M96" s="13" t="s">
        <v>22</v>
      </c>
      <c r="N96" s="13" t="s">
        <v>22</v>
      </c>
      <c r="O96" s="13" t="s">
        <v>22</v>
      </c>
      <c r="P96" s="12"/>
    </row>
    <row r="97" s="2" customFormat="1" spans="1:16">
      <c r="A97" s="32" t="s">
        <v>363</v>
      </c>
      <c r="B97" s="13"/>
      <c r="C97" s="13"/>
      <c r="D97" s="13"/>
      <c r="E97" s="12"/>
      <c r="F97" s="12"/>
      <c r="G97" s="12"/>
      <c r="H97" s="12"/>
      <c r="I97" s="13"/>
      <c r="J97" s="13"/>
      <c r="K97" s="12"/>
      <c r="L97" s="12"/>
      <c r="M97" s="12" t="s">
        <v>261</v>
      </c>
      <c r="N97" s="13"/>
      <c r="O97" s="12"/>
      <c r="P97" s="12"/>
    </row>
    <row r="98" s="2" customFormat="1" spans="1:16">
      <c r="A98" s="32"/>
      <c r="B98" s="13"/>
      <c r="C98" s="13"/>
      <c r="D98" s="13"/>
      <c r="E98" s="12"/>
      <c r="F98" s="12"/>
      <c r="G98" s="12"/>
      <c r="H98" s="12"/>
      <c r="I98" s="13"/>
      <c r="J98" s="13"/>
      <c r="K98" s="12"/>
      <c r="L98" s="12"/>
      <c r="M98" s="12"/>
      <c r="N98" s="13"/>
      <c r="O98" s="12"/>
      <c r="P98" s="12"/>
    </row>
    <row r="99" s="3" customFormat="1" spans="1:16">
      <c r="A99" s="33" t="s">
        <v>364</v>
      </c>
      <c r="B99" s="10">
        <f>B100+B102+B105+B107</f>
        <v>4</v>
      </c>
      <c r="C99" s="10" t="s">
        <v>22</v>
      </c>
      <c r="D99" s="10" t="s">
        <v>22</v>
      </c>
      <c r="E99" s="10" t="s">
        <v>22</v>
      </c>
      <c r="F99" s="10" t="s">
        <v>22</v>
      </c>
      <c r="G99" s="10" t="s">
        <v>22</v>
      </c>
      <c r="H99" s="10" t="s">
        <v>22</v>
      </c>
      <c r="I99" s="10">
        <f t="shared" ref="I99:L99" si="16">I100+I102+I105+I107</f>
        <v>1581.28</v>
      </c>
      <c r="J99" s="10">
        <v>0</v>
      </c>
      <c r="K99" s="10">
        <f t="shared" si="16"/>
        <v>1581.28</v>
      </c>
      <c r="L99" s="10">
        <f t="shared" si="16"/>
        <v>0</v>
      </c>
      <c r="M99" s="10" t="s">
        <v>22</v>
      </c>
      <c r="N99" s="10" t="s">
        <v>22</v>
      </c>
      <c r="O99" s="10" t="s">
        <v>22</v>
      </c>
      <c r="P99" s="12"/>
    </row>
    <row r="100" s="5" customFormat="1" ht="36" spans="1:16">
      <c r="A100" s="32" t="s">
        <v>365</v>
      </c>
      <c r="B100" s="13"/>
      <c r="C100" s="13"/>
      <c r="D100" s="13" t="s">
        <v>366</v>
      </c>
      <c r="E100" s="12"/>
      <c r="F100" s="12" t="s">
        <v>367</v>
      </c>
      <c r="G100" s="12"/>
      <c r="H100" s="12"/>
      <c r="I100" s="13"/>
      <c r="J100" s="13">
        <v>0</v>
      </c>
      <c r="K100" s="12"/>
      <c r="L100" s="12"/>
      <c r="M100" s="12" t="s">
        <v>247</v>
      </c>
      <c r="N100" s="13"/>
      <c r="O100" s="12"/>
      <c r="P100" s="12"/>
    </row>
    <row r="101" s="5" customFormat="1" spans="1:16">
      <c r="A101" s="32"/>
      <c r="B101" s="13"/>
      <c r="C101" s="13"/>
      <c r="D101" s="13"/>
      <c r="E101" s="12"/>
      <c r="F101" s="12"/>
      <c r="G101" s="12"/>
      <c r="H101" s="12"/>
      <c r="I101" s="13"/>
      <c r="J101" s="13"/>
      <c r="K101" s="12"/>
      <c r="L101" s="12"/>
      <c r="M101" s="12"/>
      <c r="N101" s="13"/>
      <c r="O101" s="12"/>
      <c r="P101" s="12"/>
    </row>
    <row r="102" s="2" customFormat="1" ht="48" spans="1:16">
      <c r="A102" s="12" t="s">
        <v>368</v>
      </c>
      <c r="B102" s="13">
        <f>SUM(B103:B104)</f>
        <v>2</v>
      </c>
      <c r="C102" s="13"/>
      <c r="D102" s="13" t="s">
        <v>369</v>
      </c>
      <c r="E102" s="12"/>
      <c r="F102" s="12" t="s">
        <v>370</v>
      </c>
      <c r="G102" s="12"/>
      <c r="H102" s="12"/>
      <c r="I102" s="13">
        <f>SUM(I103:I104)</f>
        <v>1200</v>
      </c>
      <c r="J102" s="13" t="s">
        <v>22</v>
      </c>
      <c r="K102" s="13">
        <f>SUM(K103:K104)</f>
        <v>1200</v>
      </c>
      <c r="L102" s="12"/>
      <c r="M102" s="12" t="s">
        <v>371</v>
      </c>
      <c r="N102" s="13"/>
      <c r="O102" s="12"/>
      <c r="P102" s="12"/>
    </row>
    <row r="103" s="4" customFormat="1" ht="50.25" spans="1:16">
      <c r="A103" s="16" t="s">
        <v>372</v>
      </c>
      <c r="B103" s="17">
        <v>1</v>
      </c>
      <c r="C103" s="13" t="s">
        <v>26</v>
      </c>
      <c r="D103" s="18" t="s">
        <v>245</v>
      </c>
      <c r="E103" s="21">
        <v>1</v>
      </c>
      <c r="F103" s="36" t="s">
        <v>373</v>
      </c>
      <c r="G103" s="19" t="s">
        <v>374</v>
      </c>
      <c r="H103" s="21">
        <v>2024</v>
      </c>
      <c r="I103" s="24">
        <v>800</v>
      </c>
      <c r="J103" s="24"/>
      <c r="K103" s="25">
        <f t="shared" ref="K103:K109" si="17">I103-J103</f>
        <v>800</v>
      </c>
      <c r="L103" s="25"/>
      <c r="M103" s="26" t="s">
        <v>309</v>
      </c>
      <c r="N103" s="26"/>
      <c r="O103" s="26"/>
      <c r="P103" s="17"/>
    </row>
    <row r="104" s="4" customFormat="1" ht="60" spans="1:16">
      <c r="A104" s="34" t="s">
        <v>385</v>
      </c>
      <c r="B104" s="17">
        <v>1</v>
      </c>
      <c r="C104" s="13" t="s">
        <v>26</v>
      </c>
      <c r="D104" s="18" t="s">
        <v>245</v>
      </c>
      <c r="E104" s="21">
        <v>1</v>
      </c>
      <c r="F104" s="20" t="s">
        <v>386</v>
      </c>
      <c r="G104" s="19" t="s">
        <v>387</v>
      </c>
      <c r="H104" s="21">
        <v>2024</v>
      </c>
      <c r="I104" s="24">
        <v>400</v>
      </c>
      <c r="J104" s="24"/>
      <c r="K104" s="25">
        <f t="shared" si="17"/>
        <v>400</v>
      </c>
      <c r="L104" s="25"/>
      <c r="M104" s="26" t="s">
        <v>309</v>
      </c>
      <c r="N104" s="26"/>
      <c r="O104" s="26"/>
      <c r="P104" s="37"/>
    </row>
    <row r="105" s="2" customFormat="1" ht="36" spans="1:16">
      <c r="A105" s="12" t="s">
        <v>391</v>
      </c>
      <c r="B105" s="13"/>
      <c r="C105" s="13"/>
      <c r="D105" s="13" t="s">
        <v>369</v>
      </c>
      <c r="E105" s="12"/>
      <c r="F105" s="12" t="s">
        <v>392</v>
      </c>
      <c r="G105" s="12"/>
      <c r="H105" s="12"/>
      <c r="I105" s="13"/>
      <c r="J105" s="13" t="s">
        <v>22</v>
      </c>
      <c r="K105" s="12"/>
      <c r="L105" s="12"/>
      <c r="M105" s="12" t="s">
        <v>263</v>
      </c>
      <c r="N105" s="13"/>
      <c r="O105" s="12"/>
      <c r="P105" s="12"/>
    </row>
    <row r="106" s="2" customFormat="1" spans="1:16">
      <c r="A106" s="12"/>
      <c r="B106" s="13"/>
      <c r="C106" s="13"/>
      <c r="D106" s="13"/>
      <c r="E106" s="12"/>
      <c r="F106" s="12"/>
      <c r="G106" s="12"/>
      <c r="H106" s="12"/>
      <c r="I106" s="13"/>
      <c r="J106" s="13"/>
      <c r="K106" s="12"/>
      <c r="L106" s="12"/>
      <c r="M106" s="12"/>
      <c r="N106" s="13"/>
      <c r="O106" s="12"/>
      <c r="P106" s="12"/>
    </row>
    <row r="107" s="2" customFormat="1" ht="108" spans="1:16">
      <c r="A107" s="12" t="s">
        <v>393</v>
      </c>
      <c r="B107" s="13">
        <f>SUM(B108:B109)</f>
        <v>2</v>
      </c>
      <c r="C107" s="13"/>
      <c r="D107" s="13" t="s">
        <v>369</v>
      </c>
      <c r="E107" s="12"/>
      <c r="F107" s="12" t="s">
        <v>394</v>
      </c>
      <c r="G107" s="12"/>
      <c r="H107" s="12"/>
      <c r="I107" s="13">
        <f t="shared" ref="I107:K107" si="18">SUM(I108:I109)</f>
        <v>381.28</v>
      </c>
      <c r="J107" s="13"/>
      <c r="K107" s="13">
        <f t="shared" si="18"/>
        <v>381.28</v>
      </c>
      <c r="L107" s="12"/>
      <c r="M107" s="12" t="s">
        <v>261</v>
      </c>
      <c r="N107" s="13"/>
      <c r="O107" s="12"/>
      <c r="P107" s="12"/>
    </row>
    <row r="108" s="4" customFormat="1" ht="78" customHeight="1" spans="1:16">
      <c r="A108" s="34" t="s">
        <v>407</v>
      </c>
      <c r="B108" s="17">
        <v>1</v>
      </c>
      <c r="C108" s="13" t="s">
        <v>98</v>
      </c>
      <c r="D108" s="18" t="s">
        <v>245</v>
      </c>
      <c r="E108" s="21">
        <v>1</v>
      </c>
      <c r="F108" s="36" t="s">
        <v>408</v>
      </c>
      <c r="G108" s="19" t="s">
        <v>54</v>
      </c>
      <c r="H108" s="21">
        <v>2024</v>
      </c>
      <c r="I108" s="24">
        <v>285</v>
      </c>
      <c r="J108" s="24"/>
      <c r="K108" s="25">
        <f t="shared" si="17"/>
        <v>285</v>
      </c>
      <c r="L108" s="25"/>
      <c r="M108" s="26" t="s">
        <v>309</v>
      </c>
      <c r="N108" s="13" t="s">
        <v>101</v>
      </c>
      <c r="O108" s="12" t="s">
        <v>32</v>
      </c>
      <c r="P108" s="17"/>
    </row>
    <row r="109" s="4" customFormat="1" ht="115" customHeight="1" spans="1:16">
      <c r="A109" s="34" t="s">
        <v>415</v>
      </c>
      <c r="B109" s="17">
        <v>1</v>
      </c>
      <c r="C109" s="13" t="s">
        <v>98</v>
      </c>
      <c r="D109" s="18" t="s">
        <v>245</v>
      </c>
      <c r="E109" s="21">
        <v>1</v>
      </c>
      <c r="F109" s="20" t="s">
        <v>416</v>
      </c>
      <c r="G109" s="19" t="s">
        <v>417</v>
      </c>
      <c r="H109" s="21">
        <v>2024</v>
      </c>
      <c r="I109" s="24">
        <v>96.28</v>
      </c>
      <c r="J109" s="24"/>
      <c r="K109" s="25">
        <f t="shared" si="17"/>
        <v>96.28</v>
      </c>
      <c r="L109" s="25"/>
      <c r="M109" s="26" t="s">
        <v>309</v>
      </c>
      <c r="N109" s="13" t="s">
        <v>101</v>
      </c>
      <c r="O109" s="12" t="s">
        <v>32</v>
      </c>
      <c r="P109" s="17"/>
    </row>
    <row r="110" s="3" customFormat="1" spans="1:16">
      <c r="A110" s="11" t="s">
        <v>418</v>
      </c>
      <c r="B110" s="10">
        <f>B111+B112+B113+B114+B115+B116</f>
        <v>6</v>
      </c>
      <c r="C110" s="10" t="s">
        <v>22</v>
      </c>
      <c r="D110" s="10" t="s">
        <v>22</v>
      </c>
      <c r="E110" s="10" t="s">
        <v>22</v>
      </c>
      <c r="F110" s="10" t="s">
        <v>22</v>
      </c>
      <c r="G110" s="10" t="s">
        <v>22</v>
      </c>
      <c r="H110" s="10" t="s">
        <v>22</v>
      </c>
      <c r="I110" s="10">
        <f t="shared" ref="I110:L110" si="19">I111+I112+I113+I114+I115+I116</f>
        <v>183.74</v>
      </c>
      <c r="J110" s="10">
        <v>0</v>
      </c>
      <c r="K110" s="10">
        <f t="shared" si="19"/>
        <v>183.74</v>
      </c>
      <c r="L110" s="10">
        <f t="shared" si="19"/>
        <v>0</v>
      </c>
      <c r="M110" s="10" t="s">
        <v>22</v>
      </c>
      <c r="N110" s="13"/>
      <c r="O110" s="12"/>
      <c r="P110" s="12"/>
    </row>
    <row r="111" s="5" customFormat="1" ht="24" spans="1:16">
      <c r="A111" s="30" t="s">
        <v>419</v>
      </c>
      <c r="B111" s="13"/>
      <c r="C111" s="13"/>
      <c r="D111" s="13" t="s">
        <v>245</v>
      </c>
      <c r="E111" s="12"/>
      <c r="F111" s="12"/>
      <c r="G111" s="12"/>
      <c r="H111" s="12"/>
      <c r="I111" s="13"/>
      <c r="J111" s="10" t="s">
        <v>22</v>
      </c>
      <c r="K111" s="12"/>
      <c r="L111" s="12"/>
      <c r="M111" s="12" t="s">
        <v>420</v>
      </c>
      <c r="N111" s="13"/>
      <c r="O111" s="12"/>
      <c r="P111" s="12"/>
    </row>
    <row r="112" s="5" customFormat="1" spans="1:16">
      <c r="A112" s="30" t="s">
        <v>421</v>
      </c>
      <c r="B112" s="13"/>
      <c r="C112" s="13"/>
      <c r="D112" s="13" t="s">
        <v>245</v>
      </c>
      <c r="E112" s="12"/>
      <c r="F112" s="12"/>
      <c r="G112" s="12"/>
      <c r="H112" s="12"/>
      <c r="I112" s="13"/>
      <c r="J112" s="10" t="s">
        <v>22</v>
      </c>
      <c r="K112" s="12"/>
      <c r="L112" s="12"/>
      <c r="M112" s="12" t="s">
        <v>420</v>
      </c>
      <c r="N112" s="13"/>
      <c r="O112" s="12"/>
      <c r="P112" s="12"/>
    </row>
    <row r="113" s="5" customFormat="1" spans="1:16">
      <c r="A113" s="30" t="s">
        <v>422</v>
      </c>
      <c r="B113" s="13"/>
      <c r="C113" s="13"/>
      <c r="D113" s="13" t="s">
        <v>245</v>
      </c>
      <c r="E113" s="12"/>
      <c r="F113" s="12"/>
      <c r="G113" s="12"/>
      <c r="H113" s="12"/>
      <c r="I113" s="13"/>
      <c r="J113" s="10" t="s">
        <v>22</v>
      </c>
      <c r="K113" s="12"/>
      <c r="L113" s="12"/>
      <c r="M113" s="12" t="s">
        <v>423</v>
      </c>
      <c r="N113" s="13"/>
      <c r="O113" s="12"/>
      <c r="P113" s="12"/>
    </row>
    <row r="114" s="5" customFormat="1" ht="24" spans="1:16">
      <c r="A114" s="30" t="s">
        <v>424</v>
      </c>
      <c r="B114" s="13"/>
      <c r="C114" s="13"/>
      <c r="D114" s="13" t="s">
        <v>245</v>
      </c>
      <c r="E114" s="12"/>
      <c r="F114" s="12" t="s">
        <v>425</v>
      </c>
      <c r="G114" s="12"/>
      <c r="H114" s="12"/>
      <c r="I114" s="13"/>
      <c r="J114" s="10" t="s">
        <v>22</v>
      </c>
      <c r="K114" s="12"/>
      <c r="L114" s="12"/>
      <c r="M114" s="12" t="s">
        <v>426</v>
      </c>
      <c r="N114" s="13"/>
      <c r="O114" s="12"/>
      <c r="P114" s="12"/>
    </row>
    <row r="115" s="5" customFormat="1" ht="24" spans="1:16">
      <c r="A115" s="30" t="s">
        <v>430</v>
      </c>
      <c r="B115" s="13"/>
      <c r="C115" s="13"/>
      <c r="D115" s="13" t="s">
        <v>245</v>
      </c>
      <c r="E115" s="12"/>
      <c r="F115" s="12"/>
      <c r="G115" s="12"/>
      <c r="H115" s="12"/>
      <c r="I115" s="13"/>
      <c r="J115" s="10" t="s">
        <v>22</v>
      </c>
      <c r="K115" s="12"/>
      <c r="L115" s="12"/>
      <c r="M115" s="12" t="s">
        <v>426</v>
      </c>
      <c r="N115" s="13"/>
      <c r="O115" s="12"/>
      <c r="P115" s="12"/>
    </row>
    <row r="116" s="5" customFormat="1" ht="60" spans="1:16">
      <c r="A116" s="30" t="s">
        <v>431</v>
      </c>
      <c r="B116" s="13">
        <f>SUM(B117:B122)</f>
        <v>6</v>
      </c>
      <c r="C116" s="13"/>
      <c r="D116" s="13" t="s">
        <v>245</v>
      </c>
      <c r="E116" s="12"/>
      <c r="F116" s="12" t="s">
        <v>432</v>
      </c>
      <c r="G116" s="12"/>
      <c r="H116" s="12"/>
      <c r="I116" s="13">
        <f>SUM(I117:I122)</f>
        <v>183.74</v>
      </c>
      <c r="J116" s="10" t="s">
        <v>22</v>
      </c>
      <c r="K116" s="13">
        <f>SUM(K117:K122)</f>
        <v>183.74</v>
      </c>
      <c r="L116" s="12"/>
      <c r="M116" s="12" t="s">
        <v>433</v>
      </c>
      <c r="N116" s="13"/>
      <c r="O116" s="12"/>
      <c r="P116" s="12"/>
    </row>
    <row r="117" s="4" customFormat="1" ht="35.1" customHeight="1" spans="1:16">
      <c r="A117" s="16" t="s">
        <v>434</v>
      </c>
      <c r="B117" s="17">
        <v>1</v>
      </c>
      <c r="C117" s="13" t="s">
        <v>98</v>
      </c>
      <c r="D117" s="35" t="s">
        <v>245</v>
      </c>
      <c r="E117" s="21">
        <v>1</v>
      </c>
      <c r="F117" s="54" t="s">
        <v>435</v>
      </c>
      <c r="G117" s="19" t="s">
        <v>436</v>
      </c>
      <c r="H117" s="21">
        <v>2024</v>
      </c>
      <c r="I117" s="24">
        <v>40</v>
      </c>
      <c r="J117" s="24"/>
      <c r="K117" s="25">
        <f t="shared" ref="K117:K122" si="20">I117-J117</f>
        <v>40</v>
      </c>
      <c r="L117" s="25"/>
      <c r="M117" s="26" t="s">
        <v>38</v>
      </c>
      <c r="N117" s="13" t="s">
        <v>101</v>
      </c>
      <c r="O117" s="12" t="s">
        <v>32</v>
      </c>
      <c r="P117" s="17"/>
    </row>
    <row r="118" s="53" customFormat="1" ht="35.1" customHeight="1" spans="1:16">
      <c r="A118" s="34" t="s">
        <v>437</v>
      </c>
      <c r="B118" s="17">
        <v>1</v>
      </c>
      <c r="C118" s="13" t="s">
        <v>98</v>
      </c>
      <c r="D118" s="55" t="s">
        <v>245</v>
      </c>
      <c r="E118" s="56">
        <v>1</v>
      </c>
      <c r="F118" s="54" t="s">
        <v>438</v>
      </c>
      <c r="G118" s="19" t="s">
        <v>439</v>
      </c>
      <c r="H118" s="56">
        <v>2024</v>
      </c>
      <c r="I118" s="24">
        <v>13.2</v>
      </c>
      <c r="J118" s="24"/>
      <c r="K118" s="25">
        <f t="shared" si="20"/>
        <v>13.2</v>
      </c>
      <c r="L118" s="25"/>
      <c r="M118" s="26" t="s">
        <v>38</v>
      </c>
      <c r="N118" s="13" t="s">
        <v>101</v>
      </c>
      <c r="O118" s="12" t="s">
        <v>32</v>
      </c>
      <c r="P118" s="17"/>
    </row>
    <row r="119" s="4" customFormat="1" ht="41" customHeight="1" spans="1:16">
      <c r="A119" s="16" t="s">
        <v>443</v>
      </c>
      <c r="B119" s="17">
        <v>1</v>
      </c>
      <c r="C119" s="13" t="s">
        <v>98</v>
      </c>
      <c r="D119" s="35" t="s">
        <v>245</v>
      </c>
      <c r="E119" s="21">
        <v>1</v>
      </c>
      <c r="F119" s="36" t="s">
        <v>444</v>
      </c>
      <c r="G119" s="19" t="s">
        <v>445</v>
      </c>
      <c r="H119" s="21">
        <v>2024</v>
      </c>
      <c r="I119" s="24">
        <v>15</v>
      </c>
      <c r="J119" s="24"/>
      <c r="K119" s="25">
        <f t="shared" si="20"/>
        <v>15</v>
      </c>
      <c r="L119" s="25"/>
      <c r="M119" s="26" t="s">
        <v>38</v>
      </c>
      <c r="N119" s="13" t="s">
        <v>101</v>
      </c>
      <c r="O119" s="12" t="s">
        <v>32</v>
      </c>
      <c r="P119" s="17"/>
    </row>
    <row r="120" s="4" customFormat="1" ht="65" customHeight="1" spans="1:16">
      <c r="A120" s="16" t="s">
        <v>454</v>
      </c>
      <c r="B120" s="17">
        <v>1</v>
      </c>
      <c r="C120" s="13" t="s">
        <v>98</v>
      </c>
      <c r="D120" s="35" t="s">
        <v>245</v>
      </c>
      <c r="E120" s="21">
        <v>1</v>
      </c>
      <c r="F120" s="36" t="s">
        <v>455</v>
      </c>
      <c r="G120" s="19" t="s">
        <v>185</v>
      </c>
      <c r="H120" s="21">
        <v>2024</v>
      </c>
      <c r="I120" s="24">
        <v>25.54</v>
      </c>
      <c r="J120" s="24"/>
      <c r="K120" s="25">
        <f t="shared" si="20"/>
        <v>25.54</v>
      </c>
      <c r="L120" s="25"/>
      <c r="M120" s="26" t="s">
        <v>38</v>
      </c>
      <c r="N120" s="13" t="s">
        <v>101</v>
      </c>
      <c r="O120" s="12" t="s">
        <v>32</v>
      </c>
      <c r="P120" s="17"/>
    </row>
    <row r="121" s="4" customFormat="1" ht="38.25" spans="1:16">
      <c r="A121" s="16" t="s">
        <v>458</v>
      </c>
      <c r="B121" s="17">
        <v>1</v>
      </c>
      <c r="C121" s="13" t="s">
        <v>26</v>
      </c>
      <c r="D121" s="35" t="s">
        <v>245</v>
      </c>
      <c r="E121" s="21">
        <v>1</v>
      </c>
      <c r="F121" s="20" t="s">
        <v>459</v>
      </c>
      <c r="G121" s="19" t="s">
        <v>460</v>
      </c>
      <c r="H121" s="21">
        <v>2024</v>
      </c>
      <c r="I121" s="24">
        <v>40</v>
      </c>
      <c r="J121" s="24"/>
      <c r="K121" s="25">
        <f t="shared" si="20"/>
        <v>40</v>
      </c>
      <c r="L121" s="25"/>
      <c r="M121" s="26" t="s">
        <v>38</v>
      </c>
      <c r="N121" s="13" t="s">
        <v>101</v>
      </c>
      <c r="O121" s="12" t="s">
        <v>32</v>
      </c>
      <c r="P121" s="17"/>
    </row>
    <row r="122" s="4" customFormat="1" ht="52" customHeight="1" spans="1:16">
      <c r="A122" s="16" t="s">
        <v>464</v>
      </c>
      <c r="B122" s="17">
        <v>1</v>
      </c>
      <c r="C122" s="13" t="s">
        <v>26</v>
      </c>
      <c r="D122" s="35" t="s">
        <v>245</v>
      </c>
      <c r="E122" s="21">
        <v>1</v>
      </c>
      <c r="F122" s="36" t="s">
        <v>465</v>
      </c>
      <c r="G122" s="19" t="s">
        <v>466</v>
      </c>
      <c r="H122" s="21">
        <v>2024</v>
      </c>
      <c r="I122" s="24">
        <v>50</v>
      </c>
      <c r="J122" s="24"/>
      <c r="K122" s="25">
        <f t="shared" si="20"/>
        <v>50</v>
      </c>
      <c r="L122" s="25"/>
      <c r="M122" s="26" t="s">
        <v>38</v>
      </c>
      <c r="N122" s="13" t="s">
        <v>101</v>
      </c>
      <c r="O122" s="12" t="s">
        <v>32</v>
      </c>
      <c r="P122" s="17"/>
    </row>
    <row r="123" s="3" customFormat="1" spans="1:16">
      <c r="A123" s="11" t="s">
        <v>467</v>
      </c>
      <c r="B123" s="10">
        <f>B124+B126+B133+B140</f>
        <v>0</v>
      </c>
      <c r="C123" s="10" t="s">
        <v>22</v>
      </c>
      <c r="D123" s="10" t="s">
        <v>22</v>
      </c>
      <c r="E123" s="10" t="s">
        <v>22</v>
      </c>
      <c r="F123" s="10" t="s">
        <v>22</v>
      </c>
      <c r="G123" s="10" t="s">
        <v>22</v>
      </c>
      <c r="H123" s="10" t="s">
        <v>22</v>
      </c>
      <c r="I123" s="10">
        <f t="shared" ref="I123:L123" si="21">I124+I126+I133+I140</f>
        <v>0</v>
      </c>
      <c r="J123" s="10">
        <v>0</v>
      </c>
      <c r="K123" s="10">
        <f t="shared" si="21"/>
        <v>0</v>
      </c>
      <c r="L123" s="10">
        <f t="shared" si="21"/>
        <v>0</v>
      </c>
      <c r="M123" s="10" t="s">
        <v>22</v>
      </c>
      <c r="N123" s="13"/>
      <c r="O123" s="12"/>
      <c r="P123" s="12"/>
    </row>
    <row r="124" s="3" customFormat="1" ht="24" spans="1:16">
      <c r="A124" s="11" t="s">
        <v>468</v>
      </c>
      <c r="B124" s="10"/>
      <c r="C124" s="13"/>
      <c r="D124" s="13" t="s">
        <v>469</v>
      </c>
      <c r="E124" s="12"/>
      <c r="F124" s="12" t="s">
        <v>470</v>
      </c>
      <c r="G124" s="12"/>
      <c r="H124" s="12"/>
      <c r="I124" s="13">
        <v>0</v>
      </c>
      <c r="J124" s="13" t="s">
        <v>22</v>
      </c>
      <c r="K124" s="13">
        <v>0</v>
      </c>
      <c r="L124" s="13">
        <v>0</v>
      </c>
      <c r="M124" s="12" t="s">
        <v>471</v>
      </c>
      <c r="N124" s="13"/>
      <c r="O124" s="12"/>
      <c r="P124" s="12"/>
    </row>
    <row r="125" s="3" customFormat="1" spans="1:16">
      <c r="A125" s="11"/>
      <c r="B125" s="10"/>
      <c r="C125" s="13"/>
      <c r="D125" s="13"/>
      <c r="E125" s="12"/>
      <c r="F125" s="12"/>
      <c r="G125" s="12"/>
      <c r="H125" s="12"/>
      <c r="I125" s="13"/>
      <c r="J125" s="13"/>
      <c r="K125" s="13"/>
      <c r="L125" s="13"/>
      <c r="M125" s="12"/>
      <c r="N125" s="13"/>
      <c r="O125" s="12"/>
      <c r="P125" s="12"/>
    </row>
    <row r="126" s="3" customFormat="1" spans="1:16">
      <c r="A126" s="11" t="s">
        <v>472</v>
      </c>
      <c r="B126" s="10">
        <f>B127+B129+B131</f>
        <v>0</v>
      </c>
      <c r="C126" s="13" t="s">
        <v>22</v>
      </c>
      <c r="D126" s="13" t="s">
        <v>22</v>
      </c>
      <c r="E126" s="13" t="s">
        <v>22</v>
      </c>
      <c r="F126" s="13" t="s">
        <v>22</v>
      </c>
      <c r="G126" s="13" t="s">
        <v>22</v>
      </c>
      <c r="H126" s="13" t="s">
        <v>22</v>
      </c>
      <c r="I126" s="13">
        <f t="shared" ref="I126:L126" si="22">I127+I129+I131</f>
        <v>0</v>
      </c>
      <c r="J126" s="13"/>
      <c r="K126" s="13">
        <f t="shared" si="22"/>
        <v>0</v>
      </c>
      <c r="L126" s="13">
        <f t="shared" si="22"/>
        <v>0</v>
      </c>
      <c r="M126" s="13" t="s">
        <v>22</v>
      </c>
      <c r="N126" s="13"/>
      <c r="O126" s="12"/>
      <c r="P126" s="12"/>
    </row>
    <row r="127" s="5" customFormat="1" ht="24" spans="1:16">
      <c r="A127" s="30" t="s">
        <v>473</v>
      </c>
      <c r="B127" s="13"/>
      <c r="C127" s="13"/>
      <c r="D127" s="13" t="s">
        <v>245</v>
      </c>
      <c r="E127" s="12"/>
      <c r="F127" s="12" t="s">
        <v>474</v>
      </c>
      <c r="G127" s="12"/>
      <c r="H127" s="12"/>
      <c r="I127" s="13"/>
      <c r="J127" s="12"/>
      <c r="K127" s="12"/>
      <c r="L127" s="12"/>
      <c r="M127" s="12" t="s">
        <v>475</v>
      </c>
      <c r="N127" s="13"/>
      <c r="O127" s="12"/>
      <c r="P127" s="12"/>
    </row>
    <row r="128" s="5" customFormat="1" spans="1:16">
      <c r="A128" s="30"/>
      <c r="B128" s="13"/>
      <c r="C128" s="13"/>
      <c r="D128" s="13"/>
      <c r="E128" s="12"/>
      <c r="F128" s="12"/>
      <c r="G128" s="12"/>
      <c r="H128" s="12"/>
      <c r="I128" s="13"/>
      <c r="J128" s="12"/>
      <c r="K128" s="12"/>
      <c r="L128" s="12"/>
      <c r="M128" s="12"/>
      <c r="N128" s="13"/>
      <c r="O128" s="12"/>
      <c r="P128" s="12"/>
    </row>
    <row r="129" s="5" customFormat="1" ht="24" spans="1:16">
      <c r="A129" s="30" t="s">
        <v>476</v>
      </c>
      <c r="B129" s="13"/>
      <c r="C129" s="13"/>
      <c r="D129" s="13" t="s">
        <v>252</v>
      </c>
      <c r="E129" s="12"/>
      <c r="F129" s="12"/>
      <c r="G129" s="12"/>
      <c r="H129" s="12"/>
      <c r="I129" s="13"/>
      <c r="J129" s="13"/>
      <c r="K129" s="12"/>
      <c r="L129" s="12"/>
      <c r="M129" s="12" t="s">
        <v>475</v>
      </c>
      <c r="N129" s="13"/>
      <c r="O129" s="12"/>
      <c r="P129" s="12"/>
    </row>
    <row r="130" s="5" customFormat="1" spans="1:16">
      <c r="A130" s="30"/>
      <c r="B130" s="13"/>
      <c r="C130" s="13"/>
      <c r="D130" s="13"/>
      <c r="E130" s="12"/>
      <c r="F130" s="12"/>
      <c r="G130" s="12"/>
      <c r="H130" s="12"/>
      <c r="I130" s="13"/>
      <c r="J130" s="13"/>
      <c r="K130" s="12"/>
      <c r="L130" s="12"/>
      <c r="M130" s="12"/>
      <c r="N130" s="13"/>
      <c r="O130" s="12"/>
      <c r="P130" s="12"/>
    </row>
    <row r="131" s="5" customFormat="1" spans="1:16">
      <c r="A131" s="30" t="s">
        <v>477</v>
      </c>
      <c r="B131" s="13"/>
      <c r="C131" s="13"/>
      <c r="D131" s="13" t="s">
        <v>245</v>
      </c>
      <c r="E131" s="12"/>
      <c r="F131" s="12"/>
      <c r="G131" s="12"/>
      <c r="H131" s="12"/>
      <c r="I131" s="13"/>
      <c r="J131" s="13" t="s">
        <v>22</v>
      </c>
      <c r="K131" s="12"/>
      <c r="L131" s="12"/>
      <c r="M131" s="12" t="s">
        <v>478</v>
      </c>
      <c r="N131" s="13"/>
      <c r="O131" s="12"/>
      <c r="P131" s="12"/>
    </row>
    <row r="132" s="5" customFormat="1" spans="1:16">
      <c r="A132" s="30"/>
      <c r="B132" s="13"/>
      <c r="C132" s="13"/>
      <c r="D132" s="13"/>
      <c r="E132" s="12"/>
      <c r="F132" s="12"/>
      <c r="G132" s="12"/>
      <c r="H132" s="12"/>
      <c r="I132" s="13"/>
      <c r="J132" s="13"/>
      <c r="K132" s="12"/>
      <c r="L132" s="12"/>
      <c r="M132" s="12"/>
      <c r="N132" s="13"/>
      <c r="O132" s="12"/>
      <c r="P132" s="12"/>
    </row>
    <row r="133" s="3" customFormat="1" spans="1:16">
      <c r="A133" s="11" t="s">
        <v>479</v>
      </c>
      <c r="B133" s="10">
        <f>B134+B135+B136+B137+B138+B139</f>
        <v>0</v>
      </c>
      <c r="C133" s="13" t="s">
        <v>22</v>
      </c>
      <c r="D133" s="13" t="s">
        <v>22</v>
      </c>
      <c r="E133" s="13" t="s">
        <v>22</v>
      </c>
      <c r="F133" s="13" t="s">
        <v>22</v>
      </c>
      <c r="G133" s="13" t="s">
        <v>22</v>
      </c>
      <c r="H133" s="13" t="s">
        <v>22</v>
      </c>
      <c r="I133" s="13">
        <f t="shared" ref="I133:L133" si="23">I134+I135+I136+I137+I138+I139</f>
        <v>0</v>
      </c>
      <c r="J133" s="13">
        <v>0</v>
      </c>
      <c r="K133" s="13">
        <f t="shared" si="23"/>
        <v>0</v>
      </c>
      <c r="L133" s="13">
        <f t="shared" si="23"/>
        <v>0</v>
      </c>
      <c r="M133" s="13" t="s">
        <v>22</v>
      </c>
      <c r="N133" s="13"/>
      <c r="O133" s="12"/>
      <c r="P133" s="12"/>
    </row>
    <row r="134" s="3" customFormat="1" ht="24" spans="1:16">
      <c r="A134" s="30" t="s">
        <v>480</v>
      </c>
      <c r="B134" s="10"/>
      <c r="C134" s="13"/>
      <c r="D134" s="13" t="s">
        <v>252</v>
      </c>
      <c r="E134" s="12"/>
      <c r="F134" s="12" t="s">
        <v>481</v>
      </c>
      <c r="G134" s="11"/>
      <c r="H134" s="11"/>
      <c r="I134" s="10"/>
      <c r="J134" s="13" t="s">
        <v>22</v>
      </c>
      <c r="K134" s="11"/>
      <c r="L134" s="11"/>
      <c r="M134" s="12" t="s">
        <v>526</v>
      </c>
      <c r="N134" s="13"/>
      <c r="O134" s="12"/>
      <c r="P134" s="12"/>
    </row>
    <row r="135" s="3" customFormat="1" spans="1:16">
      <c r="A135" s="30" t="s">
        <v>483</v>
      </c>
      <c r="B135" s="10"/>
      <c r="C135" s="13"/>
      <c r="D135" s="13" t="s">
        <v>252</v>
      </c>
      <c r="E135" s="11"/>
      <c r="F135" s="11"/>
      <c r="G135" s="11"/>
      <c r="H135" s="11"/>
      <c r="I135" s="10"/>
      <c r="J135" s="13" t="s">
        <v>22</v>
      </c>
      <c r="K135" s="11"/>
      <c r="L135" s="11"/>
      <c r="M135" s="12" t="s">
        <v>482</v>
      </c>
      <c r="N135" s="13"/>
      <c r="O135" s="12"/>
      <c r="P135" s="12"/>
    </row>
    <row r="136" s="3" customFormat="1" spans="1:16">
      <c r="A136" s="30" t="s">
        <v>484</v>
      </c>
      <c r="B136" s="10"/>
      <c r="C136" s="13"/>
      <c r="D136" s="13" t="s">
        <v>252</v>
      </c>
      <c r="E136" s="11"/>
      <c r="F136" s="11"/>
      <c r="G136" s="11"/>
      <c r="H136" s="11"/>
      <c r="I136" s="10"/>
      <c r="J136" s="13" t="s">
        <v>22</v>
      </c>
      <c r="K136" s="11"/>
      <c r="L136" s="11"/>
      <c r="M136" s="12" t="s">
        <v>482</v>
      </c>
      <c r="N136" s="13"/>
      <c r="O136" s="12"/>
      <c r="P136" s="12"/>
    </row>
    <row r="137" s="3" customFormat="1" ht="24" spans="1:16">
      <c r="A137" s="30" t="s">
        <v>485</v>
      </c>
      <c r="B137" s="10"/>
      <c r="C137" s="13"/>
      <c r="D137" s="13" t="s">
        <v>252</v>
      </c>
      <c r="E137" s="11"/>
      <c r="F137" s="11"/>
      <c r="G137" s="11"/>
      <c r="H137" s="11"/>
      <c r="I137" s="10"/>
      <c r="J137" s="13" t="s">
        <v>22</v>
      </c>
      <c r="K137" s="11"/>
      <c r="L137" s="11"/>
      <c r="M137" s="12" t="s">
        <v>526</v>
      </c>
      <c r="N137" s="13"/>
      <c r="O137" s="12"/>
      <c r="P137" s="12"/>
    </row>
    <row r="138" s="3" customFormat="1" spans="1:16">
      <c r="A138" s="30" t="s">
        <v>486</v>
      </c>
      <c r="B138" s="10"/>
      <c r="C138" s="13"/>
      <c r="D138" s="13" t="s">
        <v>252</v>
      </c>
      <c r="E138" s="11"/>
      <c r="F138" s="11"/>
      <c r="G138" s="11"/>
      <c r="H138" s="11"/>
      <c r="I138" s="10"/>
      <c r="J138" s="13" t="s">
        <v>22</v>
      </c>
      <c r="K138" s="11"/>
      <c r="L138" s="11"/>
      <c r="M138" s="12" t="s">
        <v>526</v>
      </c>
      <c r="N138" s="13"/>
      <c r="O138" s="12"/>
      <c r="P138" s="12"/>
    </row>
    <row r="139" s="3" customFormat="1" ht="24" spans="1:16">
      <c r="A139" s="30" t="s">
        <v>487</v>
      </c>
      <c r="B139" s="10"/>
      <c r="C139" s="13"/>
      <c r="D139" s="13" t="s">
        <v>252</v>
      </c>
      <c r="E139" s="11"/>
      <c r="F139" s="11"/>
      <c r="G139" s="11"/>
      <c r="H139" s="11"/>
      <c r="I139" s="10"/>
      <c r="J139" s="13" t="s">
        <v>22</v>
      </c>
      <c r="K139" s="11"/>
      <c r="L139" s="11"/>
      <c r="M139" s="12" t="s">
        <v>482</v>
      </c>
      <c r="N139" s="13"/>
      <c r="O139" s="12"/>
      <c r="P139" s="12"/>
    </row>
    <row r="140" s="3" customFormat="1" spans="1:16">
      <c r="A140" s="11" t="s">
        <v>489</v>
      </c>
      <c r="B140" s="10">
        <f>B141+B142+B143+B144+B145</f>
        <v>0</v>
      </c>
      <c r="C140" s="10" t="s">
        <v>22</v>
      </c>
      <c r="D140" s="10" t="s">
        <v>22</v>
      </c>
      <c r="E140" s="10" t="s">
        <v>22</v>
      </c>
      <c r="F140" s="10" t="s">
        <v>22</v>
      </c>
      <c r="G140" s="10" t="s">
        <v>22</v>
      </c>
      <c r="H140" s="10" t="s">
        <v>22</v>
      </c>
      <c r="I140" s="10">
        <f t="shared" ref="I140:L140" si="24">I141+I142+I143+I144+I145</f>
        <v>0</v>
      </c>
      <c r="J140" s="10">
        <v>0</v>
      </c>
      <c r="K140" s="10">
        <f t="shared" si="24"/>
        <v>0</v>
      </c>
      <c r="L140" s="10">
        <f t="shared" si="24"/>
        <v>0</v>
      </c>
      <c r="M140" s="10" t="s">
        <v>22</v>
      </c>
      <c r="N140" s="13"/>
      <c r="O140" s="12"/>
      <c r="P140" s="12"/>
    </row>
    <row r="141" s="5" customFormat="1" ht="24" spans="1:16">
      <c r="A141" s="30" t="s">
        <v>490</v>
      </c>
      <c r="B141" s="13"/>
      <c r="C141" s="13"/>
      <c r="D141" s="13" t="s">
        <v>252</v>
      </c>
      <c r="E141" s="12"/>
      <c r="F141" s="12"/>
      <c r="G141" s="12"/>
      <c r="H141" s="12"/>
      <c r="I141" s="13"/>
      <c r="J141" s="13" t="s">
        <v>22</v>
      </c>
      <c r="K141" s="12"/>
      <c r="L141" s="12"/>
      <c r="M141" s="12" t="s">
        <v>426</v>
      </c>
      <c r="N141" s="13"/>
      <c r="O141" s="12"/>
      <c r="P141" s="12"/>
    </row>
    <row r="142" s="5" customFormat="1" ht="24" spans="1:16">
      <c r="A142" s="30" t="s">
        <v>491</v>
      </c>
      <c r="B142" s="13"/>
      <c r="C142" s="13"/>
      <c r="D142" s="13" t="s">
        <v>252</v>
      </c>
      <c r="E142" s="12"/>
      <c r="F142" s="12" t="s">
        <v>492</v>
      </c>
      <c r="G142" s="12"/>
      <c r="H142" s="12"/>
      <c r="I142" s="13"/>
      <c r="J142" s="13" t="s">
        <v>22</v>
      </c>
      <c r="K142" s="12"/>
      <c r="L142" s="12"/>
      <c r="M142" s="12" t="s">
        <v>426</v>
      </c>
      <c r="N142" s="13"/>
      <c r="O142" s="12"/>
      <c r="P142" s="12"/>
    </row>
    <row r="143" s="5" customFormat="1" ht="60" spans="1:16">
      <c r="A143" s="30" t="s">
        <v>493</v>
      </c>
      <c r="B143" s="13"/>
      <c r="C143" s="13"/>
      <c r="D143" s="13" t="s">
        <v>252</v>
      </c>
      <c r="E143" s="12"/>
      <c r="F143" s="12" t="s">
        <v>494</v>
      </c>
      <c r="G143" s="12"/>
      <c r="H143" s="12"/>
      <c r="I143" s="13"/>
      <c r="J143" s="13" t="s">
        <v>22</v>
      </c>
      <c r="K143" s="12"/>
      <c r="L143" s="12"/>
      <c r="M143" s="12" t="s">
        <v>433</v>
      </c>
      <c r="N143" s="13"/>
      <c r="O143" s="12"/>
      <c r="P143" s="12"/>
    </row>
    <row r="144" s="5" customFormat="1" ht="24" spans="1:16">
      <c r="A144" s="30" t="s">
        <v>495</v>
      </c>
      <c r="B144" s="13"/>
      <c r="C144" s="13"/>
      <c r="D144" s="13" t="s">
        <v>252</v>
      </c>
      <c r="E144" s="12"/>
      <c r="F144" s="12" t="s">
        <v>496</v>
      </c>
      <c r="G144" s="12"/>
      <c r="H144" s="12"/>
      <c r="I144" s="13"/>
      <c r="J144" s="13" t="s">
        <v>22</v>
      </c>
      <c r="K144" s="12"/>
      <c r="L144" s="12"/>
      <c r="M144" s="12" t="s">
        <v>426</v>
      </c>
      <c r="N144" s="13"/>
      <c r="O144" s="12"/>
      <c r="P144" s="12"/>
    </row>
    <row r="145" s="5" customFormat="1" ht="36" spans="1:16">
      <c r="A145" s="30" t="s">
        <v>498</v>
      </c>
      <c r="B145" s="13"/>
      <c r="C145" s="13"/>
      <c r="D145" s="13" t="s">
        <v>252</v>
      </c>
      <c r="E145" s="12"/>
      <c r="F145" s="12" t="s">
        <v>527</v>
      </c>
      <c r="G145" s="12"/>
      <c r="H145" s="12"/>
      <c r="I145" s="13"/>
      <c r="J145" s="13" t="s">
        <v>22</v>
      </c>
      <c r="K145" s="12"/>
      <c r="L145" s="12"/>
      <c r="M145" s="12" t="s">
        <v>426</v>
      </c>
      <c r="N145" s="13"/>
      <c r="O145" s="12"/>
      <c r="P145" s="12"/>
    </row>
    <row r="146" s="3" customFormat="1" spans="1:16">
      <c r="A146" s="11" t="s">
        <v>499</v>
      </c>
      <c r="B146" s="10">
        <f>B147+B151</f>
        <v>0</v>
      </c>
      <c r="C146" s="10" t="s">
        <v>22</v>
      </c>
      <c r="D146" s="10" t="s">
        <v>22</v>
      </c>
      <c r="E146" s="10" t="s">
        <v>22</v>
      </c>
      <c r="F146" s="10" t="s">
        <v>22</v>
      </c>
      <c r="G146" s="10" t="s">
        <v>22</v>
      </c>
      <c r="H146" s="10" t="s">
        <v>22</v>
      </c>
      <c r="I146" s="10">
        <f t="shared" ref="I146:L146" si="25">I147+I151</f>
        <v>0</v>
      </c>
      <c r="J146" s="10">
        <f t="shared" si="25"/>
        <v>0</v>
      </c>
      <c r="K146" s="10">
        <f t="shared" si="25"/>
        <v>0</v>
      </c>
      <c r="L146" s="10">
        <f t="shared" si="25"/>
        <v>0</v>
      </c>
      <c r="M146" s="10" t="s">
        <v>22</v>
      </c>
      <c r="N146" s="13"/>
      <c r="O146" s="12"/>
      <c r="P146" s="12"/>
    </row>
    <row r="147" s="3" customFormat="1" ht="24" spans="1:16">
      <c r="A147" s="38" t="s">
        <v>500</v>
      </c>
      <c r="B147" s="10">
        <f>B148+B149+B150</f>
        <v>0</v>
      </c>
      <c r="C147" s="10" t="s">
        <v>22</v>
      </c>
      <c r="D147" s="10" t="s">
        <v>22</v>
      </c>
      <c r="E147" s="10" t="s">
        <v>22</v>
      </c>
      <c r="F147" s="10" t="s">
        <v>22</v>
      </c>
      <c r="G147" s="10" t="s">
        <v>22</v>
      </c>
      <c r="H147" s="10" t="s">
        <v>22</v>
      </c>
      <c r="I147" s="10">
        <f t="shared" ref="I147:L147" si="26">I148+I149+I150</f>
        <v>0</v>
      </c>
      <c r="J147" s="10">
        <v>0</v>
      </c>
      <c r="K147" s="10">
        <f t="shared" si="26"/>
        <v>0</v>
      </c>
      <c r="L147" s="10">
        <f t="shared" si="26"/>
        <v>0</v>
      </c>
      <c r="M147" s="10" t="s">
        <v>22</v>
      </c>
      <c r="N147" s="13"/>
      <c r="O147" s="12"/>
      <c r="P147" s="12"/>
    </row>
    <row r="148" s="3" customFormat="1" ht="24" spans="1:16">
      <c r="A148" s="39" t="s">
        <v>501</v>
      </c>
      <c r="B148" s="10"/>
      <c r="C148" s="13"/>
      <c r="D148" s="13" t="s">
        <v>245</v>
      </c>
      <c r="E148" s="12"/>
      <c r="F148" s="12" t="s">
        <v>502</v>
      </c>
      <c r="G148" s="12"/>
      <c r="H148" s="12"/>
      <c r="I148" s="13"/>
      <c r="J148" s="13" t="s">
        <v>22</v>
      </c>
      <c r="K148" s="12"/>
      <c r="L148" s="12"/>
      <c r="M148" s="12" t="s">
        <v>263</v>
      </c>
      <c r="N148" s="13"/>
      <c r="O148" s="12"/>
      <c r="P148" s="12"/>
    </row>
    <row r="149" s="3" customFormat="1" ht="36" spans="1:16">
      <c r="A149" s="39" t="s">
        <v>503</v>
      </c>
      <c r="B149" s="10"/>
      <c r="C149" s="13"/>
      <c r="D149" s="13" t="s">
        <v>245</v>
      </c>
      <c r="E149" s="12"/>
      <c r="F149" s="12" t="s">
        <v>504</v>
      </c>
      <c r="G149" s="12"/>
      <c r="H149" s="12"/>
      <c r="I149" s="13"/>
      <c r="J149" s="13" t="s">
        <v>22</v>
      </c>
      <c r="K149" s="12"/>
      <c r="L149" s="12"/>
      <c r="M149" s="12" t="s">
        <v>263</v>
      </c>
      <c r="N149" s="13"/>
      <c r="O149" s="12"/>
      <c r="P149" s="12"/>
    </row>
    <row r="150" s="3" customFormat="1" ht="24" spans="1:16">
      <c r="A150" s="39" t="s">
        <v>505</v>
      </c>
      <c r="B150" s="10"/>
      <c r="C150" s="13"/>
      <c r="D150" s="13" t="s">
        <v>245</v>
      </c>
      <c r="E150" s="12"/>
      <c r="F150" s="12" t="s">
        <v>506</v>
      </c>
      <c r="G150" s="12"/>
      <c r="H150" s="12"/>
      <c r="I150" s="13"/>
      <c r="J150" s="13"/>
      <c r="K150" s="12"/>
      <c r="L150" s="12"/>
      <c r="M150" s="12" t="s">
        <v>79</v>
      </c>
      <c r="N150" s="13"/>
      <c r="O150" s="12"/>
      <c r="P150" s="12"/>
    </row>
    <row r="151" s="3" customFormat="1" ht="24" spans="1:16">
      <c r="A151" s="38" t="s">
        <v>507</v>
      </c>
      <c r="B151" s="10">
        <f>B152+B153+B154+B155</f>
        <v>0</v>
      </c>
      <c r="C151" s="10" t="s">
        <v>22</v>
      </c>
      <c r="D151" s="10" t="s">
        <v>22</v>
      </c>
      <c r="E151" s="10" t="s">
        <v>22</v>
      </c>
      <c r="F151" s="10" t="s">
        <v>22</v>
      </c>
      <c r="G151" s="10" t="s">
        <v>22</v>
      </c>
      <c r="H151" s="10" t="s">
        <v>22</v>
      </c>
      <c r="I151" s="10">
        <f t="shared" ref="I151:L151" si="27">I152+I153+I154+I155</f>
        <v>0</v>
      </c>
      <c r="J151" s="10">
        <v>0</v>
      </c>
      <c r="K151" s="10">
        <f t="shared" si="27"/>
        <v>0</v>
      </c>
      <c r="L151" s="10">
        <f t="shared" si="27"/>
        <v>0</v>
      </c>
      <c r="M151" s="10" t="s">
        <v>22</v>
      </c>
      <c r="N151" s="13"/>
      <c r="O151" s="12"/>
      <c r="P151" s="11"/>
    </row>
    <row r="152" s="3" customFormat="1" ht="24" spans="1:16">
      <c r="A152" s="39" t="s">
        <v>508</v>
      </c>
      <c r="B152" s="10"/>
      <c r="C152" s="13"/>
      <c r="D152" s="13" t="s">
        <v>252</v>
      </c>
      <c r="E152" s="11"/>
      <c r="F152" s="11"/>
      <c r="G152" s="11"/>
      <c r="H152" s="11"/>
      <c r="I152" s="10"/>
      <c r="J152" s="13" t="s">
        <v>22</v>
      </c>
      <c r="K152" s="11"/>
      <c r="L152" s="11"/>
      <c r="M152" s="12" t="s">
        <v>263</v>
      </c>
      <c r="N152" s="13"/>
      <c r="O152" s="12"/>
      <c r="P152" s="48" t="s">
        <v>509</v>
      </c>
    </row>
    <row r="153" s="3" customFormat="1" ht="24" spans="1:16">
      <c r="A153" s="39" t="s">
        <v>510</v>
      </c>
      <c r="B153" s="10"/>
      <c r="C153" s="13"/>
      <c r="D153" s="13" t="s">
        <v>35</v>
      </c>
      <c r="E153" s="11"/>
      <c r="F153" s="11"/>
      <c r="G153" s="11"/>
      <c r="H153" s="11"/>
      <c r="I153" s="10"/>
      <c r="J153" s="13" t="s">
        <v>22</v>
      </c>
      <c r="K153" s="11"/>
      <c r="L153" s="11"/>
      <c r="M153" s="12" t="s">
        <v>263</v>
      </c>
      <c r="N153" s="13"/>
      <c r="O153" s="12"/>
      <c r="P153" s="49"/>
    </row>
    <row r="154" s="3" customFormat="1" ht="36" spans="1:16">
      <c r="A154" s="39" t="s">
        <v>511</v>
      </c>
      <c r="B154" s="10"/>
      <c r="C154" s="13"/>
      <c r="D154" s="13" t="s">
        <v>252</v>
      </c>
      <c r="E154" s="11"/>
      <c r="F154" s="11"/>
      <c r="G154" s="11"/>
      <c r="H154" s="11"/>
      <c r="I154" s="10"/>
      <c r="J154" s="13" t="s">
        <v>22</v>
      </c>
      <c r="K154" s="11"/>
      <c r="L154" s="11"/>
      <c r="M154" s="12" t="s">
        <v>512</v>
      </c>
      <c r="N154" s="13"/>
      <c r="O154" s="12"/>
      <c r="P154" s="49"/>
    </row>
    <row r="155" s="3" customFormat="1" spans="1:16">
      <c r="A155" s="39" t="s">
        <v>513</v>
      </c>
      <c r="B155" s="10"/>
      <c r="C155" s="13"/>
      <c r="D155" s="10"/>
      <c r="E155" s="11"/>
      <c r="F155" s="11"/>
      <c r="G155" s="11"/>
      <c r="H155" s="11"/>
      <c r="I155" s="10"/>
      <c r="J155" s="13" t="s">
        <v>22</v>
      </c>
      <c r="K155" s="11"/>
      <c r="L155" s="11"/>
      <c r="M155" s="12" t="s">
        <v>514</v>
      </c>
      <c r="N155" s="13"/>
      <c r="O155" s="12"/>
      <c r="P155" s="49"/>
    </row>
    <row r="156" s="3" customFormat="1" spans="1:16">
      <c r="A156" s="11" t="s">
        <v>515</v>
      </c>
      <c r="B156" s="10">
        <f>B157+B158+B159</f>
        <v>0</v>
      </c>
      <c r="C156" s="10" t="s">
        <v>22</v>
      </c>
      <c r="D156" s="10" t="s">
        <v>22</v>
      </c>
      <c r="E156" s="10" t="s">
        <v>22</v>
      </c>
      <c r="F156" s="10" t="s">
        <v>22</v>
      </c>
      <c r="G156" s="10" t="s">
        <v>22</v>
      </c>
      <c r="H156" s="10" t="s">
        <v>22</v>
      </c>
      <c r="I156" s="10">
        <v>0</v>
      </c>
      <c r="J156" s="10">
        <v>0</v>
      </c>
      <c r="K156" s="10">
        <v>0</v>
      </c>
      <c r="L156" s="10">
        <v>0</v>
      </c>
      <c r="M156" s="10" t="s">
        <v>22</v>
      </c>
      <c r="N156" s="10"/>
      <c r="O156" s="11"/>
      <c r="P156" s="50"/>
    </row>
    <row r="157" s="5" customFormat="1" spans="1:16">
      <c r="A157" s="12" t="s">
        <v>516</v>
      </c>
      <c r="B157" s="13"/>
      <c r="C157" s="13"/>
      <c r="D157" s="13" t="s">
        <v>35</v>
      </c>
      <c r="E157" s="12"/>
      <c r="F157" s="12"/>
      <c r="G157" s="12"/>
      <c r="H157" s="12"/>
      <c r="I157" s="13" t="s">
        <v>22</v>
      </c>
      <c r="J157" s="13" t="s">
        <v>22</v>
      </c>
      <c r="K157" s="13" t="s">
        <v>22</v>
      </c>
      <c r="L157" s="13" t="s">
        <v>22</v>
      </c>
      <c r="M157" s="13" t="s">
        <v>517</v>
      </c>
      <c r="N157" s="13"/>
      <c r="O157" s="12"/>
      <c r="P157" s="49"/>
    </row>
    <row r="158" s="5" customFormat="1" spans="1:16">
      <c r="A158" s="12" t="s">
        <v>518</v>
      </c>
      <c r="B158" s="13"/>
      <c r="C158" s="13"/>
      <c r="D158" s="13" t="s">
        <v>35</v>
      </c>
      <c r="E158" s="12"/>
      <c r="F158" s="12"/>
      <c r="G158" s="12"/>
      <c r="H158" s="12"/>
      <c r="I158" s="13" t="s">
        <v>22</v>
      </c>
      <c r="J158" s="13" t="s">
        <v>22</v>
      </c>
      <c r="K158" s="13" t="s">
        <v>22</v>
      </c>
      <c r="L158" s="13" t="s">
        <v>22</v>
      </c>
      <c r="M158" s="13" t="s">
        <v>517</v>
      </c>
      <c r="N158" s="13"/>
      <c r="O158" s="12"/>
      <c r="P158" s="49"/>
    </row>
    <row r="159" s="5" customFormat="1" spans="1:16">
      <c r="A159" s="12" t="s">
        <v>519</v>
      </c>
      <c r="B159" s="13"/>
      <c r="C159" s="13"/>
      <c r="D159" s="13" t="s">
        <v>35</v>
      </c>
      <c r="E159" s="13"/>
      <c r="F159" s="13"/>
      <c r="G159" s="13"/>
      <c r="H159" s="13"/>
      <c r="I159" s="13" t="s">
        <v>22</v>
      </c>
      <c r="J159" s="13" t="s">
        <v>22</v>
      </c>
      <c r="K159" s="13" t="s">
        <v>22</v>
      </c>
      <c r="L159" s="13" t="s">
        <v>22</v>
      </c>
      <c r="M159" s="13" t="s">
        <v>517</v>
      </c>
      <c r="N159" s="13"/>
      <c r="O159" s="12"/>
      <c r="P159" s="49"/>
    </row>
    <row r="160" s="3" customFormat="1" ht="24" spans="1:16">
      <c r="A160" s="11" t="s">
        <v>520</v>
      </c>
      <c r="B160" s="10"/>
      <c r="C160" s="10"/>
      <c r="D160" s="10" t="s">
        <v>35</v>
      </c>
      <c r="E160" s="11">
        <v>374</v>
      </c>
      <c r="F160" s="12" t="s">
        <v>521</v>
      </c>
      <c r="G160" s="11"/>
      <c r="H160" s="11"/>
      <c r="I160" s="10">
        <v>0</v>
      </c>
      <c r="J160" s="10">
        <v>0</v>
      </c>
      <c r="K160" s="10">
        <v>0</v>
      </c>
      <c r="L160" s="10">
        <v>0</v>
      </c>
      <c r="M160" s="13" t="s">
        <v>517</v>
      </c>
      <c r="N160" s="10"/>
      <c r="O160" s="11"/>
      <c r="P160" s="23"/>
    </row>
    <row r="161" s="3" customFormat="1" spans="1:16">
      <c r="A161" s="40"/>
      <c r="B161" s="41"/>
      <c r="C161" s="41"/>
      <c r="D161" s="41"/>
      <c r="E161" s="42"/>
      <c r="F161" s="43"/>
      <c r="G161" s="42"/>
      <c r="H161" s="42"/>
      <c r="I161" s="41"/>
      <c r="J161" s="41"/>
      <c r="K161" s="41"/>
      <c r="L161" s="41"/>
      <c r="M161" s="45"/>
      <c r="N161" s="41"/>
      <c r="O161" s="42"/>
      <c r="P161" s="51"/>
    </row>
    <row r="162" s="2" customFormat="1" ht="74" customHeight="1" spans="1:16">
      <c r="A162" s="44" t="s">
        <v>522</v>
      </c>
      <c r="B162" s="45"/>
      <c r="C162" s="45"/>
      <c r="D162" s="46"/>
      <c r="E162" s="46"/>
      <c r="F162" s="46"/>
      <c r="G162" s="46"/>
      <c r="H162" s="46"/>
      <c r="I162" s="45"/>
      <c r="J162" s="46"/>
      <c r="K162" s="46"/>
      <c r="L162" s="46"/>
      <c r="M162" s="46"/>
      <c r="N162" s="45"/>
      <c r="O162" s="46"/>
      <c r="P162" s="52"/>
    </row>
    <row r="163" s="2" customFormat="1" spans="2:14">
      <c r="B163" s="47"/>
      <c r="C163" s="47"/>
      <c r="I163" s="47"/>
      <c r="N163" s="47"/>
    </row>
  </sheetData>
  <autoFilter ref="A4:P23">
    <extLst/>
  </autoFilter>
  <mergeCells count="19">
    <mergeCell ref="A1:P1"/>
    <mergeCell ref="A2:C2"/>
    <mergeCell ref="D2:P2"/>
    <mergeCell ref="D3:E3"/>
    <mergeCell ref="I3:K3"/>
    <mergeCell ref="A162:P162"/>
    <mergeCell ref="A3:A4"/>
    <mergeCell ref="A85:A87"/>
    <mergeCell ref="B3:B4"/>
    <mergeCell ref="C3:C4"/>
    <mergeCell ref="F3:F4"/>
    <mergeCell ref="G3:G4"/>
    <mergeCell ref="H3:H4"/>
    <mergeCell ref="M3:M4"/>
    <mergeCell ref="N3:N4"/>
    <mergeCell ref="O3:O4"/>
    <mergeCell ref="P3:P4"/>
    <mergeCell ref="P5:P7"/>
    <mergeCell ref="P152:P160"/>
  </mergeCells>
  <dataValidations count="3">
    <dataValidation type="list" allowBlank="1" showInputMessage="1" showErrorMessage="1" sqref="C8 C9 C11 C12 C13 C14 C15 C16 C17 C18 C19 C20 C21 C22 C23 C24 C26 C27 C28 C29 C30 C31 C32 C33 C35 C42 C43 C44 C45 C46 C52 C53 C64 C73 C74 C77 C86 C87 C88 C89 C90 C91 C92 C93 C94 C95 C97 C98 C100 C101 C102 C103 C104 C105 C106 C107 C108 C109 C119 C120 C121 C122 C124 C125 C127 C128 C129 C130 C131 C132 C160 C161 C36:C39 C40:C41 C47:C48 C49:C51 C55:C56 C59:C61 C67:C68 C70:C71 C75:C76 C79:C85 C111:C116 C117:C118 C134:C139 C141:C145 C148:C150 C152:C155 C157:C158">
      <formula1>"新建,改建,扩建"</formula1>
    </dataValidation>
    <dataValidation type="list" allowBlank="1" showInputMessage="1" showErrorMessage="1" sqref="N8 N9 N10 N11 N12 N13 N14 N15 N16 N17 N18 N19 N20 N21 N22 N23 N24 N26 N27 N28 N29 N30 N31 N32 N33 N35 N36 N37 N38 N39 N40 N41 N42 N43 N44 N45 N46 N47 N48 N49 N50 N51 N52 N53 N73 N83 N85 N86 N87 N88 N89 N90 N91 N92 N93 N97 N98 N100 N101 N102 N105 N106 N107 N108 N109 N117 N118 N119 N120 N121 N122 N125 N128 N129 N130 N131 N132 N161 N55:N56 N59:N61 N63:N64 N67:N68 N70:N71 N74:N75 N76:N77 N79:N81 N110:N116 N123:N124 N126:N127 N133:N158 N159:N160">
      <formula1>"经营性,公益性,国有资产,农户"</formula1>
    </dataValidation>
    <dataValidation type="list" allowBlank="1" showInputMessage="1" showErrorMessage="1" sqref="O8 O9 O10 O11 O12 O13 O14 O15 O16 O17 O18 O19 O20 O21 O22 O23 O24 O26 O27 O28 O29 O30 O31 O32 O33 O35 O36 O37 O38 O39 O40 O41 O42 O43 O44 O45 O46 O47 O48 O49 O50 O51 O52 O53 O73 O83 O85 O86 O87 O88 O89 O90 O91 O92 O93 O97 O98 O100 O101 O102 O105 O106 O107 O108 O109 O117 O118 O119 O120 O121 O122 O125 O128 O129 O130 O131 O132 O161 O55:O56 O59:O61 O63:O64 O67:O68 O70:O71 O74:O75 O76:O77 O79:O81 O110:O116 O123:O124 O126:O127 O133:O158 O159:O160">
      <formula1>"已明确,未设置"</formula1>
    </dataValidation>
  </dataValidations>
  <printOptions horizontalCentered="1"/>
  <pageMargins left="0.161111111111111" right="0.161111111111111" top="0.409027777777778" bottom="0.409027777777778" header="0.5" footer="0.5"/>
  <pageSetup paperSize="9" orientation="landscape"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49"/>
  <sheetViews>
    <sheetView zoomScale="80" zoomScaleNormal="80" workbookViewId="0">
      <pane ySplit="4" topLeftCell="A5" activePane="bottomLeft" state="frozen"/>
      <selection/>
      <selection pane="bottomLeft" activeCell="S18" sqref="S18"/>
    </sheetView>
  </sheetViews>
  <sheetFormatPr defaultColWidth="9" defaultRowHeight="14.25"/>
  <cols>
    <col min="1" max="1" width="18.5" customWidth="1"/>
    <col min="2" max="3" width="5.5" style="6" customWidth="1"/>
    <col min="4" max="5" width="5.875" customWidth="1"/>
    <col min="6" max="6" width="23.625" customWidth="1"/>
    <col min="7" max="8" width="6" customWidth="1"/>
    <col min="9" max="9" width="6.375" style="6" customWidth="1"/>
    <col min="10" max="11" width="7.875" customWidth="1"/>
    <col min="12" max="12" width="6.375" customWidth="1"/>
    <col min="13" max="13" width="7.5" customWidth="1"/>
    <col min="14" max="14" width="6.75" style="6" customWidth="1"/>
    <col min="15" max="15" width="6.75" customWidth="1"/>
    <col min="16" max="16" width="6" customWidth="1"/>
  </cols>
  <sheetData>
    <row r="1" s="1" customFormat="1" ht="25.5" spans="1:16">
      <c r="A1" s="7" t="s">
        <v>530</v>
      </c>
      <c r="B1" s="7"/>
      <c r="C1" s="7"/>
      <c r="D1" s="7"/>
      <c r="E1" s="7"/>
      <c r="F1" s="7"/>
      <c r="G1" s="7"/>
      <c r="H1" s="7"/>
      <c r="I1" s="7"/>
      <c r="J1" s="7"/>
      <c r="K1" s="7"/>
      <c r="L1" s="7"/>
      <c r="M1" s="7"/>
      <c r="N1" s="7"/>
      <c r="O1" s="7"/>
      <c r="P1" s="7"/>
    </row>
    <row r="2" s="2" customFormat="1" spans="1:16">
      <c r="A2" s="8" t="s">
        <v>1</v>
      </c>
      <c r="B2" s="9"/>
      <c r="C2" s="9"/>
      <c r="D2" s="8" t="s">
        <v>2</v>
      </c>
      <c r="E2" s="8"/>
      <c r="F2" s="8"/>
      <c r="G2" s="8"/>
      <c r="H2" s="8"/>
      <c r="I2" s="9"/>
      <c r="J2" s="8"/>
      <c r="K2" s="8"/>
      <c r="L2" s="8"/>
      <c r="M2" s="8"/>
      <c r="N2" s="9"/>
      <c r="O2" s="8"/>
      <c r="P2" s="8"/>
    </row>
    <row r="3" s="2" customFormat="1" spans="1:16">
      <c r="A3" s="10" t="s">
        <v>3</v>
      </c>
      <c r="B3" s="10" t="s">
        <v>4</v>
      </c>
      <c r="C3" s="10" t="s">
        <v>5</v>
      </c>
      <c r="D3" s="10" t="s">
        <v>6</v>
      </c>
      <c r="E3" s="10"/>
      <c r="F3" s="10" t="s">
        <v>7</v>
      </c>
      <c r="G3" s="10" t="s">
        <v>8</v>
      </c>
      <c r="H3" s="10" t="s">
        <v>9</v>
      </c>
      <c r="I3" s="10" t="s">
        <v>10</v>
      </c>
      <c r="J3" s="10"/>
      <c r="K3" s="10"/>
      <c r="L3" s="10"/>
      <c r="M3" s="10" t="s">
        <v>11</v>
      </c>
      <c r="N3" s="22" t="s">
        <v>12</v>
      </c>
      <c r="O3" s="22" t="s">
        <v>13</v>
      </c>
      <c r="P3" s="10" t="s">
        <v>14</v>
      </c>
    </row>
    <row r="4" s="2" customFormat="1" ht="24" spans="1:16">
      <c r="A4" s="11"/>
      <c r="B4" s="10"/>
      <c r="C4" s="10"/>
      <c r="D4" s="10" t="s">
        <v>15</v>
      </c>
      <c r="E4" s="10" t="s">
        <v>16</v>
      </c>
      <c r="F4" s="11"/>
      <c r="G4" s="11"/>
      <c r="H4" s="11"/>
      <c r="I4" s="10" t="s">
        <v>17</v>
      </c>
      <c r="J4" s="11" t="s">
        <v>18</v>
      </c>
      <c r="K4" s="11" t="s">
        <v>19</v>
      </c>
      <c r="L4" s="11" t="s">
        <v>20</v>
      </c>
      <c r="M4" s="10"/>
      <c r="N4" s="23"/>
      <c r="O4" s="23"/>
      <c r="P4" s="10"/>
    </row>
    <row r="5" s="3" customFormat="1" spans="1:16">
      <c r="A5" s="10" t="s">
        <v>21</v>
      </c>
      <c r="B5" s="10">
        <f>B6+B56+B69+B73+B88+B97+B109+B132+B142+B146</f>
        <v>13</v>
      </c>
      <c r="C5" s="10" t="s">
        <v>22</v>
      </c>
      <c r="D5" s="10" t="s">
        <v>22</v>
      </c>
      <c r="E5" s="10" t="s">
        <v>22</v>
      </c>
      <c r="F5" s="10" t="s">
        <v>22</v>
      </c>
      <c r="G5" s="10" t="s">
        <v>22</v>
      </c>
      <c r="H5" s="10" t="s">
        <v>22</v>
      </c>
      <c r="I5" s="10">
        <f t="shared" ref="I5:L5" si="0">I6+I56+I69+I73+I88+I97+I109+I132+I142+I146</f>
        <v>2748.49</v>
      </c>
      <c r="J5" s="10">
        <f t="shared" si="0"/>
        <v>0</v>
      </c>
      <c r="K5" s="10">
        <f t="shared" si="0"/>
        <v>2748.49</v>
      </c>
      <c r="L5" s="10">
        <f t="shared" si="0"/>
        <v>0</v>
      </c>
      <c r="M5" s="13" t="s">
        <v>22</v>
      </c>
      <c r="N5" s="13" t="s">
        <v>22</v>
      </c>
      <c r="O5" s="13" t="s">
        <v>22</v>
      </c>
      <c r="P5" s="13"/>
    </row>
    <row r="6" s="3" customFormat="1" spans="1:16">
      <c r="A6" s="11" t="s">
        <v>23</v>
      </c>
      <c r="B6" s="10">
        <f>B7+B25+B34+B45+B49</f>
        <v>6</v>
      </c>
      <c r="C6" s="10" t="s">
        <v>22</v>
      </c>
      <c r="D6" s="10" t="s">
        <v>22</v>
      </c>
      <c r="E6" s="10" t="s">
        <v>22</v>
      </c>
      <c r="F6" s="10" t="s">
        <v>22</v>
      </c>
      <c r="G6" s="10" t="s">
        <v>22</v>
      </c>
      <c r="H6" s="10" t="s">
        <v>22</v>
      </c>
      <c r="I6" s="10">
        <f t="shared" ref="I6:L6" si="1">I7+I25+I34+I45+I49</f>
        <v>2329.99</v>
      </c>
      <c r="J6" s="10">
        <f t="shared" si="1"/>
        <v>0</v>
      </c>
      <c r="K6" s="10">
        <f t="shared" si="1"/>
        <v>2329.99</v>
      </c>
      <c r="L6" s="10">
        <f t="shared" si="1"/>
        <v>0</v>
      </c>
      <c r="M6" s="13" t="s">
        <v>22</v>
      </c>
      <c r="N6" s="13" t="s">
        <v>22</v>
      </c>
      <c r="O6" s="13" t="s">
        <v>22</v>
      </c>
      <c r="P6" s="13"/>
    </row>
    <row r="7" s="3" customFormat="1" spans="1:16">
      <c r="A7" s="11" t="s">
        <v>24</v>
      </c>
      <c r="B7" s="10">
        <f>B8+B13+B15+B17+B19+B21+B23+B25</f>
        <v>0</v>
      </c>
      <c r="C7" s="10" t="s">
        <v>22</v>
      </c>
      <c r="D7" s="10" t="s">
        <v>22</v>
      </c>
      <c r="E7" s="10" t="s">
        <v>22</v>
      </c>
      <c r="F7" s="10" t="s">
        <v>22</v>
      </c>
      <c r="G7" s="10" t="s">
        <v>22</v>
      </c>
      <c r="H7" s="10" t="s">
        <v>22</v>
      </c>
      <c r="I7" s="10">
        <f t="shared" ref="I7:K7" si="2">I8+I13+I15+I17+I19+I21+I23+I25</f>
        <v>0</v>
      </c>
      <c r="J7" s="10">
        <f t="shared" si="2"/>
        <v>0</v>
      </c>
      <c r="K7" s="10">
        <f t="shared" si="2"/>
        <v>0</v>
      </c>
      <c r="L7" s="10">
        <f>E8+L13+L15+L17+L19+L21+L23+L25</f>
        <v>0</v>
      </c>
      <c r="M7" s="10" t="s">
        <v>22</v>
      </c>
      <c r="N7" s="10" t="s">
        <v>22</v>
      </c>
      <c r="O7" s="13" t="s">
        <v>22</v>
      </c>
      <c r="P7" s="13"/>
    </row>
    <row r="8" s="2" customFormat="1" ht="72" spans="1:16">
      <c r="A8" s="12" t="s">
        <v>25</v>
      </c>
      <c r="B8" s="13">
        <f>SUM(B9:B11)</f>
        <v>0</v>
      </c>
      <c r="C8" s="13" t="s">
        <v>26</v>
      </c>
      <c r="D8" s="13" t="s">
        <v>27</v>
      </c>
      <c r="E8" s="12"/>
      <c r="F8" s="12" t="s">
        <v>28</v>
      </c>
      <c r="G8" s="12" t="s">
        <v>29</v>
      </c>
      <c r="H8" s="12"/>
      <c r="I8" s="13">
        <f>SUM(I9:I11)</f>
        <v>0</v>
      </c>
      <c r="J8" s="13">
        <f>SUM(J9:J11)</f>
        <v>0</v>
      </c>
      <c r="K8" s="13">
        <f>SUM(K9:K11)</f>
        <v>0</v>
      </c>
      <c r="L8" s="12"/>
      <c r="M8" s="12" t="s">
        <v>30</v>
      </c>
      <c r="N8" s="13" t="s">
        <v>31</v>
      </c>
      <c r="O8" s="12" t="s">
        <v>32</v>
      </c>
      <c r="P8" s="12"/>
    </row>
    <row r="9" s="2" customFormat="1" ht="36" spans="1:16">
      <c r="A9" s="14" t="s">
        <v>524</v>
      </c>
      <c r="B9" s="13"/>
      <c r="C9" s="13"/>
      <c r="D9" s="13"/>
      <c r="E9" s="12"/>
      <c r="F9" s="15" t="s">
        <v>525</v>
      </c>
      <c r="G9" s="12"/>
      <c r="H9" s="12"/>
      <c r="I9" s="13"/>
      <c r="J9" s="12"/>
      <c r="K9" s="12"/>
      <c r="L9" s="12"/>
      <c r="M9" s="12"/>
      <c r="N9" s="13"/>
      <c r="O9" s="12"/>
      <c r="P9" s="12"/>
    </row>
    <row r="10" s="2" customFormat="1" spans="1:16">
      <c r="A10" s="14"/>
      <c r="B10" s="13"/>
      <c r="C10" s="13"/>
      <c r="D10" s="13"/>
      <c r="E10" s="12"/>
      <c r="F10" s="15"/>
      <c r="G10" s="12"/>
      <c r="H10" s="12"/>
      <c r="I10" s="13"/>
      <c r="J10" s="12"/>
      <c r="K10" s="12"/>
      <c r="L10" s="12"/>
      <c r="M10" s="12"/>
      <c r="N10" s="13"/>
      <c r="O10" s="12"/>
      <c r="P10" s="12"/>
    </row>
    <row r="11" s="2" customFormat="1" ht="48" spans="1:16">
      <c r="A11" s="12" t="s">
        <v>57</v>
      </c>
      <c r="B11" s="13"/>
      <c r="C11" s="13"/>
      <c r="D11" s="13" t="s">
        <v>58</v>
      </c>
      <c r="E11" s="12"/>
      <c r="F11" s="12" t="s">
        <v>59</v>
      </c>
      <c r="G11" s="12"/>
      <c r="H11" s="12"/>
      <c r="I11" s="13"/>
      <c r="J11" s="12"/>
      <c r="K11" s="12"/>
      <c r="L11" s="12"/>
      <c r="M11" s="12" t="s">
        <v>60</v>
      </c>
      <c r="N11" s="13"/>
      <c r="O11" s="12"/>
      <c r="P11" s="13" t="s">
        <v>61</v>
      </c>
    </row>
    <row r="12" s="2" customFormat="1" spans="1:16">
      <c r="A12" s="12"/>
      <c r="B12" s="13"/>
      <c r="C12" s="13"/>
      <c r="D12" s="13"/>
      <c r="E12" s="12"/>
      <c r="F12" s="12"/>
      <c r="G12" s="12"/>
      <c r="H12" s="12"/>
      <c r="I12" s="13"/>
      <c r="J12" s="12"/>
      <c r="K12" s="12"/>
      <c r="L12" s="12"/>
      <c r="M12" s="12"/>
      <c r="N12" s="13"/>
      <c r="O12" s="12"/>
      <c r="P12" s="13"/>
    </row>
    <row r="13" s="2" customFormat="1" ht="48" spans="1:16">
      <c r="A13" s="12" t="s">
        <v>62</v>
      </c>
      <c r="B13" s="13"/>
      <c r="C13" s="13"/>
      <c r="D13" s="13" t="s">
        <v>63</v>
      </c>
      <c r="E13" s="12"/>
      <c r="F13" s="12" t="s">
        <v>64</v>
      </c>
      <c r="G13" s="12"/>
      <c r="H13" s="12"/>
      <c r="I13" s="13"/>
      <c r="J13" s="12"/>
      <c r="K13" s="12"/>
      <c r="L13" s="12"/>
      <c r="M13" s="12" t="s">
        <v>65</v>
      </c>
      <c r="N13" s="13"/>
      <c r="O13" s="12"/>
      <c r="P13" s="13" t="s">
        <v>61</v>
      </c>
    </row>
    <row r="14" s="2" customFormat="1" spans="1:16">
      <c r="A14" s="12"/>
      <c r="B14" s="13"/>
      <c r="C14" s="13"/>
      <c r="D14" s="13"/>
      <c r="E14" s="12"/>
      <c r="F14" s="12"/>
      <c r="G14" s="12"/>
      <c r="H14" s="12"/>
      <c r="I14" s="13"/>
      <c r="J14" s="12"/>
      <c r="K14" s="12"/>
      <c r="L14" s="12"/>
      <c r="M14" s="12"/>
      <c r="N14" s="13"/>
      <c r="O14" s="12"/>
      <c r="P14" s="13"/>
    </row>
    <row r="15" s="2" customFormat="1" ht="36" spans="1:16">
      <c r="A15" s="12" t="s">
        <v>66</v>
      </c>
      <c r="B15" s="13"/>
      <c r="C15" s="13"/>
      <c r="D15" s="13" t="s">
        <v>63</v>
      </c>
      <c r="E15" s="12"/>
      <c r="F15" s="12" t="s">
        <v>67</v>
      </c>
      <c r="G15" s="12"/>
      <c r="H15" s="12"/>
      <c r="I15" s="13"/>
      <c r="J15" s="12"/>
      <c r="K15" s="12"/>
      <c r="L15" s="12"/>
      <c r="M15" s="12" t="s">
        <v>68</v>
      </c>
      <c r="N15" s="13"/>
      <c r="O15" s="12"/>
      <c r="P15" s="13" t="s">
        <v>61</v>
      </c>
    </row>
    <row r="16" s="2" customFormat="1" spans="1:16">
      <c r="A16" s="12"/>
      <c r="B16" s="13"/>
      <c r="C16" s="13"/>
      <c r="D16" s="13"/>
      <c r="E16" s="12"/>
      <c r="F16" s="12"/>
      <c r="G16" s="12"/>
      <c r="H16" s="12"/>
      <c r="I16" s="13"/>
      <c r="J16" s="12"/>
      <c r="K16" s="12"/>
      <c r="L16" s="12"/>
      <c r="M16" s="12"/>
      <c r="N16" s="13"/>
      <c r="O16" s="12"/>
      <c r="P16" s="13"/>
    </row>
    <row r="17" s="2" customFormat="1" ht="48" spans="1:16">
      <c r="A17" s="12" t="s">
        <v>69</v>
      </c>
      <c r="B17" s="13"/>
      <c r="C17" s="13"/>
      <c r="D17" s="13" t="s">
        <v>70</v>
      </c>
      <c r="E17" s="12"/>
      <c r="F17" s="12" t="s">
        <v>71</v>
      </c>
      <c r="G17" s="12"/>
      <c r="H17" s="12"/>
      <c r="I17" s="13"/>
      <c r="J17" s="12"/>
      <c r="K17" s="12"/>
      <c r="L17" s="12"/>
      <c r="M17" s="12" t="s">
        <v>72</v>
      </c>
      <c r="N17" s="13"/>
      <c r="O17" s="12"/>
      <c r="P17" s="13" t="s">
        <v>61</v>
      </c>
    </row>
    <row r="18" s="2" customFormat="1" spans="1:16">
      <c r="A18" s="12"/>
      <c r="B18" s="13"/>
      <c r="C18" s="13"/>
      <c r="D18" s="13"/>
      <c r="E18" s="12"/>
      <c r="F18" s="12"/>
      <c r="G18" s="12"/>
      <c r="H18" s="12"/>
      <c r="I18" s="13"/>
      <c r="J18" s="12"/>
      <c r="K18" s="12"/>
      <c r="L18" s="12"/>
      <c r="M18" s="12"/>
      <c r="N18" s="13"/>
      <c r="O18" s="12"/>
      <c r="P18" s="13"/>
    </row>
    <row r="19" s="2" customFormat="1" ht="36" spans="1:16">
      <c r="A19" s="12" t="s">
        <v>73</v>
      </c>
      <c r="B19" s="13"/>
      <c r="C19" s="13"/>
      <c r="D19" s="13" t="s">
        <v>74</v>
      </c>
      <c r="E19" s="12"/>
      <c r="F19" s="12" t="s">
        <v>75</v>
      </c>
      <c r="G19" s="12"/>
      <c r="H19" s="12"/>
      <c r="I19" s="13"/>
      <c r="J19" s="12"/>
      <c r="K19" s="12"/>
      <c r="L19" s="12"/>
      <c r="M19" s="12" t="s">
        <v>76</v>
      </c>
      <c r="N19" s="13"/>
      <c r="O19" s="12"/>
      <c r="P19" s="13" t="s">
        <v>61</v>
      </c>
    </row>
    <row r="20" s="2" customFormat="1" spans="1:16">
      <c r="A20" s="12"/>
      <c r="B20" s="13"/>
      <c r="C20" s="13"/>
      <c r="D20" s="13"/>
      <c r="E20" s="12"/>
      <c r="F20" s="12"/>
      <c r="G20" s="12"/>
      <c r="H20" s="12"/>
      <c r="I20" s="13"/>
      <c r="J20" s="12"/>
      <c r="K20" s="12"/>
      <c r="L20" s="12"/>
      <c r="M20" s="12"/>
      <c r="N20" s="13"/>
      <c r="O20" s="12"/>
      <c r="P20" s="13"/>
    </row>
    <row r="21" s="2" customFormat="1" ht="24" spans="1:16">
      <c r="A21" s="12" t="s">
        <v>77</v>
      </c>
      <c r="B21" s="13"/>
      <c r="C21" s="13"/>
      <c r="D21" s="13" t="s">
        <v>35</v>
      </c>
      <c r="E21" s="12"/>
      <c r="F21" s="12" t="s">
        <v>78</v>
      </c>
      <c r="G21" s="12"/>
      <c r="H21" s="12"/>
      <c r="I21" s="13"/>
      <c r="J21" s="12"/>
      <c r="K21" s="12"/>
      <c r="L21" s="12"/>
      <c r="M21" s="12" t="s">
        <v>79</v>
      </c>
      <c r="N21" s="13"/>
      <c r="O21" s="12"/>
      <c r="P21" s="13" t="s">
        <v>61</v>
      </c>
    </row>
    <row r="22" s="2" customFormat="1" spans="1:16">
      <c r="A22" s="12"/>
      <c r="B22" s="13"/>
      <c r="C22" s="13"/>
      <c r="D22" s="13"/>
      <c r="E22" s="12"/>
      <c r="F22" s="12"/>
      <c r="G22" s="12"/>
      <c r="H22" s="12"/>
      <c r="I22" s="13"/>
      <c r="J22" s="12"/>
      <c r="K22" s="12"/>
      <c r="L22" s="12"/>
      <c r="M22" s="12"/>
      <c r="N22" s="13"/>
      <c r="O22" s="12"/>
      <c r="P22" s="13"/>
    </row>
    <row r="23" s="2" customFormat="1" ht="36" spans="1:16">
      <c r="A23" s="12" t="s">
        <v>80</v>
      </c>
      <c r="B23" s="13"/>
      <c r="C23" s="13"/>
      <c r="D23" s="13" t="s">
        <v>35</v>
      </c>
      <c r="E23" s="12"/>
      <c r="F23" s="12" t="s">
        <v>81</v>
      </c>
      <c r="G23" s="12"/>
      <c r="H23" s="12"/>
      <c r="I23" s="13"/>
      <c r="J23" s="12"/>
      <c r="K23" s="12"/>
      <c r="L23" s="12"/>
      <c r="M23" s="12" t="s">
        <v>82</v>
      </c>
      <c r="N23" s="13"/>
      <c r="O23" s="12"/>
      <c r="P23" s="13" t="s">
        <v>61</v>
      </c>
    </row>
    <row r="24" s="2" customFormat="1" spans="1:16">
      <c r="A24" s="12"/>
      <c r="B24" s="13"/>
      <c r="C24" s="13"/>
      <c r="D24" s="13"/>
      <c r="E24" s="12"/>
      <c r="F24" s="12"/>
      <c r="G24" s="12"/>
      <c r="H24" s="12"/>
      <c r="I24" s="13"/>
      <c r="J24" s="12"/>
      <c r="K24" s="12"/>
      <c r="L24" s="12"/>
      <c r="M24" s="12"/>
      <c r="N24" s="13"/>
      <c r="O24" s="12"/>
      <c r="P24" s="13"/>
    </row>
    <row r="25" s="3" customFormat="1" spans="1:16">
      <c r="A25" s="11" t="s">
        <v>83</v>
      </c>
      <c r="B25" s="10">
        <f>B26+B28+B30+B32</f>
        <v>0</v>
      </c>
      <c r="C25" s="10" t="s">
        <v>22</v>
      </c>
      <c r="D25" s="10" t="s">
        <v>22</v>
      </c>
      <c r="E25" s="10" t="s">
        <v>22</v>
      </c>
      <c r="F25" s="10" t="s">
        <v>22</v>
      </c>
      <c r="G25" s="10" t="s">
        <v>22</v>
      </c>
      <c r="H25" s="10" t="s">
        <v>22</v>
      </c>
      <c r="I25" s="10">
        <f t="shared" ref="I25:L25" si="3">I26+I28+I30+I32</f>
        <v>0</v>
      </c>
      <c r="J25" s="10">
        <f t="shared" si="3"/>
        <v>0</v>
      </c>
      <c r="K25" s="10">
        <f t="shared" si="3"/>
        <v>0</v>
      </c>
      <c r="L25" s="10">
        <f t="shared" si="3"/>
        <v>0</v>
      </c>
      <c r="M25" s="10" t="s">
        <v>22</v>
      </c>
      <c r="N25" s="10" t="s">
        <v>22</v>
      </c>
      <c r="O25" s="10" t="s">
        <v>22</v>
      </c>
      <c r="P25" s="13"/>
    </row>
    <row r="26" s="2" customFormat="1" ht="36" spans="1:16">
      <c r="A26" s="12" t="s">
        <v>84</v>
      </c>
      <c r="B26" s="13"/>
      <c r="C26" s="13"/>
      <c r="D26" s="13" t="s">
        <v>35</v>
      </c>
      <c r="E26" s="12"/>
      <c r="F26" s="12" t="s">
        <v>85</v>
      </c>
      <c r="G26" s="12"/>
      <c r="H26" s="12"/>
      <c r="I26" s="13"/>
      <c r="J26" s="12"/>
      <c r="K26" s="12"/>
      <c r="L26" s="12"/>
      <c r="M26" s="12" t="s">
        <v>86</v>
      </c>
      <c r="N26" s="13"/>
      <c r="O26" s="12"/>
      <c r="P26" s="13" t="s">
        <v>61</v>
      </c>
    </row>
    <row r="27" s="2" customFormat="1" spans="1:16">
      <c r="A27" s="12"/>
      <c r="B27" s="13"/>
      <c r="C27" s="13"/>
      <c r="D27" s="13"/>
      <c r="E27" s="12"/>
      <c r="F27" s="12"/>
      <c r="G27" s="12"/>
      <c r="H27" s="12"/>
      <c r="I27" s="13"/>
      <c r="J27" s="12"/>
      <c r="K27" s="12"/>
      <c r="L27" s="12"/>
      <c r="M27" s="12"/>
      <c r="N27" s="13"/>
      <c r="O27" s="12"/>
      <c r="P27" s="13"/>
    </row>
    <row r="28" s="2" customFormat="1" ht="48" spans="1:16">
      <c r="A28" s="12" t="s">
        <v>87</v>
      </c>
      <c r="B28" s="13"/>
      <c r="C28" s="13"/>
      <c r="D28" s="13" t="s">
        <v>88</v>
      </c>
      <c r="E28" s="12"/>
      <c r="F28" s="12" t="s">
        <v>89</v>
      </c>
      <c r="G28" s="12"/>
      <c r="H28" s="12"/>
      <c r="I28" s="13"/>
      <c r="J28" s="12"/>
      <c r="K28" s="12"/>
      <c r="L28" s="12"/>
      <c r="M28" s="12" t="s">
        <v>90</v>
      </c>
      <c r="N28" s="13"/>
      <c r="O28" s="12"/>
      <c r="P28" s="13" t="s">
        <v>61</v>
      </c>
    </row>
    <row r="29" s="2" customFormat="1" spans="1:16">
      <c r="A29" s="12"/>
      <c r="B29" s="13"/>
      <c r="C29" s="13"/>
      <c r="D29" s="13"/>
      <c r="E29" s="12"/>
      <c r="F29" s="12"/>
      <c r="G29" s="12"/>
      <c r="H29" s="12"/>
      <c r="I29" s="13"/>
      <c r="J29" s="12"/>
      <c r="K29" s="12"/>
      <c r="L29" s="12"/>
      <c r="M29" s="12"/>
      <c r="N29" s="13"/>
      <c r="O29" s="12"/>
      <c r="P29" s="13"/>
    </row>
    <row r="30" s="2" customFormat="1" ht="48" spans="1:16">
      <c r="A30" s="12" t="s">
        <v>91</v>
      </c>
      <c r="B30" s="13"/>
      <c r="C30" s="13"/>
      <c r="D30" s="13" t="s">
        <v>88</v>
      </c>
      <c r="E30" s="12"/>
      <c r="F30" s="12" t="s">
        <v>92</v>
      </c>
      <c r="G30" s="12"/>
      <c r="H30" s="12"/>
      <c r="I30" s="13"/>
      <c r="J30" s="13"/>
      <c r="K30" s="12"/>
      <c r="L30" s="12"/>
      <c r="M30" s="12" t="s">
        <v>93</v>
      </c>
      <c r="N30" s="13"/>
      <c r="O30" s="12"/>
      <c r="P30" s="13" t="s">
        <v>61</v>
      </c>
    </row>
    <row r="31" s="2" customFormat="1" spans="1:16">
      <c r="A31" s="12"/>
      <c r="B31" s="13"/>
      <c r="C31" s="13"/>
      <c r="D31" s="13"/>
      <c r="E31" s="12"/>
      <c r="F31" s="12"/>
      <c r="G31" s="12"/>
      <c r="H31" s="12"/>
      <c r="I31" s="13"/>
      <c r="J31" s="13"/>
      <c r="K31" s="12"/>
      <c r="L31" s="12"/>
      <c r="M31" s="12"/>
      <c r="N31" s="13"/>
      <c r="O31" s="12"/>
      <c r="P31" s="13"/>
    </row>
    <row r="32" s="2" customFormat="1" ht="48" spans="1:16">
      <c r="A32" s="12" t="s">
        <v>94</v>
      </c>
      <c r="B32" s="13"/>
      <c r="C32" s="13"/>
      <c r="D32" s="13" t="s">
        <v>88</v>
      </c>
      <c r="E32" s="12"/>
      <c r="F32" s="12" t="s">
        <v>95</v>
      </c>
      <c r="G32" s="12"/>
      <c r="H32" s="12"/>
      <c r="I32" s="13"/>
      <c r="J32" s="13"/>
      <c r="K32" s="12"/>
      <c r="L32" s="12"/>
      <c r="M32" s="12" t="s">
        <v>93</v>
      </c>
      <c r="N32" s="13"/>
      <c r="O32" s="12"/>
      <c r="P32" s="13" t="s">
        <v>61</v>
      </c>
    </row>
    <row r="33" s="2" customFormat="1" spans="1:16">
      <c r="A33" s="12"/>
      <c r="B33" s="13"/>
      <c r="C33" s="13"/>
      <c r="D33" s="13"/>
      <c r="E33" s="12"/>
      <c r="F33" s="12"/>
      <c r="G33" s="12"/>
      <c r="H33" s="12"/>
      <c r="I33" s="13"/>
      <c r="J33" s="13"/>
      <c r="K33" s="12"/>
      <c r="L33" s="12"/>
      <c r="M33" s="12"/>
      <c r="N33" s="13"/>
      <c r="O33" s="12"/>
      <c r="P33" s="13"/>
    </row>
    <row r="34" s="3" customFormat="1" ht="24" spans="1:16">
      <c r="A34" s="11" t="s">
        <v>96</v>
      </c>
      <c r="B34" s="10">
        <f>B35+B42+B43</f>
        <v>6</v>
      </c>
      <c r="C34" s="10" t="s">
        <v>22</v>
      </c>
      <c r="D34" s="10" t="s">
        <v>22</v>
      </c>
      <c r="E34" s="10" t="s">
        <v>22</v>
      </c>
      <c r="F34" s="10" t="s">
        <v>22</v>
      </c>
      <c r="G34" s="10" t="s">
        <v>22</v>
      </c>
      <c r="H34" s="10" t="s">
        <v>22</v>
      </c>
      <c r="I34" s="10">
        <f t="shared" ref="I34:L34" si="4">I35+I42+I43+I43</f>
        <v>2329.99</v>
      </c>
      <c r="J34" s="10">
        <f>J42+J43</f>
        <v>0</v>
      </c>
      <c r="K34" s="10">
        <f t="shared" si="4"/>
        <v>2329.99</v>
      </c>
      <c r="L34" s="10">
        <f t="shared" si="4"/>
        <v>0</v>
      </c>
      <c r="M34" s="10" t="s">
        <v>22</v>
      </c>
      <c r="N34" s="10" t="s">
        <v>22</v>
      </c>
      <c r="O34" s="10" t="s">
        <v>22</v>
      </c>
      <c r="P34" s="13"/>
    </row>
    <row r="35" s="2" customFormat="1" ht="24" spans="1:16">
      <c r="A35" s="12" t="s">
        <v>97</v>
      </c>
      <c r="B35" s="13">
        <f>SUM(B36:B41)</f>
        <v>6</v>
      </c>
      <c r="C35" s="13"/>
      <c r="D35" s="13" t="s">
        <v>99</v>
      </c>
      <c r="E35" s="12"/>
      <c r="F35" s="12"/>
      <c r="G35" s="12"/>
      <c r="H35" s="12"/>
      <c r="I35" s="13">
        <f>SUM(I36:I41)</f>
        <v>2329.99</v>
      </c>
      <c r="J35" s="13" t="s">
        <v>22</v>
      </c>
      <c r="K35" s="13">
        <f>SUM(K36:K41)</f>
        <v>2329.99</v>
      </c>
      <c r="L35" s="12"/>
      <c r="M35" s="12" t="s">
        <v>100</v>
      </c>
      <c r="N35" s="13"/>
      <c r="O35" s="12"/>
      <c r="P35" s="13" t="s">
        <v>61</v>
      </c>
    </row>
    <row r="36" s="4" customFormat="1" ht="96" spans="1:16">
      <c r="A36" s="16" t="s">
        <v>166</v>
      </c>
      <c r="B36" s="17">
        <v>1</v>
      </c>
      <c r="C36" s="13" t="s">
        <v>98</v>
      </c>
      <c r="D36" s="18" t="s">
        <v>99</v>
      </c>
      <c r="E36" s="19">
        <v>4.1</v>
      </c>
      <c r="F36" s="20" t="s">
        <v>167</v>
      </c>
      <c r="G36" s="19" t="s">
        <v>168</v>
      </c>
      <c r="H36" s="21">
        <v>2025</v>
      </c>
      <c r="I36" s="24">
        <v>287.21</v>
      </c>
      <c r="J36" s="24"/>
      <c r="K36" s="25">
        <f t="shared" ref="K36:K41" si="5">I36-J36</f>
        <v>287.21</v>
      </c>
      <c r="L36" s="25"/>
      <c r="M36" s="26" t="s">
        <v>42</v>
      </c>
      <c r="N36" s="13" t="s">
        <v>101</v>
      </c>
      <c r="O36" s="12" t="s">
        <v>102</v>
      </c>
      <c r="P36" s="17"/>
    </row>
    <row r="37" s="4" customFormat="1" ht="38" customHeight="1" spans="1:16">
      <c r="A37" s="16" t="s">
        <v>172</v>
      </c>
      <c r="B37" s="17">
        <v>1</v>
      </c>
      <c r="C37" s="13" t="s">
        <v>98</v>
      </c>
      <c r="D37" s="18" t="s">
        <v>99</v>
      </c>
      <c r="E37" s="19">
        <v>5.8</v>
      </c>
      <c r="F37" s="20" t="s">
        <v>173</v>
      </c>
      <c r="G37" s="19" t="s">
        <v>174</v>
      </c>
      <c r="H37" s="21">
        <v>2025</v>
      </c>
      <c r="I37" s="24">
        <v>511.54</v>
      </c>
      <c r="J37" s="24"/>
      <c r="K37" s="25">
        <f t="shared" si="5"/>
        <v>511.54</v>
      </c>
      <c r="L37" s="25"/>
      <c r="M37" s="26" t="s">
        <v>42</v>
      </c>
      <c r="N37" s="13" t="s">
        <v>101</v>
      </c>
      <c r="O37" s="12" t="s">
        <v>102</v>
      </c>
      <c r="P37" s="17"/>
    </row>
    <row r="38" s="4" customFormat="1" ht="39" customHeight="1" spans="1:16">
      <c r="A38" s="16" t="s">
        <v>175</v>
      </c>
      <c r="B38" s="17">
        <v>1</v>
      </c>
      <c r="C38" s="13" t="s">
        <v>98</v>
      </c>
      <c r="D38" s="18" t="s">
        <v>99</v>
      </c>
      <c r="E38" s="19">
        <v>2</v>
      </c>
      <c r="F38" s="20" t="s">
        <v>176</v>
      </c>
      <c r="G38" s="19" t="s">
        <v>177</v>
      </c>
      <c r="H38" s="21">
        <v>2025</v>
      </c>
      <c r="I38" s="24">
        <v>177.14</v>
      </c>
      <c r="J38" s="24"/>
      <c r="K38" s="25">
        <f t="shared" si="5"/>
        <v>177.14</v>
      </c>
      <c r="L38" s="25"/>
      <c r="M38" s="26" t="s">
        <v>42</v>
      </c>
      <c r="N38" s="13" t="s">
        <v>101</v>
      </c>
      <c r="O38" s="12" t="s">
        <v>102</v>
      </c>
      <c r="P38" s="17"/>
    </row>
    <row r="39" s="4" customFormat="1" ht="39" customHeight="1" spans="1:16">
      <c r="A39" s="16" t="s">
        <v>178</v>
      </c>
      <c r="B39" s="17">
        <v>1</v>
      </c>
      <c r="C39" s="13" t="s">
        <v>98</v>
      </c>
      <c r="D39" s="18" t="s">
        <v>99</v>
      </c>
      <c r="E39" s="19">
        <v>3</v>
      </c>
      <c r="F39" s="20" t="s">
        <v>179</v>
      </c>
      <c r="G39" s="19" t="s">
        <v>180</v>
      </c>
      <c r="H39" s="21">
        <v>2025</v>
      </c>
      <c r="I39" s="24">
        <v>265.14</v>
      </c>
      <c r="J39" s="24"/>
      <c r="K39" s="25">
        <f t="shared" si="5"/>
        <v>265.14</v>
      </c>
      <c r="L39" s="25"/>
      <c r="M39" s="26" t="s">
        <v>42</v>
      </c>
      <c r="N39" s="13" t="s">
        <v>101</v>
      </c>
      <c r="O39" s="12" t="s">
        <v>102</v>
      </c>
      <c r="P39" s="17"/>
    </row>
    <row r="40" s="4" customFormat="1" ht="48" spans="1:16">
      <c r="A40" s="16" t="s">
        <v>327</v>
      </c>
      <c r="B40" s="17">
        <v>1</v>
      </c>
      <c r="C40" s="13" t="s">
        <v>98</v>
      </c>
      <c r="D40" s="18" t="s">
        <v>99</v>
      </c>
      <c r="E40" s="19">
        <v>9.778</v>
      </c>
      <c r="F40" s="20" t="s">
        <v>328</v>
      </c>
      <c r="G40" s="19" t="s">
        <v>329</v>
      </c>
      <c r="H40" s="21">
        <v>2025</v>
      </c>
      <c r="I40" s="24">
        <v>782.24</v>
      </c>
      <c r="J40" s="24"/>
      <c r="K40" s="25">
        <f t="shared" si="5"/>
        <v>782.24</v>
      </c>
      <c r="L40" s="25"/>
      <c r="M40" s="26" t="s">
        <v>162</v>
      </c>
      <c r="N40" s="13" t="s">
        <v>101</v>
      </c>
      <c r="O40" s="12" t="s">
        <v>32</v>
      </c>
      <c r="P40" s="17"/>
    </row>
    <row r="41" s="4" customFormat="1" ht="48" spans="1:16">
      <c r="A41" s="16" t="s">
        <v>330</v>
      </c>
      <c r="B41" s="17">
        <v>1</v>
      </c>
      <c r="C41" s="13" t="s">
        <v>98</v>
      </c>
      <c r="D41" s="18" t="s">
        <v>99</v>
      </c>
      <c r="E41" s="19">
        <v>3.834</v>
      </c>
      <c r="F41" s="20" t="s">
        <v>331</v>
      </c>
      <c r="G41" s="19" t="s">
        <v>332</v>
      </c>
      <c r="H41" s="21">
        <v>2025</v>
      </c>
      <c r="I41" s="24">
        <v>306.72</v>
      </c>
      <c r="J41" s="24"/>
      <c r="K41" s="25">
        <f t="shared" si="5"/>
        <v>306.72</v>
      </c>
      <c r="L41" s="25"/>
      <c r="M41" s="26" t="s">
        <v>162</v>
      </c>
      <c r="N41" s="13" t="s">
        <v>101</v>
      </c>
      <c r="O41" s="12" t="s">
        <v>32</v>
      </c>
      <c r="P41" s="17"/>
    </row>
    <row r="42" s="2" customFormat="1" ht="48" spans="1:16">
      <c r="A42" s="12" t="s">
        <v>189</v>
      </c>
      <c r="B42" s="13"/>
      <c r="C42" s="13"/>
      <c r="D42" s="13" t="s">
        <v>190</v>
      </c>
      <c r="E42" s="12"/>
      <c r="F42" s="12" t="s">
        <v>191</v>
      </c>
      <c r="G42" s="12"/>
      <c r="H42" s="12"/>
      <c r="I42" s="13"/>
      <c r="J42" s="13"/>
      <c r="K42" s="12"/>
      <c r="L42" s="12"/>
      <c r="M42" s="12" t="s">
        <v>192</v>
      </c>
      <c r="N42" s="13"/>
      <c r="O42" s="12"/>
      <c r="P42" s="13" t="s">
        <v>61</v>
      </c>
    </row>
    <row r="43" s="2" customFormat="1" ht="36" spans="1:16">
      <c r="A43" s="12" t="s">
        <v>244</v>
      </c>
      <c r="B43" s="13"/>
      <c r="C43" s="13"/>
      <c r="D43" s="13" t="s">
        <v>245</v>
      </c>
      <c r="E43" s="12"/>
      <c r="F43" s="12" t="s">
        <v>246</v>
      </c>
      <c r="G43" s="12"/>
      <c r="H43" s="12"/>
      <c r="I43" s="13"/>
      <c r="J43" s="13"/>
      <c r="K43" s="12"/>
      <c r="L43" s="12"/>
      <c r="M43" s="12" t="s">
        <v>247</v>
      </c>
      <c r="N43" s="13"/>
      <c r="O43" s="12"/>
      <c r="P43" s="13" t="s">
        <v>61</v>
      </c>
    </row>
    <row r="44" s="2" customFormat="1" spans="1:16">
      <c r="A44" s="12"/>
      <c r="B44" s="13"/>
      <c r="C44" s="13"/>
      <c r="D44" s="13"/>
      <c r="E44" s="12"/>
      <c r="F44" s="12"/>
      <c r="G44" s="12"/>
      <c r="H44" s="12"/>
      <c r="I44" s="13"/>
      <c r="J44" s="13"/>
      <c r="K44" s="12"/>
      <c r="L44" s="12"/>
      <c r="M44" s="12"/>
      <c r="N44" s="13"/>
      <c r="O44" s="12"/>
      <c r="P44" s="13"/>
    </row>
    <row r="45" s="3" customFormat="1" ht="24" spans="1:16">
      <c r="A45" s="11" t="s">
        <v>248</v>
      </c>
      <c r="B45" s="10">
        <f>B46+B47+B48</f>
        <v>0</v>
      </c>
      <c r="C45" s="10" t="s">
        <v>22</v>
      </c>
      <c r="D45" s="10" t="s">
        <v>22</v>
      </c>
      <c r="E45" s="10" t="s">
        <v>22</v>
      </c>
      <c r="F45" s="10" t="s">
        <v>22</v>
      </c>
      <c r="G45" s="10" t="s">
        <v>22</v>
      </c>
      <c r="H45" s="10" t="s">
        <v>22</v>
      </c>
      <c r="I45" s="10">
        <f t="shared" ref="I45:L45" si="6">I46+I47</f>
        <v>0</v>
      </c>
      <c r="J45" s="10">
        <f t="shared" si="6"/>
        <v>0</v>
      </c>
      <c r="K45" s="10">
        <f t="shared" si="6"/>
        <v>0</v>
      </c>
      <c r="L45" s="10">
        <f t="shared" si="6"/>
        <v>0</v>
      </c>
      <c r="M45" s="10" t="s">
        <v>22</v>
      </c>
      <c r="N45" s="10" t="s">
        <v>22</v>
      </c>
      <c r="O45" s="10" t="s">
        <v>22</v>
      </c>
      <c r="P45" s="13"/>
    </row>
    <row r="46" s="2" customFormat="1" spans="1:16">
      <c r="A46" s="12" t="s">
        <v>249</v>
      </c>
      <c r="B46" s="13"/>
      <c r="C46" s="13"/>
      <c r="D46" s="13" t="s">
        <v>245</v>
      </c>
      <c r="E46" s="12"/>
      <c r="F46" s="12"/>
      <c r="G46" s="12"/>
      <c r="H46" s="12"/>
      <c r="I46" s="13"/>
      <c r="J46" s="13"/>
      <c r="K46" s="12"/>
      <c r="L46" s="12"/>
      <c r="M46" s="12" t="s">
        <v>250</v>
      </c>
      <c r="N46" s="13"/>
      <c r="O46" s="12"/>
      <c r="P46" s="13"/>
    </row>
    <row r="47" s="2" customFormat="1" spans="1:16">
      <c r="A47" s="12" t="s">
        <v>251</v>
      </c>
      <c r="B47" s="13"/>
      <c r="C47" s="13"/>
      <c r="D47" s="13" t="s">
        <v>252</v>
      </c>
      <c r="E47" s="12"/>
      <c r="F47" s="12"/>
      <c r="G47" s="12"/>
      <c r="H47" s="12"/>
      <c r="I47" s="13"/>
      <c r="J47" s="13"/>
      <c r="K47" s="12"/>
      <c r="L47" s="12"/>
      <c r="M47" s="12" t="s">
        <v>253</v>
      </c>
      <c r="N47" s="13"/>
      <c r="O47" s="12"/>
      <c r="P47" s="13"/>
    </row>
    <row r="48" s="2" customFormat="1" spans="1:16">
      <c r="A48" s="12" t="s">
        <v>254</v>
      </c>
      <c r="B48" s="13">
        <v>0</v>
      </c>
      <c r="C48" s="13" t="s">
        <v>22</v>
      </c>
      <c r="D48" s="13" t="s">
        <v>22</v>
      </c>
      <c r="E48" s="13" t="s">
        <v>22</v>
      </c>
      <c r="F48" s="13" t="s">
        <v>22</v>
      </c>
      <c r="G48" s="13" t="s">
        <v>22</v>
      </c>
      <c r="H48" s="13" t="s">
        <v>22</v>
      </c>
      <c r="I48" s="13" t="s">
        <v>22</v>
      </c>
      <c r="J48" s="13" t="s">
        <v>22</v>
      </c>
      <c r="K48" s="13" t="s">
        <v>22</v>
      </c>
      <c r="L48" s="13" t="s">
        <v>22</v>
      </c>
      <c r="M48" s="13" t="s">
        <v>22</v>
      </c>
      <c r="N48" s="13" t="s">
        <v>22</v>
      </c>
      <c r="O48" s="13" t="s">
        <v>22</v>
      </c>
      <c r="P48" s="13"/>
    </row>
    <row r="49" s="3" customFormat="1" ht="24" spans="1:16">
      <c r="A49" s="11" t="s">
        <v>258</v>
      </c>
      <c r="B49" s="10">
        <f>B50+B51+B52+B53+B54+B55</f>
        <v>0</v>
      </c>
      <c r="C49" s="10" t="s">
        <v>22</v>
      </c>
      <c r="D49" s="10" t="s">
        <v>22</v>
      </c>
      <c r="E49" s="10" t="s">
        <v>22</v>
      </c>
      <c r="F49" s="10" t="s">
        <v>22</v>
      </c>
      <c r="G49" s="10" t="s">
        <v>22</v>
      </c>
      <c r="H49" s="10" t="s">
        <v>22</v>
      </c>
      <c r="I49" s="10">
        <f t="shared" ref="I49:L49" si="7">I50+I51+I52+I53+I54+I55+I54+I55</f>
        <v>0</v>
      </c>
      <c r="J49" s="10">
        <f>J50</f>
        <v>0</v>
      </c>
      <c r="K49" s="10">
        <f t="shared" si="7"/>
        <v>0</v>
      </c>
      <c r="L49" s="10">
        <f t="shared" si="7"/>
        <v>0</v>
      </c>
      <c r="M49" s="13" t="s">
        <v>22</v>
      </c>
      <c r="N49" s="13" t="s">
        <v>22</v>
      </c>
      <c r="O49" s="13" t="s">
        <v>22</v>
      </c>
      <c r="P49" s="13"/>
    </row>
    <row r="50" s="2" customFormat="1" spans="1:16">
      <c r="A50" s="12" t="s">
        <v>259</v>
      </c>
      <c r="B50" s="13"/>
      <c r="C50" s="13"/>
      <c r="D50" s="13" t="s">
        <v>260</v>
      </c>
      <c r="E50" s="12"/>
      <c r="F50" s="12"/>
      <c r="G50" s="12"/>
      <c r="H50" s="12"/>
      <c r="I50" s="13"/>
      <c r="J50" s="13"/>
      <c r="K50" s="12"/>
      <c r="L50" s="12"/>
      <c r="M50" s="12" t="s">
        <v>261</v>
      </c>
      <c r="N50" s="13"/>
      <c r="O50" s="12"/>
      <c r="P50" s="13"/>
    </row>
    <row r="51" s="2" customFormat="1" ht="24" spans="1:16">
      <c r="A51" s="12" t="s">
        <v>262</v>
      </c>
      <c r="B51" s="13"/>
      <c r="C51" s="13"/>
      <c r="D51" s="13" t="s">
        <v>260</v>
      </c>
      <c r="E51" s="12"/>
      <c r="F51" s="12"/>
      <c r="G51" s="12"/>
      <c r="H51" s="12"/>
      <c r="I51" s="13"/>
      <c r="J51" s="13" t="s">
        <v>22</v>
      </c>
      <c r="K51" s="12"/>
      <c r="L51" s="12"/>
      <c r="M51" s="12" t="s">
        <v>263</v>
      </c>
      <c r="N51" s="13"/>
      <c r="O51" s="12"/>
      <c r="P51" s="13"/>
    </row>
    <row r="52" s="2" customFormat="1" ht="24" spans="1:16">
      <c r="A52" s="12" t="s">
        <v>264</v>
      </c>
      <c r="B52" s="13"/>
      <c r="C52" s="13"/>
      <c r="D52" s="13" t="s">
        <v>260</v>
      </c>
      <c r="E52" s="12"/>
      <c r="F52" s="12"/>
      <c r="G52" s="12"/>
      <c r="H52" s="12"/>
      <c r="I52" s="13">
        <v>0</v>
      </c>
      <c r="J52" s="13" t="s">
        <v>22</v>
      </c>
      <c r="K52" s="12"/>
      <c r="L52" s="12"/>
      <c r="M52" s="12" t="s">
        <v>263</v>
      </c>
      <c r="N52" s="13"/>
      <c r="O52" s="12"/>
      <c r="P52" s="13"/>
    </row>
    <row r="53" s="2" customFormat="1" spans="1:16">
      <c r="A53" s="12" t="s">
        <v>265</v>
      </c>
      <c r="B53" s="13">
        <v>0</v>
      </c>
      <c r="C53" s="13" t="s">
        <v>22</v>
      </c>
      <c r="D53" s="13" t="s">
        <v>22</v>
      </c>
      <c r="E53" s="13" t="s">
        <v>22</v>
      </c>
      <c r="F53" s="13" t="s">
        <v>22</v>
      </c>
      <c r="G53" s="13" t="s">
        <v>22</v>
      </c>
      <c r="H53" s="13" t="s">
        <v>22</v>
      </c>
      <c r="I53" s="13">
        <v>0</v>
      </c>
      <c r="J53" s="13" t="s">
        <v>22</v>
      </c>
      <c r="K53" s="13">
        <v>0</v>
      </c>
      <c r="L53" s="13">
        <v>0</v>
      </c>
      <c r="M53" s="13" t="s">
        <v>22</v>
      </c>
      <c r="N53" s="13" t="s">
        <v>22</v>
      </c>
      <c r="O53" s="13" t="s">
        <v>22</v>
      </c>
      <c r="P53" s="13"/>
    </row>
    <row r="54" s="2" customFormat="1" spans="1:16">
      <c r="A54" s="12" t="s">
        <v>266</v>
      </c>
      <c r="B54" s="13">
        <v>0</v>
      </c>
      <c r="C54" s="13" t="s">
        <v>22</v>
      </c>
      <c r="D54" s="13" t="s">
        <v>22</v>
      </c>
      <c r="E54" s="13" t="s">
        <v>22</v>
      </c>
      <c r="F54" s="13" t="s">
        <v>22</v>
      </c>
      <c r="G54" s="13" t="s">
        <v>22</v>
      </c>
      <c r="H54" s="13" t="s">
        <v>22</v>
      </c>
      <c r="I54" s="13">
        <v>0</v>
      </c>
      <c r="J54" s="13" t="s">
        <v>22</v>
      </c>
      <c r="K54" s="13">
        <v>0</v>
      </c>
      <c r="L54" s="13">
        <v>0</v>
      </c>
      <c r="M54" s="12" t="s">
        <v>267</v>
      </c>
      <c r="N54" s="13"/>
      <c r="O54" s="12"/>
      <c r="P54" s="13"/>
    </row>
    <row r="55" s="2" customFormat="1" spans="1:16">
      <c r="A55" s="12" t="s">
        <v>268</v>
      </c>
      <c r="B55" s="13"/>
      <c r="C55" s="13"/>
      <c r="D55" s="13"/>
      <c r="E55" s="12"/>
      <c r="F55" s="12"/>
      <c r="G55" s="12"/>
      <c r="H55" s="12"/>
      <c r="I55" s="13"/>
      <c r="J55" s="13" t="s">
        <v>22</v>
      </c>
      <c r="K55" s="12"/>
      <c r="L55" s="12"/>
      <c r="M55" s="12" t="s">
        <v>267</v>
      </c>
      <c r="N55" s="13"/>
      <c r="O55" s="12"/>
      <c r="P55" s="13"/>
    </row>
    <row r="56" s="3" customFormat="1" spans="1:16">
      <c r="A56" s="11" t="s">
        <v>269</v>
      </c>
      <c r="B56" s="10">
        <f>B57+B60+B63+B66</f>
        <v>0</v>
      </c>
      <c r="C56" s="10" t="s">
        <v>22</v>
      </c>
      <c r="D56" s="10" t="s">
        <v>22</v>
      </c>
      <c r="E56" s="10" t="s">
        <v>22</v>
      </c>
      <c r="F56" s="10" t="s">
        <v>22</v>
      </c>
      <c r="G56" s="10" t="s">
        <v>22</v>
      </c>
      <c r="H56" s="10" t="s">
        <v>22</v>
      </c>
      <c r="I56" s="10">
        <f t="shared" ref="I56:L56" si="8">I57+I60+I63+I66</f>
        <v>0</v>
      </c>
      <c r="J56" s="10">
        <f>J60</f>
        <v>0</v>
      </c>
      <c r="K56" s="10">
        <f t="shared" si="8"/>
        <v>0</v>
      </c>
      <c r="L56" s="10">
        <f t="shared" si="8"/>
        <v>0</v>
      </c>
      <c r="M56" s="10" t="s">
        <v>22</v>
      </c>
      <c r="N56" s="10" t="s">
        <v>22</v>
      </c>
      <c r="O56" s="10" t="s">
        <v>22</v>
      </c>
      <c r="P56" s="13"/>
    </row>
    <row r="57" s="3" customFormat="1" ht="24" spans="1:16">
      <c r="A57" s="11" t="s">
        <v>270</v>
      </c>
      <c r="B57" s="10">
        <f>B58+B59</f>
        <v>0</v>
      </c>
      <c r="C57" s="10" t="s">
        <v>22</v>
      </c>
      <c r="D57" s="10" t="s">
        <v>22</v>
      </c>
      <c r="E57" s="10" t="s">
        <v>22</v>
      </c>
      <c r="F57" s="10" t="s">
        <v>22</v>
      </c>
      <c r="G57" s="10" t="s">
        <v>22</v>
      </c>
      <c r="H57" s="10" t="s">
        <v>22</v>
      </c>
      <c r="I57" s="10">
        <f t="shared" ref="I57:L57" si="9">I58+I59</f>
        <v>0</v>
      </c>
      <c r="J57" s="10">
        <v>0</v>
      </c>
      <c r="K57" s="10">
        <f t="shared" si="9"/>
        <v>0</v>
      </c>
      <c r="L57" s="10">
        <f t="shared" si="9"/>
        <v>0</v>
      </c>
      <c r="M57" s="10" t="s">
        <v>22</v>
      </c>
      <c r="N57" s="10" t="s">
        <v>22</v>
      </c>
      <c r="O57" s="10" t="s">
        <v>22</v>
      </c>
      <c r="P57" s="13"/>
    </row>
    <row r="58" s="5" customFormat="1" ht="24" spans="1:16">
      <c r="A58" s="12" t="s">
        <v>271</v>
      </c>
      <c r="B58" s="13"/>
      <c r="C58" s="13"/>
      <c r="D58" s="13" t="s">
        <v>252</v>
      </c>
      <c r="E58" s="12"/>
      <c r="F58" s="12" t="s">
        <v>272</v>
      </c>
      <c r="G58" s="12"/>
      <c r="H58" s="12"/>
      <c r="I58" s="13"/>
      <c r="J58" s="13" t="s">
        <v>22</v>
      </c>
      <c r="K58" s="12"/>
      <c r="L58" s="12"/>
      <c r="M58" s="13" t="s">
        <v>273</v>
      </c>
      <c r="N58" s="13"/>
      <c r="O58" s="12"/>
      <c r="P58" s="13"/>
    </row>
    <row r="59" s="5" customFormat="1" ht="24" spans="1:16">
      <c r="A59" s="12" t="s">
        <v>274</v>
      </c>
      <c r="B59" s="13"/>
      <c r="C59" s="13"/>
      <c r="D59" s="13" t="s">
        <v>252</v>
      </c>
      <c r="E59" s="12"/>
      <c r="F59" s="12" t="s">
        <v>272</v>
      </c>
      <c r="G59" s="12"/>
      <c r="H59" s="12"/>
      <c r="I59" s="13"/>
      <c r="J59" s="13" t="s">
        <v>22</v>
      </c>
      <c r="K59" s="12"/>
      <c r="L59" s="12"/>
      <c r="M59" s="13" t="s">
        <v>273</v>
      </c>
      <c r="N59" s="13"/>
      <c r="O59" s="12"/>
      <c r="P59" s="13"/>
    </row>
    <row r="60" s="3" customFormat="1" ht="24" spans="1:16">
      <c r="A60" s="11" t="s">
        <v>275</v>
      </c>
      <c r="B60" s="10">
        <f>B61+B62</f>
        <v>0</v>
      </c>
      <c r="C60" s="10" t="s">
        <v>22</v>
      </c>
      <c r="D60" s="10" t="s">
        <v>22</v>
      </c>
      <c r="E60" s="10" t="s">
        <v>22</v>
      </c>
      <c r="F60" s="10" t="s">
        <v>22</v>
      </c>
      <c r="G60" s="10" t="s">
        <v>22</v>
      </c>
      <c r="H60" s="10" t="s">
        <v>22</v>
      </c>
      <c r="I60" s="10">
        <f t="shared" ref="I60:L60" si="10">I61+I62</f>
        <v>0</v>
      </c>
      <c r="J60" s="10">
        <f t="shared" si="10"/>
        <v>0</v>
      </c>
      <c r="K60" s="10">
        <f t="shared" si="10"/>
        <v>0</v>
      </c>
      <c r="L60" s="10">
        <f t="shared" si="10"/>
        <v>0</v>
      </c>
      <c r="M60" s="10" t="s">
        <v>22</v>
      </c>
      <c r="N60" s="10" t="s">
        <v>22</v>
      </c>
      <c r="O60" s="10" t="s">
        <v>22</v>
      </c>
      <c r="P60" s="13"/>
    </row>
    <row r="61" s="5" customFormat="1" ht="36" spans="1:16">
      <c r="A61" s="12" t="s">
        <v>276</v>
      </c>
      <c r="B61" s="13"/>
      <c r="C61" s="13"/>
      <c r="D61" s="13" t="s">
        <v>252</v>
      </c>
      <c r="E61" s="12"/>
      <c r="F61" s="12" t="s">
        <v>277</v>
      </c>
      <c r="G61" s="12"/>
      <c r="H61" s="12"/>
      <c r="I61" s="13"/>
      <c r="J61" s="13"/>
      <c r="K61" s="12"/>
      <c r="L61" s="12"/>
      <c r="M61" s="13" t="s">
        <v>79</v>
      </c>
      <c r="N61" s="13"/>
      <c r="O61" s="12"/>
      <c r="P61" s="13"/>
    </row>
    <row r="62" s="5" customFormat="1" ht="24" spans="1:16">
      <c r="A62" s="12" t="s">
        <v>278</v>
      </c>
      <c r="B62" s="13"/>
      <c r="C62" s="13"/>
      <c r="D62" s="13" t="s">
        <v>252</v>
      </c>
      <c r="E62" s="12"/>
      <c r="F62" s="13"/>
      <c r="G62" s="12"/>
      <c r="H62" s="12"/>
      <c r="I62" s="13"/>
      <c r="J62" s="13"/>
      <c r="K62" s="12"/>
      <c r="L62" s="12"/>
      <c r="M62" s="13" t="s">
        <v>79</v>
      </c>
      <c r="N62" s="13"/>
      <c r="O62" s="12"/>
      <c r="P62" s="13"/>
    </row>
    <row r="63" s="3" customFormat="1" spans="1:16">
      <c r="A63" s="11" t="s">
        <v>279</v>
      </c>
      <c r="B63" s="10">
        <f>B64+B65</f>
        <v>0</v>
      </c>
      <c r="C63" s="10" t="s">
        <v>22</v>
      </c>
      <c r="D63" s="10" t="s">
        <v>22</v>
      </c>
      <c r="E63" s="10" t="s">
        <v>22</v>
      </c>
      <c r="F63" s="10" t="s">
        <v>22</v>
      </c>
      <c r="G63" s="10" t="s">
        <v>22</v>
      </c>
      <c r="H63" s="10" t="s">
        <v>22</v>
      </c>
      <c r="I63" s="10">
        <f t="shared" ref="I63:L63" si="11">I64+I65</f>
        <v>0</v>
      </c>
      <c r="J63" s="10">
        <v>0</v>
      </c>
      <c r="K63" s="10">
        <f t="shared" si="11"/>
        <v>0</v>
      </c>
      <c r="L63" s="10">
        <f t="shared" si="11"/>
        <v>0</v>
      </c>
      <c r="M63" s="10" t="s">
        <v>22</v>
      </c>
      <c r="N63" s="10" t="s">
        <v>22</v>
      </c>
      <c r="O63" s="10" t="s">
        <v>22</v>
      </c>
      <c r="P63" s="13"/>
    </row>
    <row r="64" s="5" customFormat="1" spans="1:16">
      <c r="A64" s="12" t="s">
        <v>280</v>
      </c>
      <c r="B64" s="13"/>
      <c r="C64" s="13"/>
      <c r="D64" s="13" t="s">
        <v>252</v>
      </c>
      <c r="E64" s="12"/>
      <c r="F64" s="13"/>
      <c r="G64" s="12"/>
      <c r="H64" s="12"/>
      <c r="I64" s="13"/>
      <c r="J64" s="13" t="s">
        <v>22</v>
      </c>
      <c r="K64" s="12"/>
      <c r="L64" s="12"/>
      <c r="M64" s="13" t="s">
        <v>273</v>
      </c>
      <c r="N64" s="13"/>
      <c r="O64" s="12"/>
      <c r="P64" s="13"/>
    </row>
    <row r="65" s="5" customFormat="1" spans="1:16">
      <c r="A65" s="12" t="s">
        <v>281</v>
      </c>
      <c r="B65" s="13"/>
      <c r="C65" s="13"/>
      <c r="D65" s="13" t="s">
        <v>252</v>
      </c>
      <c r="E65" s="12"/>
      <c r="F65" s="13"/>
      <c r="G65" s="12"/>
      <c r="H65" s="12"/>
      <c r="I65" s="13"/>
      <c r="J65" s="13" t="s">
        <v>22</v>
      </c>
      <c r="K65" s="12"/>
      <c r="L65" s="12"/>
      <c r="M65" s="13" t="s">
        <v>273</v>
      </c>
      <c r="N65" s="13"/>
      <c r="O65" s="12"/>
      <c r="P65" s="13"/>
    </row>
    <row r="66" s="3" customFormat="1" spans="1:16">
      <c r="A66" s="11" t="s">
        <v>282</v>
      </c>
      <c r="B66" s="10"/>
      <c r="C66" s="13"/>
      <c r="D66" s="13" t="s">
        <v>35</v>
      </c>
      <c r="E66" s="13"/>
      <c r="F66" s="13" t="s">
        <v>22</v>
      </c>
      <c r="G66" s="13" t="s">
        <v>22</v>
      </c>
      <c r="H66" s="13" t="s">
        <v>22</v>
      </c>
      <c r="I66" s="10">
        <f t="shared" ref="I66:L66" si="12">I67+I68</f>
        <v>0</v>
      </c>
      <c r="J66" s="10">
        <f>J68</f>
        <v>0</v>
      </c>
      <c r="K66" s="10">
        <f t="shared" si="12"/>
        <v>0</v>
      </c>
      <c r="L66" s="10">
        <f t="shared" si="12"/>
        <v>0</v>
      </c>
      <c r="M66" s="12"/>
      <c r="N66" s="13"/>
      <c r="O66" s="12"/>
      <c r="P66" s="13"/>
    </row>
    <row r="67" s="5" customFormat="1" ht="24" spans="1:16">
      <c r="A67" s="12" t="s">
        <v>283</v>
      </c>
      <c r="B67" s="13"/>
      <c r="C67" s="13"/>
      <c r="D67" s="13" t="s">
        <v>35</v>
      </c>
      <c r="E67" s="12"/>
      <c r="F67" s="12" t="s">
        <v>284</v>
      </c>
      <c r="G67" s="12"/>
      <c r="H67" s="12"/>
      <c r="I67" s="13"/>
      <c r="J67" s="13" t="s">
        <v>22</v>
      </c>
      <c r="K67" s="12"/>
      <c r="L67" s="12"/>
      <c r="M67" s="12" t="s">
        <v>285</v>
      </c>
      <c r="N67" s="13"/>
      <c r="O67" s="12"/>
      <c r="P67" s="13"/>
    </row>
    <row r="68" s="5" customFormat="1" ht="24" spans="1:16">
      <c r="A68" s="12" t="s">
        <v>286</v>
      </c>
      <c r="B68" s="13"/>
      <c r="C68" s="13"/>
      <c r="D68" s="13" t="s">
        <v>35</v>
      </c>
      <c r="E68" s="12"/>
      <c r="F68" s="12" t="s">
        <v>287</v>
      </c>
      <c r="G68" s="12"/>
      <c r="H68" s="12"/>
      <c r="I68" s="13"/>
      <c r="J68" s="13"/>
      <c r="K68" s="12"/>
      <c r="L68" s="12"/>
      <c r="M68" s="12" t="s">
        <v>79</v>
      </c>
      <c r="N68" s="13"/>
      <c r="O68" s="12"/>
      <c r="P68" s="13"/>
    </row>
    <row r="69" s="3" customFormat="1" spans="1:16">
      <c r="A69" s="27" t="s">
        <v>288</v>
      </c>
      <c r="B69" s="10">
        <f>B70+B71+B72</f>
        <v>0</v>
      </c>
      <c r="C69" s="10" t="s">
        <v>22</v>
      </c>
      <c r="D69" s="10" t="s">
        <v>22</v>
      </c>
      <c r="E69" s="10" t="s">
        <v>22</v>
      </c>
      <c r="F69" s="10" t="s">
        <v>22</v>
      </c>
      <c r="G69" s="10" t="s">
        <v>22</v>
      </c>
      <c r="H69" s="10" t="s">
        <v>22</v>
      </c>
      <c r="I69" s="10">
        <f t="shared" ref="I69:L69" si="13">I70+I71+I72</f>
        <v>0</v>
      </c>
      <c r="J69" s="10">
        <v>0</v>
      </c>
      <c r="K69" s="10">
        <f t="shared" si="13"/>
        <v>0</v>
      </c>
      <c r="L69" s="10">
        <f t="shared" si="13"/>
        <v>0</v>
      </c>
      <c r="M69" s="10" t="s">
        <v>22</v>
      </c>
      <c r="N69" s="10" t="s">
        <v>22</v>
      </c>
      <c r="O69" s="10" t="s">
        <v>22</v>
      </c>
      <c r="P69" s="12"/>
    </row>
    <row r="70" s="2" customFormat="1" ht="24" spans="1:16">
      <c r="A70" s="12" t="s">
        <v>289</v>
      </c>
      <c r="B70" s="13"/>
      <c r="C70" s="13"/>
      <c r="D70" s="13" t="s">
        <v>245</v>
      </c>
      <c r="E70" s="12"/>
      <c r="F70" s="12"/>
      <c r="G70" s="12"/>
      <c r="H70" s="12"/>
      <c r="I70" s="13"/>
      <c r="J70" s="13" t="s">
        <v>22</v>
      </c>
      <c r="K70" s="12"/>
      <c r="L70" s="12"/>
      <c r="M70" s="12" t="s">
        <v>290</v>
      </c>
      <c r="N70" s="13"/>
      <c r="O70" s="12"/>
      <c r="P70" s="12"/>
    </row>
    <row r="71" s="2" customFormat="1" ht="24" spans="1:16">
      <c r="A71" s="12" t="s">
        <v>291</v>
      </c>
      <c r="B71" s="13"/>
      <c r="C71" s="13"/>
      <c r="D71" s="13" t="s">
        <v>245</v>
      </c>
      <c r="E71" s="12"/>
      <c r="F71" s="12"/>
      <c r="G71" s="12"/>
      <c r="H71" s="12"/>
      <c r="I71" s="13"/>
      <c r="J71" s="13" t="s">
        <v>22</v>
      </c>
      <c r="K71" s="12"/>
      <c r="L71" s="12"/>
      <c r="M71" s="12" t="s">
        <v>292</v>
      </c>
      <c r="N71" s="13"/>
      <c r="O71" s="12"/>
      <c r="P71" s="12"/>
    </row>
    <row r="72" s="2" customFormat="1" ht="24" spans="1:16">
      <c r="A72" s="12" t="s">
        <v>293</v>
      </c>
      <c r="B72" s="13"/>
      <c r="C72" s="13"/>
      <c r="D72" s="13" t="s">
        <v>245</v>
      </c>
      <c r="E72" s="12"/>
      <c r="F72" s="12"/>
      <c r="G72" s="12"/>
      <c r="H72" s="12"/>
      <c r="I72" s="13"/>
      <c r="J72" s="13" t="s">
        <v>22</v>
      </c>
      <c r="K72" s="12"/>
      <c r="L72" s="12"/>
      <c r="M72" s="12" t="s">
        <v>292</v>
      </c>
      <c r="N72" s="13"/>
      <c r="O72" s="12"/>
      <c r="P72" s="12"/>
    </row>
    <row r="73" s="3" customFormat="1" spans="1:16">
      <c r="A73" s="11" t="s">
        <v>294</v>
      </c>
      <c r="B73" s="10">
        <f>B74+B75</f>
        <v>0</v>
      </c>
      <c r="C73" s="13"/>
      <c r="D73" s="10" t="s">
        <v>22</v>
      </c>
      <c r="E73" s="11"/>
      <c r="F73" s="10" t="s">
        <v>22</v>
      </c>
      <c r="G73" s="11"/>
      <c r="H73" s="11"/>
      <c r="I73" s="10">
        <f t="shared" ref="I73:L73" si="14">I74+I75</f>
        <v>0</v>
      </c>
      <c r="J73" s="10">
        <f t="shared" si="14"/>
        <v>0</v>
      </c>
      <c r="K73" s="10">
        <f t="shared" si="14"/>
        <v>0</v>
      </c>
      <c r="L73" s="10">
        <f t="shared" si="14"/>
        <v>0</v>
      </c>
      <c r="M73" s="10" t="s">
        <v>22</v>
      </c>
      <c r="N73" s="10" t="s">
        <v>22</v>
      </c>
      <c r="O73" s="10" t="s">
        <v>22</v>
      </c>
      <c r="P73" s="12"/>
    </row>
    <row r="74" s="3" customFormat="1" ht="48" spans="1:16">
      <c r="A74" s="11" t="s">
        <v>295</v>
      </c>
      <c r="B74" s="13"/>
      <c r="C74" s="13"/>
      <c r="D74" s="13" t="s">
        <v>296</v>
      </c>
      <c r="E74" s="12"/>
      <c r="F74" s="12" t="s">
        <v>297</v>
      </c>
      <c r="G74" s="12"/>
      <c r="H74" s="12"/>
      <c r="I74" s="13">
        <v>0</v>
      </c>
      <c r="J74" s="13"/>
      <c r="K74" s="13"/>
      <c r="L74" s="13"/>
      <c r="M74" s="12" t="s">
        <v>298</v>
      </c>
      <c r="N74" s="13"/>
      <c r="O74" s="12"/>
      <c r="P74" s="12"/>
    </row>
    <row r="75" s="3" customFormat="1" ht="24" spans="1:16">
      <c r="A75" s="11" t="s">
        <v>299</v>
      </c>
      <c r="B75" s="10">
        <f>B76+B78+B79+B80+B81+B83+B85+B86</f>
        <v>0</v>
      </c>
      <c r="C75" s="13"/>
      <c r="D75" s="10" t="s">
        <v>22</v>
      </c>
      <c r="E75" s="11"/>
      <c r="F75" s="10" t="s">
        <v>22</v>
      </c>
      <c r="G75" s="11"/>
      <c r="H75" s="11"/>
      <c r="I75" s="10">
        <f>I76+I78+I79+I80+I81+I83+I86</f>
        <v>0</v>
      </c>
      <c r="J75" s="10">
        <v>0</v>
      </c>
      <c r="K75" s="10">
        <f>K76+K78+K79+K80+K81+K83</f>
        <v>0</v>
      </c>
      <c r="L75" s="10">
        <f>L76+L78+L79+L80+L81+L83</f>
        <v>0</v>
      </c>
      <c r="M75" s="10" t="s">
        <v>22</v>
      </c>
      <c r="N75" s="10" t="s">
        <v>22</v>
      </c>
      <c r="O75" s="10" t="s">
        <v>22</v>
      </c>
      <c r="P75" s="12"/>
    </row>
    <row r="76" s="3" customFormat="1" ht="36" spans="1:16">
      <c r="A76" s="28" t="s">
        <v>300</v>
      </c>
      <c r="B76" s="10"/>
      <c r="C76" s="13"/>
      <c r="D76" s="13" t="s">
        <v>99</v>
      </c>
      <c r="E76" s="11"/>
      <c r="F76" s="29" t="s">
        <v>301</v>
      </c>
      <c r="G76" s="11"/>
      <c r="H76" s="11"/>
      <c r="I76" s="10"/>
      <c r="J76" s="13" t="s">
        <v>22</v>
      </c>
      <c r="K76" s="11"/>
      <c r="L76" s="11"/>
      <c r="M76" s="12" t="s">
        <v>302</v>
      </c>
      <c r="N76" s="13"/>
      <c r="O76" s="12"/>
      <c r="P76" s="12"/>
    </row>
    <row r="77" s="3" customFormat="1" spans="1:16">
      <c r="A77" s="28"/>
      <c r="B77" s="10"/>
      <c r="C77" s="13"/>
      <c r="D77" s="13"/>
      <c r="E77" s="11"/>
      <c r="F77" s="29"/>
      <c r="G77" s="11"/>
      <c r="H77" s="11"/>
      <c r="I77" s="10"/>
      <c r="J77" s="13"/>
      <c r="K77" s="11"/>
      <c r="L77" s="11"/>
      <c r="M77" s="12"/>
      <c r="N77" s="13"/>
      <c r="O77" s="12"/>
      <c r="P77" s="12"/>
    </row>
    <row r="78" s="2" customFormat="1" ht="36" spans="1:16">
      <c r="A78" s="28"/>
      <c r="B78" s="13"/>
      <c r="C78" s="13"/>
      <c r="D78" s="13" t="s">
        <v>303</v>
      </c>
      <c r="E78" s="12"/>
      <c r="F78" s="12" t="s">
        <v>304</v>
      </c>
      <c r="G78" s="12"/>
      <c r="H78" s="12"/>
      <c r="I78" s="13"/>
      <c r="J78" s="13"/>
      <c r="K78" s="12"/>
      <c r="L78" s="12"/>
      <c r="M78" s="12" t="s">
        <v>305</v>
      </c>
      <c r="N78" s="13"/>
      <c r="O78" s="12"/>
      <c r="P78" s="12"/>
    </row>
    <row r="79" s="2" customFormat="1" ht="24" spans="1:16">
      <c r="A79" s="30" t="s">
        <v>336</v>
      </c>
      <c r="B79" s="13"/>
      <c r="C79" s="13"/>
      <c r="D79" s="13" t="s">
        <v>337</v>
      </c>
      <c r="E79" s="12"/>
      <c r="F79" s="12" t="s">
        <v>338</v>
      </c>
      <c r="G79" s="12"/>
      <c r="H79" s="12"/>
      <c r="I79" s="13"/>
      <c r="J79" s="12"/>
      <c r="K79" s="12"/>
      <c r="L79" s="12"/>
      <c r="M79" s="12" t="s">
        <v>339</v>
      </c>
      <c r="N79" s="13"/>
      <c r="O79" s="12"/>
      <c r="P79" s="12"/>
    </row>
    <row r="80" s="2" customFormat="1" ht="24" spans="1:16">
      <c r="A80" s="30" t="s">
        <v>346</v>
      </c>
      <c r="B80" s="13"/>
      <c r="C80" s="13"/>
      <c r="D80" s="13" t="s">
        <v>296</v>
      </c>
      <c r="E80" s="12"/>
      <c r="F80" s="12" t="s">
        <v>347</v>
      </c>
      <c r="G80" s="12"/>
      <c r="H80" s="31"/>
      <c r="I80" s="13"/>
      <c r="J80" s="13" t="s">
        <v>22</v>
      </c>
      <c r="K80" s="12"/>
      <c r="L80" s="12"/>
      <c r="M80" s="12" t="s">
        <v>348</v>
      </c>
      <c r="N80" s="13"/>
      <c r="O80" s="12"/>
      <c r="P80" s="12"/>
    </row>
    <row r="81" s="2" customFormat="1" ht="24" spans="1:16">
      <c r="A81" s="30" t="s">
        <v>357</v>
      </c>
      <c r="B81" s="13"/>
      <c r="C81" s="13"/>
      <c r="D81" s="13" t="s">
        <v>296</v>
      </c>
      <c r="E81" s="12"/>
      <c r="F81" s="12" t="s">
        <v>358</v>
      </c>
      <c r="G81" s="12"/>
      <c r="H81" s="12"/>
      <c r="I81" s="13"/>
      <c r="J81" s="13" t="s">
        <v>22</v>
      </c>
      <c r="K81" s="12"/>
      <c r="L81" s="12"/>
      <c r="M81" s="12" t="s">
        <v>359</v>
      </c>
      <c r="N81" s="13"/>
      <c r="O81" s="12"/>
      <c r="P81" s="12"/>
    </row>
    <row r="82" s="2" customFormat="1" spans="1:16">
      <c r="A82" s="30"/>
      <c r="B82" s="13"/>
      <c r="C82" s="13"/>
      <c r="D82" s="13"/>
      <c r="E82" s="12"/>
      <c r="F82" s="12"/>
      <c r="G82" s="12"/>
      <c r="H82" s="12"/>
      <c r="I82" s="13"/>
      <c r="J82" s="13"/>
      <c r="K82" s="12"/>
      <c r="L82" s="12"/>
      <c r="M82" s="12"/>
      <c r="N82" s="13"/>
      <c r="O82" s="12"/>
      <c r="P82" s="12"/>
    </row>
    <row r="83" s="2" customFormat="1" ht="24" spans="1:16">
      <c r="A83" s="32" t="s">
        <v>360</v>
      </c>
      <c r="B83" s="13"/>
      <c r="C83" s="13"/>
      <c r="D83" s="13" t="s">
        <v>245</v>
      </c>
      <c r="E83" s="12"/>
      <c r="F83" s="12" t="s">
        <v>361</v>
      </c>
      <c r="G83" s="13" t="s">
        <v>22</v>
      </c>
      <c r="H83" s="13" t="s">
        <v>22</v>
      </c>
      <c r="I83" s="13">
        <v>0</v>
      </c>
      <c r="J83" s="13" t="s">
        <v>22</v>
      </c>
      <c r="K83" s="13">
        <v>0</v>
      </c>
      <c r="L83" s="13">
        <v>0</v>
      </c>
      <c r="M83" s="13" t="s">
        <v>22</v>
      </c>
      <c r="N83" s="13" t="s">
        <v>22</v>
      </c>
      <c r="O83" s="13" t="s">
        <v>22</v>
      </c>
      <c r="P83" s="12"/>
    </row>
    <row r="84" s="2" customFormat="1" spans="1:16">
      <c r="A84" s="32"/>
      <c r="B84" s="13"/>
      <c r="C84" s="13"/>
      <c r="D84" s="13"/>
      <c r="E84" s="12"/>
      <c r="F84" s="12"/>
      <c r="G84" s="13"/>
      <c r="H84" s="13"/>
      <c r="I84" s="13"/>
      <c r="J84" s="13"/>
      <c r="K84" s="13"/>
      <c r="L84" s="13"/>
      <c r="M84" s="13"/>
      <c r="N84" s="13"/>
      <c r="O84" s="13"/>
      <c r="P84" s="12"/>
    </row>
    <row r="85" s="2" customFormat="1" ht="24" spans="1:16">
      <c r="A85" s="32" t="s">
        <v>362</v>
      </c>
      <c r="B85" s="13">
        <v>0</v>
      </c>
      <c r="C85" s="13" t="s">
        <v>22</v>
      </c>
      <c r="D85" s="13" t="s">
        <v>22</v>
      </c>
      <c r="E85" s="13" t="s">
        <v>22</v>
      </c>
      <c r="F85" s="13" t="s">
        <v>22</v>
      </c>
      <c r="G85" s="13" t="s">
        <v>22</v>
      </c>
      <c r="H85" s="13" t="s">
        <v>22</v>
      </c>
      <c r="I85" s="13">
        <v>0</v>
      </c>
      <c r="J85" s="13" t="s">
        <v>22</v>
      </c>
      <c r="K85" s="13" t="s">
        <v>22</v>
      </c>
      <c r="L85" s="13" t="s">
        <v>22</v>
      </c>
      <c r="M85" s="13" t="s">
        <v>22</v>
      </c>
      <c r="N85" s="13" t="s">
        <v>22</v>
      </c>
      <c r="O85" s="13" t="s">
        <v>22</v>
      </c>
      <c r="P85" s="12"/>
    </row>
    <row r="86" s="2" customFormat="1" spans="1:16">
      <c r="A86" s="32" t="s">
        <v>363</v>
      </c>
      <c r="B86" s="13"/>
      <c r="C86" s="13"/>
      <c r="D86" s="13"/>
      <c r="E86" s="12"/>
      <c r="F86" s="12"/>
      <c r="G86" s="12"/>
      <c r="H86" s="12"/>
      <c r="I86" s="13"/>
      <c r="J86" s="13"/>
      <c r="K86" s="12"/>
      <c r="L86" s="12"/>
      <c r="M86" s="12" t="s">
        <v>261</v>
      </c>
      <c r="N86" s="13"/>
      <c r="O86" s="12"/>
      <c r="P86" s="12"/>
    </row>
    <row r="87" s="2" customFormat="1" spans="1:16">
      <c r="A87" s="32"/>
      <c r="B87" s="13"/>
      <c r="C87" s="13"/>
      <c r="D87" s="13"/>
      <c r="E87" s="12"/>
      <c r="F87" s="12"/>
      <c r="G87" s="12"/>
      <c r="H87" s="12"/>
      <c r="I87" s="13"/>
      <c r="J87" s="13"/>
      <c r="K87" s="12"/>
      <c r="L87" s="12"/>
      <c r="M87" s="12"/>
      <c r="N87" s="13"/>
      <c r="O87" s="12"/>
      <c r="P87" s="12"/>
    </row>
    <row r="88" s="3" customFormat="1" spans="1:16">
      <c r="A88" s="33" t="s">
        <v>364</v>
      </c>
      <c r="B88" s="10">
        <f>B89+B91+B93+B95</f>
        <v>2</v>
      </c>
      <c r="C88" s="10" t="s">
        <v>22</v>
      </c>
      <c r="D88" s="10" t="s">
        <v>22</v>
      </c>
      <c r="E88" s="10" t="s">
        <v>22</v>
      </c>
      <c r="F88" s="10" t="s">
        <v>22</v>
      </c>
      <c r="G88" s="10" t="s">
        <v>22</v>
      </c>
      <c r="H88" s="10" t="s">
        <v>22</v>
      </c>
      <c r="I88" s="10">
        <f t="shared" ref="I88:L88" si="15">I89+I91+I93+I95</f>
        <v>224</v>
      </c>
      <c r="J88" s="10">
        <v>0</v>
      </c>
      <c r="K88" s="10">
        <f t="shared" si="15"/>
        <v>224</v>
      </c>
      <c r="L88" s="10">
        <f t="shared" si="15"/>
        <v>0</v>
      </c>
      <c r="M88" s="10" t="s">
        <v>22</v>
      </c>
      <c r="N88" s="10" t="s">
        <v>22</v>
      </c>
      <c r="O88" s="10" t="s">
        <v>22</v>
      </c>
      <c r="P88" s="12"/>
    </row>
    <row r="89" s="5" customFormat="1" ht="36" spans="1:16">
      <c r="A89" s="32" t="s">
        <v>365</v>
      </c>
      <c r="B89" s="13"/>
      <c r="C89" s="13"/>
      <c r="D89" s="13" t="s">
        <v>366</v>
      </c>
      <c r="E89" s="12"/>
      <c r="F89" s="12" t="s">
        <v>367</v>
      </c>
      <c r="G89" s="12"/>
      <c r="H89" s="12"/>
      <c r="I89" s="13"/>
      <c r="J89" s="13">
        <v>0</v>
      </c>
      <c r="K89" s="12"/>
      <c r="L89" s="12"/>
      <c r="M89" s="12" t="s">
        <v>247</v>
      </c>
      <c r="N89" s="13"/>
      <c r="O89" s="12"/>
      <c r="P89" s="12"/>
    </row>
    <row r="90" s="5" customFormat="1" spans="1:16">
      <c r="A90" s="32"/>
      <c r="B90" s="13"/>
      <c r="C90" s="13"/>
      <c r="D90" s="13"/>
      <c r="E90" s="12"/>
      <c r="F90" s="12"/>
      <c r="G90" s="12"/>
      <c r="H90" s="12"/>
      <c r="I90" s="13"/>
      <c r="J90" s="13"/>
      <c r="K90" s="12"/>
      <c r="L90" s="12"/>
      <c r="M90" s="12"/>
      <c r="N90" s="13"/>
      <c r="O90" s="12"/>
      <c r="P90" s="12"/>
    </row>
    <row r="91" s="2" customFormat="1" ht="48" spans="1:16">
      <c r="A91" s="12" t="s">
        <v>368</v>
      </c>
      <c r="B91" s="13">
        <f>SUM(B92)</f>
        <v>1</v>
      </c>
      <c r="C91" s="13"/>
      <c r="D91" s="13" t="s">
        <v>369</v>
      </c>
      <c r="E91" s="12"/>
      <c r="F91" s="12" t="s">
        <v>370</v>
      </c>
      <c r="G91" s="12"/>
      <c r="H91" s="12"/>
      <c r="I91" s="13">
        <f>SUM(I92)</f>
        <v>200</v>
      </c>
      <c r="J91" s="13" t="s">
        <v>22</v>
      </c>
      <c r="K91" s="13">
        <f>SUM(K92)</f>
        <v>200</v>
      </c>
      <c r="L91" s="12"/>
      <c r="M91" s="12" t="s">
        <v>371</v>
      </c>
      <c r="N91" s="13"/>
      <c r="O91" s="12"/>
      <c r="P91" s="12"/>
    </row>
    <row r="92" s="4" customFormat="1" ht="48" spans="1:16">
      <c r="A92" s="34" t="s">
        <v>375</v>
      </c>
      <c r="B92" s="17">
        <v>1</v>
      </c>
      <c r="C92" s="13" t="s">
        <v>26</v>
      </c>
      <c r="D92" s="18" t="s">
        <v>245</v>
      </c>
      <c r="E92" s="21">
        <v>1</v>
      </c>
      <c r="F92" s="20" t="s">
        <v>376</v>
      </c>
      <c r="G92" s="19" t="s">
        <v>377</v>
      </c>
      <c r="H92" s="21">
        <v>2025</v>
      </c>
      <c r="I92" s="24">
        <v>200</v>
      </c>
      <c r="J92" s="24"/>
      <c r="K92" s="25">
        <f>I92-J92</f>
        <v>200</v>
      </c>
      <c r="L92" s="25"/>
      <c r="M92" s="26" t="s">
        <v>309</v>
      </c>
      <c r="N92" s="26"/>
      <c r="O92" s="26"/>
      <c r="P92" s="37"/>
    </row>
    <row r="93" s="2" customFormat="1" ht="36" spans="1:16">
      <c r="A93" s="12" t="s">
        <v>391</v>
      </c>
      <c r="B93" s="13"/>
      <c r="C93" s="13"/>
      <c r="D93" s="13" t="s">
        <v>369</v>
      </c>
      <c r="E93" s="12"/>
      <c r="F93" s="12" t="s">
        <v>392</v>
      </c>
      <c r="G93" s="12"/>
      <c r="H93" s="12"/>
      <c r="I93" s="13"/>
      <c r="J93" s="13" t="s">
        <v>22</v>
      </c>
      <c r="K93" s="12"/>
      <c r="L93" s="12"/>
      <c r="M93" s="12" t="s">
        <v>263</v>
      </c>
      <c r="N93" s="13"/>
      <c r="O93" s="12"/>
      <c r="P93" s="12"/>
    </row>
    <row r="94" s="2" customFormat="1" spans="1:16">
      <c r="A94" s="12"/>
      <c r="B94" s="13"/>
      <c r="C94" s="13"/>
      <c r="D94" s="13"/>
      <c r="E94" s="12"/>
      <c r="F94" s="12"/>
      <c r="G94" s="12"/>
      <c r="H94" s="12"/>
      <c r="I94" s="13"/>
      <c r="J94" s="13"/>
      <c r="K94" s="12"/>
      <c r="L94" s="12"/>
      <c r="M94" s="12"/>
      <c r="N94" s="13"/>
      <c r="O94" s="12"/>
      <c r="P94" s="12"/>
    </row>
    <row r="95" s="2" customFormat="1" ht="108" spans="1:16">
      <c r="A95" s="12" t="s">
        <v>393</v>
      </c>
      <c r="B95" s="13">
        <f>SUM(B96)</f>
        <v>1</v>
      </c>
      <c r="C95" s="13"/>
      <c r="D95" s="13" t="s">
        <v>369</v>
      </c>
      <c r="E95" s="12"/>
      <c r="F95" s="12" t="s">
        <v>394</v>
      </c>
      <c r="G95" s="12"/>
      <c r="H95" s="12"/>
      <c r="I95" s="13">
        <f t="shared" ref="I95:K95" si="16">SUM(I96)</f>
        <v>24</v>
      </c>
      <c r="J95" s="13"/>
      <c r="K95" s="13">
        <f t="shared" si="16"/>
        <v>24</v>
      </c>
      <c r="L95" s="12"/>
      <c r="M95" s="12" t="s">
        <v>261</v>
      </c>
      <c r="N95" s="13"/>
      <c r="O95" s="12"/>
      <c r="P95" s="12"/>
    </row>
    <row r="96" s="4" customFormat="1" ht="72" spans="1:16">
      <c r="A96" s="34" t="s">
        <v>412</v>
      </c>
      <c r="B96" s="17">
        <v>1</v>
      </c>
      <c r="C96" s="13" t="s">
        <v>98</v>
      </c>
      <c r="D96" s="18" t="s">
        <v>245</v>
      </c>
      <c r="E96" s="21">
        <v>1</v>
      </c>
      <c r="F96" s="18" t="s">
        <v>413</v>
      </c>
      <c r="G96" s="19" t="s">
        <v>414</v>
      </c>
      <c r="H96" s="21">
        <v>2025</v>
      </c>
      <c r="I96" s="24">
        <v>24</v>
      </c>
      <c r="J96" s="24"/>
      <c r="K96" s="25">
        <f>I96-J96</f>
        <v>24</v>
      </c>
      <c r="L96" s="25"/>
      <c r="M96" s="26" t="s">
        <v>309</v>
      </c>
      <c r="N96" s="13" t="s">
        <v>101</v>
      </c>
      <c r="O96" s="12" t="s">
        <v>32</v>
      </c>
      <c r="P96" s="17"/>
    </row>
    <row r="97" s="3" customFormat="1" spans="1:16">
      <c r="A97" s="11" t="s">
        <v>418</v>
      </c>
      <c r="B97" s="10">
        <f>B98+B99+B100+B101+B102+B103</f>
        <v>5</v>
      </c>
      <c r="C97" s="10" t="s">
        <v>22</v>
      </c>
      <c r="D97" s="10" t="s">
        <v>22</v>
      </c>
      <c r="E97" s="10" t="s">
        <v>22</v>
      </c>
      <c r="F97" s="10" t="s">
        <v>22</v>
      </c>
      <c r="G97" s="10" t="s">
        <v>22</v>
      </c>
      <c r="H97" s="10" t="s">
        <v>22</v>
      </c>
      <c r="I97" s="10">
        <f t="shared" ref="I97:L97" si="17">I98+I99+I100+I101+I102+I103</f>
        <v>194.5</v>
      </c>
      <c r="J97" s="10">
        <v>0</v>
      </c>
      <c r="K97" s="10">
        <f t="shared" si="17"/>
        <v>194.5</v>
      </c>
      <c r="L97" s="10">
        <f t="shared" si="17"/>
        <v>0</v>
      </c>
      <c r="M97" s="10" t="s">
        <v>22</v>
      </c>
      <c r="N97" s="13"/>
      <c r="O97" s="12"/>
      <c r="P97" s="12"/>
    </row>
    <row r="98" s="5" customFormat="1" ht="24" spans="1:16">
      <c r="A98" s="30" t="s">
        <v>419</v>
      </c>
      <c r="B98" s="13"/>
      <c r="C98" s="13"/>
      <c r="D98" s="13" t="s">
        <v>245</v>
      </c>
      <c r="E98" s="12"/>
      <c r="F98" s="12"/>
      <c r="G98" s="12"/>
      <c r="H98" s="12"/>
      <c r="I98" s="13"/>
      <c r="J98" s="10" t="s">
        <v>22</v>
      </c>
      <c r="K98" s="12"/>
      <c r="L98" s="12"/>
      <c r="M98" s="12" t="s">
        <v>420</v>
      </c>
      <c r="N98" s="13"/>
      <c r="O98" s="12"/>
      <c r="P98" s="12"/>
    </row>
    <row r="99" s="5" customFormat="1" spans="1:16">
      <c r="A99" s="30" t="s">
        <v>421</v>
      </c>
      <c r="B99" s="13"/>
      <c r="C99" s="13"/>
      <c r="D99" s="13" t="s">
        <v>245</v>
      </c>
      <c r="E99" s="12"/>
      <c r="F99" s="12"/>
      <c r="G99" s="12"/>
      <c r="H99" s="12"/>
      <c r="I99" s="13"/>
      <c r="J99" s="10" t="s">
        <v>22</v>
      </c>
      <c r="K99" s="12"/>
      <c r="L99" s="12"/>
      <c r="M99" s="12" t="s">
        <v>420</v>
      </c>
      <c r="N99" s="13"/>
      <c r="O99" s="12"/>
      <c r="P99" s="12"/>
    </row>
    <row r="100" s="5" customFormat="1" spans="1:16">
      <c r="A100" s="30" t="s">
        <v>422</v>
      </c>
      <c r="B100" s="13"/>
      <c r="C100" s="13"/>
      <c r="D100" s="13" t="s">
        <v>245</v>
      </c>
      <c r="E100" s="12"/>
      <c r="F100" s="12"/>
      <c r="G100" s="12"/>
      <c r="H100" s="12"/>
      <c r="I100" s="13"/>
      <c r="J100" s="10" t="s">
        <v>22</v>
      </c>
      <c r="K100" s="12"/>
      <c r="L100" s="12"/>
      <c r="M100" s="12" t="s">
        <v>423</v>
      </c>
      <c r="N100" s="13"/>
      <c r="O100" s="12"/>
      <c r="P100" s="12"/>
    </row>
    <row r="101" s="5" customFormat="1" ht="24" spans="1:16">
      <c r="A101" s="30" t="s">
        <v>424</v>
      </c>
      <c r="B101" s="13"/>
      <c r="C101" s="13"/>
      <c r="D101" s="13" t="s">
        <v>245</v>
      </c>
      <c r="E101" s="12"/>
      <c r="F101" s="12" t="s">
        <v>425</v>
      </c>
      <c r="G101" s="12"/>
      <c r="H101" s="12"/>
      <c r="I101" s="13"/>
      <c r="J101" s="10" t="s">
        <v>22</v>
      </c>
      <c r="K101" s="12"/>
      <c r="L101" s="12"/>
      <c r="M101" s="12" t="s">
        <v>426</v>
      </c>
      <c r="N101" s="13"/>
      <c r="O101" s="12"/>
      <c r="P101" s="12"/>
    </row>
    <row r="102" s="5" customFormat="1" ht="24" spans="1:16">
      <c r="A102" s="30" t="s">
        <v>430</v>
      </c>
      <c r="B102" s="13"/>
      <c r="C102" s="13"/>
      <c r="D102" s="13" t="s">
        <v>245</v>
      </c>
      <c r="E102" s="12"/>
      <c r="F102" s="12"/>
      <c r="G102" s="12"/>
      <c r="H102" s="12"/>
      <c r="I102" s="13"/>
      <c r="J102" s="10" t="s">
        <v>22</v>
      </c>
      <c r="K102" s="12"/>
      <c r="L102" s="12"/>
      <c r="M102" s="12" t="s">
        <v>426</v>
      </c>
      <c r="N102" s="13"/>
      <c r="O102" s="12"/>
      <c r="P102" s="12"/>
    </row>
    <row r="103" s="5" customFormat="1" ht="60" spans="1:16">
      <c r="A103" s="30" t="s">
        <v>431</v>
      </c>
      <c r="B103" s="13">
        <f>SUM(B104:B108)</f>
        <v>5</v>
      </c>
      <c r="C103" s="13"/>
      <c r="D103" s="13" t="s">
        <v>245</v>
      </c>
      <c r="E103" s="12"/>
      <c r="F103" s="12" t="s">
        <v>432</v>
      </c>
      <c r="G103" s="12"/>
      <c r="H103" s="12"/>
      <c r="I103" s="13">
        <f>SUM(I104:I108)</f>
        <v>194.5</v>
      </c>
      <c r="J103" s="10" t="s">
        <v>22</v>
      </c>
      <c r="K103" s="13">
        <f>SUM(K104:K108)</f>
        <v>194.5</v>
      </c>
      <c r="L103" s="12"/>
      <c r="M103" s="12" t="s">
        <v>433</v>
      </c>
      <c r="N103" s="13"/>
      <c r="O103" s="12"/>
      <c r="P103" s="12"/>
    </row>
    <row r="104" s="4" customFormat="1" ht="63" spans="1:16">
      <c r="A104" s="16" t="s">
        <v>446</v>
      </c>
      <c r="B104" s="17">
        <v>1</v>
      </c>
      <c r="C104" s="13" t="s">
        <v>98</v>
      </c>
      <c r="D104" s="35" t="s">
        <v>245</v>
      </c>
      <c r="E104" s="21">
        <v>1</v>
      </c>
      <c r="F104" s="36" t="s">
        <v>447</v>
      </c>
      <c r="G104" s="19" t="s">
        <v>448</v>
      </c>
      <c r="H104" s="21">
        <v>2025</v>
      </c>
      <c r="I104" s="24">
        <v>16.5</v>
      </c>
      <c r="J104" s="24"/>
      <c r="K104" s="25">
        <f t="shared" ref="K104:K108" si="18">I104-J104</f>
        <v>16.5</v>
      </c>
      <c r="L104" s="25"/>
      <c r="M104" s="26" t="s">
        <v>38</v>
      </c>
      <c r="N104" s="13" t="s">
        <v>101</v>
      </c>
      <c r="O104" s="12" t="s">
        <v>32</v>
      </c>
      <c r="P104" s="17"/>
    </row>
    <row r="105" s="4" customFormat="1" ht="63" spans="1:16">
      <c r="A105" s="16" t="s">
        <v>449</v>
      </c>
      <c r="B105" s="17">
        <v>1</v>
      </c>
      <c r="C105" s="13" t="s">
        <v>26</v>
      </c>
      <c r="D105" s="35" t="s">
        <v>245</v>
      </c>
      <c r="E105" s="21">
        <v>1</v>
      </c>
      <c r="F105" s="36" t="s">
        <v>450</v>
      </c>
      <c r="G105" s="19" t="s">
        <v>451</v>
      </c>
      <c r="H105" s="21">
        <v>2025</v>
      </c>
      <c r="I105" s="24">
        <v>50</v>
      </c>
      <c r="J105" s="24"/>
      <c r="K105" s="25">
        <f t="shared" si="18"/>
        <v>50</v>
      </c>
      <c r="L105" s="25"/>
      <c r="M105" s="26" t="s">
        <v>38</v>
      </c>
      <c r="N105" s="13" t="s">
        <v>101</v>
      </c>
      <c r="O105" s="12" t="s">
        <v>32</v>
      </c>
      <c r="P105" s="17"/>
    </row>
    <row r="106" s="4" customFormat="1" ht="35.1" customHeight="1" spans="1:16">
      <c r="A106" s="16" t="s">
        <v>452</v>
      </c>
      <c r="B106" s="17">
        <v>1</v>
      </c>
      <c r="C106" s="13" t="s">
        <v>26</v>
      </c>
      <c r="D106" s="35" t="s">
        <v>245</v>
      </c>
      <c r="E106" s="21">
        <v>1</v>
      </c>
      <c r="F106" s="20" t="s">
        <v>453</v>
      </c>
      <c r="G106" s="19" t="s">
        <v>222</v>
      </c>
      <c r="H106" s="21">
        <v>2025</v>
      </c>
      <c r="I106" s="24">
        <v>100</v>
      </c>
      <c r="J106" s="24"/>
      <c r="K106" s="25">
        <f t="shared" si="18"/>
        <v>100</v>
      </c>
      <c r="L106" s="25"/>
      <c r="M106" s="26" t="s">
        <v>38</v>
      </c>
      <c r="N106" s="13" t="s">
        <v>101</v>
      </c>
      <c r="O106" s="12" t="s">
        <v>32</v>
      </c>
      <c r="P106" s="17"/>
    </row>
    <row r="107" s="4" customFormat="1" ht="50.25" spans="1:16">
      <c r="A107" s="16" t="s">
        <v>456</v>
      </c>
      <c r="B107" s="17">
        <v>1</v>
      </c>
      <c r="C107" s="13" t="s">
        <v>98</v>
      </c>
      <c r="D107" s="35" t="s">
        <v>245</v>
      </c>
      <c r="E107" s="21">
        <v>1</v>
      </c>
      <c r="F107" s="36" t="s">
        <v>457</v>
      </c>
      <c r="G107" s="19" t="s">
        <v>390</v>
      </c>
      <c r="H107" s="21">
        <v>2025</v>
      </c>
      <c r="I107" s="24">
        <v>13</v>
      </c>
      <c r="J107" s="24"/>
      <c r="K107" s="25">
        <f t="shared" si="18"/>
        <v>13</v>
      </c>
      <c r="L107" s="25"/>
      <c r="M107" s="26" t="s">
        <v>38</v>
      </c>
      <c r="N107" s="13" t="s">
        <v>101</v>
      </c>
      <c r="O107" s="12" t="s">
        <v>32</v>
      </c>
      <c r="P107" s="17"/>
    </row>
    <row r="108" s="4" customFormat="1" ht="41" customHeight="1" spans="1:16">
      <c r="A108" s="16" t="s">
        <v>461</v>
      </c>
      <c r="B108" s="17">
        <v>1</v>
      </c>
      <c r="C108" s="13" t="s">
        <v>98</v>
      </c>
      <c r="D108" s="35" t="s">
        <v>245</v>
      </c>
      <c r="E108" s="21">
        <v>1</v>
      </c>
      <c r="F108" s="36" t="s">
        <v>462</v>
      </c>
      <c r="G108" s="19" t="s">
        <v>463</v>
      </c>
      <c r="H108" s="21">
        <v>2025</v>
      </c>
      <c r="I108" s="24">
        <v>15</v>
      </c>
      <c r="J108" s="24"/>
      <c r="K108" s="25">
        <f t="shared" si="18"/>
        <v>15</v>
      </c>
      <c r="L108" s="25"/>
      <c r="M108" s="26" t="s">
        <v>38</v>
      </c>
      <c r="N108" s="13" t="s">
        <v>101</v>
      </c>
      <c r="O108" s="12" t="s">
        <v>32</v>
      </c>
      <c r="P108" s="17"/>
    </row>
    <row r="109" s="3" customFormat="1" spans="1:16">
      <c r="A109" s="11" t="s">
        <v>467</v>
      </c>
      <c r="B109" s="10">
        <f>B110+B112+B119+B126</f>
        <v>0</v>
      </c>
      <c r="C109" s="10" t="s">
        <v>22</v>
      </c>
      <c r="D109" s="10" t="s">
        <v>22</v>
      </c>
      <c r="E109" s="10" t="s">
        <v>22</v>
      </c>
      <c r="F109" s="10" t="s">
        <v>22</v>
      </c>
      <c r="G109" s="10" t="s">
        <v>22</v>
      </c>
      <c r="H109" s="10" t="s">
        <v>22</v>
      </c>
      <c r="I109" s="10">
        <f t="shared" ref="I109:L109" si="19">I110+I112+I119+I126</f>
        <v>0</v>
      </c>
      <c r="J109" s="10">
        <v>0</v>
      </c>
      <c r="K109" s="10">
        <f t="shared" si="19"/>
        <v>0</v>
      </c>
      <c r="L109" s="10">
        <f t="shared" si="19"/>
        <v>0</v>
      </c>
      <c r="M109" s="10" t="s">
        <v>22</v>
      </c>
      <c r="N109" s="13"/>
      <c r="O109" s="12"/>
      <c r="P109" s="12"/>
    </row>
    <row r="110" s="3" customFormat="1" ht="24" spans="1:16">
      <c r="A110" s="11" t="s">
        <v>468</v>
      </c>
      <c r="B110" s="10"/>
      <c r="C110" s="13"/>
      <c r="D110" s="13" t="s">
        <v>469</v>
      </c>
      <c r="E110" s="12"/>
      <c r="F110" s="12" t="s">
        <v>470</v>
      </c>
      <c r="G110" s="12"/>
      <c r="H110" s="12"/>
      <c r="I110" s="13">
        <v>0</v>
      </c>
      <c r="J110" s="13" t="s">
        <v>22</v>
      </c>
      <c r="K110" s="13">
        <v>0</v>
      </c>
      <c r="L110" s="13">
        <v>0</v>
      </c>
      <c r="M110" s="12" t="s">
        <v>471</v>
      </c>
      <c r="N110" s="13"/>
      <c r="O110" s="12"/>
      <c r="P110" s="12"/>
    </row>
    <row r="111" s="3" customFormat="1" spans="1:16">
      <c r="A111" s="11"/>
      <c r="B111" s="10"/>
      <c r="C111" s="13"/>
      <c r="D111" s="13"/>
      <c r="E111" s="12"/>
      <c r="F111" s="12"/>
      <c r="G111" s="12"/>
      <c r="H111" s="12"/>
      <c r="I111" s="13"/>
      <c r="J111" s="13"/>
      <c r="K111" s="13"/>
      <c r="L111" s="13"/>
      <c r="M111" s="12"/>
      <c r="N111" s="13"/>
      <c r="O111" s="12"/>
      <c r="P111" s="12"/>
    </row>
    <row r="112" s="3" customFormat="1" spans="1:16">
      <c r="A112" s="11" t="s">
        <v>472</v>
      </c>
      <c r="B112" s="10">
        <f>B113+B115+B117</f>
        <v>0</v>
      </c>
      <c r="C112" s="13" t="s">
        <v>22</v>
      </c>
      <c r="D112" s="13" t="s">
        <v>22</v>
      </c>
      <c r="E112" s="13" t="s">
        <v>22</v>
      </c>
      <c r="F112" s="13" t="s">
        <v>22</v>
      </c>
      <c r="G112" s="13" t="s">
        <v>22</v>
      </c>
      <c r="H112" s="13" t="s">
        <v>22</v>
      </c>
      <c r="I112" s="13">
        <f t="shared" ref="I112:L112" si="20">I113+I115+I117</f>
        <v>0</v>
      </c>
      <c r="J112" s="13"/>
      <c r="K112" s="13">
        <f t="shared" si="20"/>
        <v>0</v>
      </c>
      <c r="L112" s="13">
        <f t="shared" si="20"/>
        <v>0</v>
      </c>
      <c r="M112" s="13" t="s">
        <v>22</v>
      </c>
      <c r="N112" s="13"/>
      <c r="O112" s="12"/>
      <c r="P112" s="12"/>
    </row>
    <row r="113" s="5" customFormat="1" ht="24" spans="1:16">
      <c r="A113" s="30" t="s">
        <v>473</v>
      </c>
      <c r="B113" s="13"/>
      <c r="C113" s="13"/>
      <c r="D113" s="13" t="s">
        <v>245</v>
      </c>
      <c r="E113" s="12"/>
      <c r="F113" s="12" t="s">
        <v>474</v>
      </c>
      <c r="G113" s="12"/>
      <c r="H113" s="12"/>
      <c r="I113" s="13"/>
      <c r="J113" s="12"/>
      <c r="K113" s="12"/>
      <c r="L113" s="12"/>
      <c r="M113" s="12" t="s">
        <v>475</v>
      </c>
      <c r="N113" s="13"/>
      <c r="O113" s="12"/>
      <c r="P113" s="12"/>
    </row>
    <row r="114" s="5" customFormat="1" spans="1:16">
      <c r="A114" s="30"/>
      <c r="B114" s="13"/>
      <c r="C114" s="13"/>
      <c r="D114" s="13"/>
      <c r="E114" s="12"/>
      <c r="F114" s="12"/>
      <c r="G114" s="12"/>
      <c r="H114" s="12"/>
      <c r="I114" s="13"/>
      <c r="J114" s="12"/>
      <c r="K114" s="12"/>
      <c r="L114" s="12"/>
      <c r="M114" s="12"/>
      <c r="N114" s="13"/>
      <c r="O114" s="12"/>
      <c r="P114" s="12"/>
    </row>
    <row r="115" s="5" customFormat="1" ht="24" spans="1:16">
      <c r="A115" s="30" t="s">
        <v>476</v>
      </c>
      <c r="B115" s="13"/>
      <c r="C115" s="13"/>
      <c r="D115" s="13" t="s">
        <v>252</v>
      </c>
      <c r="E115" s="12"/>
      <c r="F115" s="12"/>
      <c r="G115" s="12"/>
      <c r="H115" s="12"/>
      <c r="I115" s="13"/>
      <c r="J115" s="13"/>
      <c r="K115" s="12"/>
      <c r="L115" s="12"/>
      <c r="M115" s="12" t="s">
        <v>475</v>
      </c>
      <c r="N115" s="13"/>
      <c r="O115" s="12"/>
      <c r="P115" s="12"/>
    </row>
    <row r="116" s="5" customFormat="1" spans="1:16">
      <c r="A116" s="30"/>
      <c r="B116" s="13"/>
      <c r="C116" s="13"/>
      <c r="D116" s="13"/>
      <c r="E116" s="12"/>
      <c r="F116" s="12"/>
      <c r="G116" s="12"/>
      <c r="H116" s="12"/>
      <c r="I116" s="13"/>
      <c r="J116" s="13"/>
      <c r="K116" s="12"/>
      <c r="L116" s="12"/>
      <c r="M116" s="12"/>
      <c r="N116" s="13"/>
      <c r="O116" s="12"/>
      <c r="P116" s="12"/>
    </row>
    <row r="117" s="5" customFormat="1" spans="1:16">
      <c r="A117" s="30" t="s">
        <v>477</v>
      </c>
      <c r="B117" s="13"/>
      <c r="C117" s="13"/>
      <c r="D117" s="13" t="s">
        <v>245</v>
      </c>
      <c r="E117" s="12"/>
      <c r="F117" s="12"/>
      <c r="G117" s="12"/>
      <c r="H117" s="12"/>
      <c r="I117" s="13"/>
      <c r="J117" s="13" t="s">
        <v>22</v>
      </c>
      <c r="K117" s="12"/>
      <c r="L117" s="12"/>
      <c r="M117" s="12" t="s">
        <v>478</v>
      </c>
      <c r="N117" s="13"/>
      <c r="O117" s="12"/>
      <c r="P117" s="12"/>
    </row>
    <row r="118" s="5" customFormat="1" spans="1:16">
      <c r="A118" s="30"/>
      <c r="B118" s="13"/>
      <c r="C118" s="13"/>
      <c r="D118" s="13"/>
      <c r="E118" s="12"/>
      <c r="F118" s="12"/>
      <c r="G118" s="12"/>
      <c r="H118" s="12"/>
      <c r="I118" s="13"/>
      <c r="J118" s="13"/>
      <c r="K118" s="12"/>
      <c r="L118" s="12"/>
      <c r="M118" s="12"/>
      <c r="N118" s="13"/>
      <c r="O118" s="12"/>
      <c r="P118" s="12"/>
    </row>
    <row r="119" s="3" customFormat="1" spans="1:16">
      <c r="A119" s="11" t="s">
        <v>479</v>
      </c>
      <c r="B119" s="10">
        <f>B120+B121+B122+B123+B124+B125</f>
        <v>0</v>
      </c>
      <c r="C119" s="13" t="s">
        <v>22</v>
      </c>
      <c r="D119" s="13" t="s">
        <v>22</v>
      </c>
      <c r="E119" s="13" t="s">
        <v>22</v>
      </c>
      <c r="F119" s="13" t="s">
        <v>22</v>
      </c>
      <c r="G119" s="13" t="s">
        <v>22</v>
      </c>
      <c r="H119" s="13" t="s">
        <v>22</v>
      </c>
      <c r="I119" s="13">
        <f t="shared" ref="I119:L119" si="21">I120+I121+I122+I123+I124+I125</f>
        <v>0</v>
      </c>
      <c r="J119" s="13">
        <v>0</v>
      </c>
      <c r="K119" s="13">
        <f t="shared" si="21"/>
        <v>0</v>
      </c>
      <c r="L119" s="13">
        <f t="shared" si="21"/>
        <v>0</v>
      </c>
      <c r="M119" s="13" t="s">
        <v>22</v>
      </c>
      <c r="N119" s="13"/>
      <c r="O119" s="12"/>
      <c r="P119" s="12"/>
    </row>
    <row r="120" s="3" customFormat="1" ht="24" spans="1:16">
      <c r="A120" s="30" t="s">
        <v>480</v>
      </c>
      <c r="B120" s="10"/>
      <c r="C120" s="13"/>
      <c r="D120" s="13" t="s">
        <v>252</v>
      </c>
      <c r="E120" s="12"/>
      <c r="F120" s="12" t="s">
        <v>481</v>
      </c>
      <c r="G120" s="11"/>
      <c r="H120" s="11"/>
      <c r="I120" s="10"/>
      <c r="J120" s="13" t="s">
        <v>22</v>
      </c>
      <c r="K120" s="11"/>
      <c r="L120" s="11"/>
      <c r="M120" s="12" t="s">
        <v>526</v>
      </c>
      <c r="N120" s="13"/>
      <c r="O120" s="12"/>
      <c r="P120" s="12"/>
    </row>
    <row r="121" s="3" customFormat="1" spans="1:16">
      <c r="A121" s="30" t="s">
        <v>483</v>
      </c>
      <c r="B121" s="10"/>
      <c r="C121" s="13"/>
      <c r="D121" s="13" t="s">
        <v>252</v>
      </c>
      <c r="E121" s="11"/>
      <c r="F121" s="11"/>
      <c r="G121" s="11"/>
      <c r="H121" s="11"/>
      <c r="I121" s="10"/>
      <c r="J121" s="13" t="s">
        <v>22</v>
      </c>
      <c r="K121" s="11"/>
      <c r="L121" s="11"/>
      <c r="M121" s="12" t="s">
        <v>482</v>
      </c>
      <c r="N121" s="13"/>
      <c r="O121" s="12"/>
      <c r="P121" s="12"/>
    </row>
    <row r="122" s="3" customFormat="1" spans="1:16">
      <c r="A122" s="30" t="s">
        <v>484</v>
      </c>
      <c r="B122" s="10"/>
      <c r="C122" s="13"/>
      <c r="D122" s="13" t="s">
        <v>252</v>
      </c>
      <c r="E122" s="11"/>
      <c r="F122" s="11"/>
      <c r="G122" s="11"/>
      <c r="H122" s="11"/>
      <c r="I122" s="10"/>
      <c r="J122" s="13" t="s">
        <v>22</v>
      </c>
      <c r="K122" s="11"/>
      <c r="L122" s="11"/>
      <c r="M122" s="12" t="s">
        <v>482</v>
      </c>
      <c r="N122" s="13"/>
      <c r="O122" s="12"/>
      <c r="P122" s="12"/>
    </row>
    <row r="123" s="3" customFormat="1" ht="24" spans="1:16">
      <c r="A123" s="30" t="s">
        <v>485</v>
      </c>
      <c r="B123" s="10"/>
      <c r="C123" s="13"/>
      <c r="D123" s="13" t="s">
        <v>252</v>
      </c>
      <c r="E123" s="11"/>
      <c r="F123" s="11"/>
      <c r="G123" s="11"/>
      <c r="H123" s="11"/>
      <c r="I123" s="10"/>
      <c r="J123" s="13" t="s">
        <v>22</v>
      </c>
      <c r="K123" s="11"/>
      <c r="L123" s="11"/>
      <c r="M123" s="12" t="s">
        <v>526</v>
      </c>
      <c r="N123" s="13"/>
      <c r="O123" s="12"/>
      <c r="P123" s="12"/>
    </row>
    <row r="124" s="3" customFormat="1" spans="1:16">
      <c r="A124" s="30" t="s">
        <v>486</v>
      </c>
      <c r="B124" s="10"/>
      <c r="C124" s="13"/>
      <c r="D124" s="13" t="s">
        <v>252</v>
      </c>
      <c r="E124" s="11"/>
      <c r="F124" s="11"/>
      <c r="G124" s="11"/>
      <c r="H124" s="11"/>
      <c r="I124" s="10"/>
      <c r="J124" s="13" t="s">
        <v>22</v>
      </c>
      <c r="K124" s="11"/>
      <c r="L124" s="11"/>
      <c r="M124" s="12" t="s">
        <v>526</v>
      </c>
      <c r="N124" s="13"/>
      <c r="O124" s="12"/>
      <c r="P124" s="12"/>
    </row>
    <row r="125" s="3" customFormat="1" ht="24" spans="1:16">
      <c r="A125" s="30" t="s">
        <v>487</v>
      </c>
      <c r="B125" s="10"/>
      <c r="C125" s="13"/>
      <c r="D125" s="13" t="s">
        <v>252</v>
      </c>
      <c r="E125" s="11"/>
      <c r="F125" s="11"/>
      <c r="G125" s="11"/>
      <c r="H125" s="11"/>
      <c r="I125" s="10"/>
      <c r="J125" s="13" t="s">
        <v>22</v>
      </c>
      <c r="K125" s="11"/>
      <c r="L125" s="11"/>
      <c r="M125" s="12" t="s">
        <v>482</v>
      </c>
      <c r="N125" s="13"/>
      <c r="O125" s="12"/>
      <c r="P125" s="12"/>
    </row>
    <row r="126" s="3" customFormat="1" spans="1:16">
      <c r="A126" s="11" t="s">
        <v>489</v>
      </c>
      <c r="B126" s="10">
        <f>B127+B128+B129+B130+B131</f>
        <v>0</v>
      </c>
      <c r="C126" s="10" t="s">
        <v>22</v>
      </c>
      <c r="D126" s="10" t="s">
        <v>22</v>
      </c>
      <c r="E126" s="10" t="s">
        <v>22</v>
      </c>
      <c r="F126" s="10" t="s">
        <v>22</v>
      </c>
      <c r="G126" s="10" t="s">
        <v>22</v>
      </c>
      <c r="H126" s="10" t="s">
        <v>22</v>
      </c>
      <c r="I126" s="10">
        <f t="shared" ref="I126:L126" si="22">I127+I128+I129+I130+I131</f>
        <v>0</v>
      </c>
      <c r="J126" s="10">
        <v>0</v>
      </c>
      <c r="K126" s="10">
        <f t="shared" si="22"/>
        <v>0</v>
      </c>
      <c r="L126" s="10">
        <f t="shared" si="22"/>
        <v>0</v>
      </c>
      <c r="M126" s="10" t="s">
        <v>22</v>
      </c>
      <c r="N126" s="13"/>
      <c r="O126" s="12"/>
      <c r="P126" s="12"/>
    </row>
    <row r="127" s="5" customFormat="1" ht="24" spans="1:16">
      <c r="A127" s="30" t="s">
        <v>490</v>
      </c>
      <c r="B127" s="13"/>
      <c r="C127" s="13"/>
      <c r="D127" s="13" t="s">
        <v>252</v>
      </c>
      <c r="E127" s="12"/>
      <c r="F127" s="12"/>
      <c r="G127" s="12"/>
      <c r="H127" s="12"/>
      <c r="I127" s="13"/>
      <c r="J127" s="13" t="s">
        <v>22</v>
      </c>
      <c r="K127" s="12"/>
      <c r="L127" s="12"/>
      <c r="M127" s="12" t="s">
        <v>426</v>
      </c>
      <c r="N127" s="13"/>
      <c r="O127" s="12"/>
      <c r="P127" s="12"/>
    </row>
    <row r="128" s="5" customFormat="1" ht="24" spans="1:16">
      <c r="A128" s="30" t="s">
        <v>491</v>
      </c>
      <c r="B128" s="13"/>
      <c r="C128" s="13"/>
      <c r="D128" s="13" t="s">
        <v>252</v>
      </c>
      <c r="E128" s="12"/>
      <c r="F128" s="12" t="s">
        <v>492</v>
      </c>
      <c r="G128" s="12"/>
      <c r="H128" s="12"/>
      <c r="I128" s="13"/>
      <c r="J128" s="13" t="s">
        <v>22</v>
      </c>
      <c r="K128" s="12"/>
      <c r="L128" s="12"/>
      <c r="M128" s="12" t="s">
        <v>426</v>
      </c>
      <c r="N128" s="13"/>
      <c r="O128" s="12"/>
      <c r="P128" s="12"/>
    </row>
    <row r="129" s="5" customFormat="1" ht="60" spans="1:16">
      <c r="A129" s="30" t="s">
        <v>493</v>
      </c>
      <c r="B129" s="13"/>
      <c r="C129" s="13"/>
      <c r="D129" s="13" t="s">
        <v>252</v>
      </c>
      <c r="E129" s="12"/>
      <c r="F129" s="12" t="s">
        <v>494</v>
      </c>
      <c r="G129" s="12"/>
      <c r="H129" s="12"/>
      <c r="I129" s="13"/>
      <c r="J129" s="13" t="s">
        <v>22</v>
      </c>
      <c r="K129" s="12"/>
      <c r="L129" s="12"/>
      <c r="M129" s="12" t="s">
        <v>433</v>
      </c>
      <c r="N129" s="13"/>
      <c r="O129" s="12"/>
      <c r="P129" s="12"/>
    </row>
    <row r="130" s="5" customFormat="1" ht="24" spans="1:16">
      <c r="A130" s="30" t="s">
        <v>495</v>
      </c>
      <c r="B130" s="13"/>
      <c r="C130" s="13"/>
      <c r="D130" s="13" t="s">
        <v>252</v>
      </c>
      <c r="E130" s="12"/>
      <c r="F130" s="12" t="s">
        <v>496</v>
      </c>
      <c r="G130" s="12"/>
      <c r="H130" s="12"/>
      <c r="I130" s="13"/>
      <c r="J130" s="13" t="s">
        <v>22</v>
      </c>
      <c r="K130" s="12"/>
      <c r="L130" s="12"/>
      <c r="M130" s="12" t="s">
        <v>426</v>
      </c>
      <c r="N130" s="13"/>
      <c r="O130" s="12"/>
      <c r="P130" s="12"/>
    </row>
    <row r="131" s="5" customFormat="1" ht="36" spans="1:16">
      <c r="A131" s="30" t="s">
        <v>498</v>
      </c>
      <c r="B131" s="13"/>
      <c r="C131" s="13"/>
      <c r="D131" s="13" t="s">
        <v>252</v>
      </c>
      <c r="E131" s="12"/>
      <c r="F131" s="12" t="s">
        <v>527</v>
      </c>
      <c r="G131" s="12"/>
      <c r="H131" s="12"/>
      <c r="I131" s="13"/>
      <c r="J131" s="13" t="s">
        <v>22</v>
      </c>
      <c r="K131" s="12"/>
      <c r="L131" s="12"/>
      <c r="M131" s="12" t="s">
        <v>426</v>
      </c>
      <c r="N131" s="13"/>
      <c r="O131" s="12"/>
      <c r="P131" s="12"/>
    </row>
    <row r="132" s="3" customFormat="1" spans="1:16">
      <c r="A132" s="11" t="s">
        <v>499</v>
      </c>
      <c r="B132" s="10">
        <f>B133+B137</f>
        <v>0</v>
      </c>
      <c r="C132" s="10" t="s">
        <v>22</v>
      </c>
      <c r="D132" s="10" t="s">
        <v>22</v>
      </c>
      <c r="E132" s="10" t="s">
        <v>22</v>
      </c>
      <c r="F132" s="10" t="s">
        <v>22</v>
      </c>
      <c r="G132" s="10" t="s">
        <v>22</v>
      </c>
      <c r="H132" s="10" t="s">
        <v>22</v>
      </c>
      <c r="I132" s="10">
        <f t="shared" ref="I132:L132" si="23">I133+I137</f>
        <v>0</v>
      </c>
      <c r="J132" s="10">
        <f t="shared" si="23"/>
        <v>0</v>
      </c>
      <c r="K132" s="10">
        <f t="shared" si="23"/>
        <v>0</v>
      </c>
      <c r="L132" s="10">
        <f t="shared" si="23"/>
        <v>0</v>
      </c>
      <c r="M132" s="10" t="s">
        <v>22</v>
      </c>
      <c r="N132" s="13"/>
      <c r="O132" s="12"/>
      <c r="P132" s="12"/>
    </row>
    <row r="133" s="3" customFormat="1" ht="24" spans="1:16">
      <c r="A133" s="38" t="s">
        <v>500</v>
      </c>
      <c r="B133" s="10">
        <f>B134+B135+B136</f>
        <v>0</v>
      </c>
      <c r="C133" s="10" t="s">
        <v>22</v>
      </c>
      <c r="D133" s="10" t="s">
        <v>22</v>
      </c>
      <c r="E133" s="10" t="s">
        <v>22</v>
      </c>
      <c r="F133" s="10" t="s">
        <v>22</v>
      </c>
      <c r="G133" s="10" t="s">
        <v>22</v>
      </c>
      <c r="H133" s="10" t="s">
        <v>22</v>
      </c>
      <c r="I133" s="10">
        <f t="shared" ref="I133:L133" si="24">I134+I135+I136</f>
        <v>0</v>
      </c>
      <c r="J133" s="10">
        <v>0</v>
      </c>
      <c r="K133" s="10">
        <f t="shared" si="24"/>
        <v>0</v>
      </c>
      <c r="L133" s="10">
        <f t="shared" si="24"/>
        <v>0</v>
      </c>
      <c r="M133" s="10" t="s">
        <v>22</v>
      </c>
      <c r="N133" s="13"/>
      <c r="O133" s="12"/>
      <c r="P133" s="12"/>
    </row>
    <row r="134" s="3" customFormat="1" ht="24" spans="1:16">
      <c r="A134" s="39" t="s">
        <v>501</v>
      </c>
      <c r="B134" s="10"/>
      <c r="C134" s="13"/>
      <c r="D134" s="13" t="s">
        <v>245</v>
      </c>
      <c r="E134" s="12"/>
      <c r="F134" s="12" t="s">
        <v>502</v>
      </c>
      <c r="G134" s="12"/>
      <c r="H134" s="12"/>
      <c r="I134" s="13"/>
      <c r="J134" s="13" t="s">
        <v>22</v>
      </c>
      <c r="K134" s="12"/>
      <c r="L134" s="12"/>
      <c r="M134" s="12" t="s">
        <v>263</v>
      </c>
      <c r="N134" s="13"/>
      <c r="O134" s="12"/>
      <c r="P134" s="12"/>
    </row>
    <row r="135" s="3" customFormat="1" ht="36" spans="1:16">
      <c r="A135" s="39" t="s">
        <v>503</v>
      </c>
      <c r="B135" s="10"/>
      <c r="C135" s="13"/>
      <c r="D135" s="13" t="s">
        <v>245</v>
      </c>
      <c r="E135" s="12"/>
      <c r="F135" s="12" t="s">
        <v>504</v>
      </c>
      <c r="G135" s="12"/>
      <c r="H135" s="12"/>
      <c r="I135" s="13"/>
      <c r="J135" s="13" t="s">
        <v>22</v>
      </c>
      <c r="K135" s="12"/>
      <c r="L135" s="12"/>
      <c r="M135" s="12" t="s">
        <v>263</v>
      </c>
      <c r="N135" s="13"/>
      <c r="O135" s="12"/>
      <c r="P135" s="12"/>
    </row>
    <row r="136" s="3" customFormat="1" ht="24" spans="1:16">
      <c r="A136" s="39" t="s">
        <v>505</v>
      </c>
      <c r="B136" s="10"/>
      <c r="C136" s="13"/>
      <c r="D136" s="13" t="s">
        <v>245</v>
      </c>
      <c r="E136" s="12"/>
      <c r="F136" s="12" t="s">
        <v>506</v>
      </c>
      <c r="G136" s="12"/>
      <c r="H136" s="12"/>
      <c r="I136" s="13"/>
      <c r="J136" s="13"/>
      <c r="K136" s="12"/>
      <c r="L136" s="12"/>
      <c r="M136" s="12" t="s">
        <v>79</v>
      </c>
      <c r="N136" s="13"/>
      <c r="O136" s="12"/>
      <c r="P136" s="12"/>
    </row>
    <row r="137" s="3" customFormat="1" ht="24" spans="1:16">
      <c r="A137" s="38" t="s">
        <v>507</v>
      </c>
      <c r="B137" s="10">
        <f>B138+B139+B140+B141</f>
        <v>0</v>
      </c>
      <c r="C137" s="10" t="s">
        <v>22</v>
      </c>
      <c r="D137" s="10" t="s">
        <v>22</v>
      </c>
      <c r="E137" s="10" t="s">
        <v>22</v>
      </c>
      <c r="F137" s="10" t="s">
        <v>22</v>
      </c>
      <c r="G137" s="10" t="s">
        <v>22</v>
      </c>
      <c r="H137" s="10" t="s">
        <v>22</v>
      </c>
      <c r="I137" s="10">
        <f t="shared" ref="I137:L137" si="25">I138+I139+I140+I141</f>
        <v>0</v>
      </c>
      <c r="J137" s="10">
        <v>0</v>
      </c>
      <c r="K137" s="10">
        <f t="shared" si="25"/>
        <v>0</v>
      </c>
      <c r="L137" s="10">
        <f t="shared" si="25"/>
        <v>0</v>
      </c>
      <c r="M137" s="10" t="s">
        <v>22</v>
      </c>
      <c r="N137" s="13"/>
      <c r="O137" s="12"/>
      <c r="P137" s="11"/>
    </row>
    <row r="138" s="3" customFormat="1" ht="24" spans="1:16">
      <c r="A138" s="39" t="s">
        <v>508</v>
      </c>
      <c r="B138" s="10"/>
      <c r="C138" s="13"/>
      <c r="D138" s="13" t="s">
        <v>252</v>
      </c>
      <c r="E138" s="11"/>
      <c r="F138" s="11"/>
      <c r="G138" s="11"/>
      <c r="H138" s="11"/>
      <c r="I138" s="10"/>
      <c r="J138" s="13" t="s">
        <v>22</v>
      </c>
      <c r="K138" s="11"/>
      <c r="L138" s="11"/>
      <c r="M138" s="12" t="s">
        <v>263</v>
      </c>
      <c r="N138" s="13"/>
      <c r="O138" s="12"/>
      <c r="P138" s="48" t="s">
        <v>509</v>
      </c>
    </row>
    <row r="139" s="3" customFormat="1" ht="24" spans="1:16">
      <c r="A139" s="39" t="s">
        <v>510</v>
      </c>
      <c r="B139" s="10"/>
      <c r="C139" s="13"/>
      <c r="D139" s="13" t="s">
        <v>35</v>
      </c>
      <c r="E139" s="11"/>
      <c r="F139" s="11"/>
      <c r="G139" s="11"/>
      <c r="H139" s="11"/>
      <c r="I139" s="10"/>
      <c r="J139" s="13" t="s">
        <v>22</v>
      </c>
      <c r="K139" s="11"/>
      <c r="L139" s="11"/>
      <c r="M139" s="12" t="s">
        <v>263</v>
      </c>
      <c r="N139" s="13"/>
      <c r="O139" s="12"/>
      <c r="P139" s="49"/>
    </row>
    <row r="140" s="3" customFormat="1" ht="36" spans="1:16">
      <c r="A140" s="39" t="s">
        <v>511</v>
      </c>
      <c r="B140" s="10"/>
      <c r="C140" s="13"/>
      <c r="D140" s="13" t="s">
        <v>252</v>
      </c>
      <c r="E140" s="11"/>
      <c r="F140" s="11"/>
      <c r="G140" s="11"/>
      <c r="H140" s="11"/>
      <c r="I140" s="10"/>
      <c r="J140" s="13" t="s">
        <v>22</v>
      </c>
      <c r="K140" s="11"/>
      <c r="L140" s="11"/>
      <c r="M140" s="12" t="s">
        <v>512</v>
      </c>
      <c r="N140" s="13"/>
      <c r="O140" s="12"/>
      <c r="P140" s="49"/>
    </row>
    <row r="141" s="3" customFormat="1" spans="1:16">
      <c r="A141" s="39" t="s">
        <v>513</v>
      </c>
      <c r="B141" s="10"/>
      <c r="C141" s="13"/>
      <c r="D141" s="10"/>
      <c r="E141" s="11"/>
      <c r="F141" s="11"/>
      <c r="G141" s="11"/>
      <c r="H141" s="11"/>
      <c r="I141" s="10"/>
      <c r="J141" s="13" t="s">
        <v>22</v>
      </c>
      <c r="K141" s="11"/>
      <c r="L141" s="11"/>
      <c r="M141" s="12" t="s">
        <v>514</v>
      </c>
      <c r="N141" s="13"/>
      <c r="O141" s="12"/>
      <c r="P141" s="49"/>
    </row>
    <row r="142" s="3" customFormat="1" spans="1:16">
      <c r="A142" s="11" t="s">
        <v>515</v>
      </c>
      <c r="B142" s="10">
        <f>B143+B144+B145</f>
        <v>0</v>
      </c>
      <c r="C142" s="10" t="s">
        <v>22</v>
      </c>
      <c r="D142" s="10" t="s">
        <v>22</v>
      </c>
      <c r="E142" s="10" t="s">
        <v>22</v>
      </c>
      <c r="F142" s="10" t="s">
        <v>22</v>
      </c>
      <c r="G142" s="10" t="s">
        <v>22</v>
      </c>
      <c r="H142" s="10" t="s">
        <v>22</v>
      </c>
      <c r="I142" s="10">
        <v>0</v>
      </c>
      <c r="J142" s="10">
        <v>0</v>
      </c>
      <c r="K142" s="10">
        <v>0</v>
      </c>
      <c r="L142" s="10">
        <v>0</v>
      </c>
      <c r="M142" s="10" t="s">
        <v>22</v>
      </c>
      <c r="N142" s="10"/>
      <c r="O142" s="11"/>
      <c r="P142" s="50"/>
    </row>
    <row r="143" s="5" customFormat="1" spans="1:16">
      <c r="A143" s="12" t="s">
        <v>516</v>
      </c>
      <c r="B143" s="13"/>
      <c r="C143" s="13"/>
      <c r="D143" s="13" t="s">
        <v>35</v>
      </c>
      <c r="E143" s="12"/>
      <c r="F143" s="12"/>
      <c r="G143" s="12"/>
      <c r="H143" s="12"/>
      <c r="I143" s="13" t="s">
        <v>22</v>
      </c>
      <c r="J143" s="13" t="s">
        <v>22</v>
      </c>
      <c r="K143" s="13" t="s">
        <v>22</v>
      </c>
      <c r="L143" s="13" t="s">
        <v>22</v>
      </c>
      <c r="M143" s="13" t="s">
        <v>517</v>
      </c>
      <c r="N143" s="13"/>
      <c r="O143" s="12"/>
      <c r="P143" s="49"/>
    </row>
    <row r="144" s="5" customFormat="1" spans="1:16">
      <c r="A144" s="12" t="s">
        <v>518</v>
      </c>
      <c r="B144" s="13"/>
      <c r="C144" s="13"/>
      <c r="D144" s="13" t="s">
        <v>35</v>
      </c>
      <c r="E144" s="12"/>
      <c r="F144" s="12"/>
      <c r="G144" s="12"/>
      <c r="H144" s="12"/>
      <c r="I144" s="13" t="s">
        <v>22</v>
      </c>
      <c r="J144" s="13" t="s">
        <v>22</v>
      </c>
      <c r="K144" s="13" t="s">
        <v>22</v>
      </c>
      <c r="L144" s="13" t="s">
        <v>22</v>
      </c>
      <c r="M144" s="13" t="s">
        <v>517</v>
      </c>
      <c r="N144" s="13"/>
      <c r="O144" s="12"/>
      <c r="P144" s="49"/>
    </row>
    <row r="145" s="5" customFormat="1" spans="1:16">
      <c r="A145" s="12" t="s">
        <v>519</v>
      </c>
      <c r="B145" s="13"/>
      <c r="C145" s="13"/>
      <c r="D145" s="13" t="s">
        <v>35</v>
      </c>
      <c r="E145" s="13"/>
      <c r="F145" s="13"/>
      <c r="G145" s="13"/>
      <c r="H145" s="13"/>
      <c r="I145" s="13" t="s">
        <v>22</v>
      </c>
      <c r="J145" s="13" t="s">
        <v>22</v>
      </c>
      <c r="K145" s="13" t="s">
        <v>22</v>
      </c>
      <c r="L145" s="13" t="s">
        <v>22</v>
      </c>
      <c r="M145" s="13" t="s">
        <v>517</v>
      </c>
      <c r="N145" s="13"/>
      <c r="O145" s="12"/>
      <c r="P145" s="49"/>
    </row>
    <row r="146" s="3" customFormat="1" ht="24" spans="1:16">
      <c r="A146" s="11" t="s">
        <v>520</v>
      </c>
      <c r="B146" s="10"/>
      <c r="C146" s="10"/>
      <c r="D146" s="10" t="s">
        <v>35</v>
      </c>
      <c r="E146" s="11">
        <v>374</v>
      </c>
      <c r="F146" s="12" t="s">
        <v>521</v>
      </c>
      <c r="G146" s="11"/>
      <c r="H146" s="11"/>
      <c r="I146" s="10">
        <v>0</v>
      </c>
      <c r="J146" s="10">
        <v>0</v>
      </c>
      <c r="K146" s="10">
        <v>0</v>
      </c>
      <c r="L146" s="10">
        <v>0</v>
      </c>
      <c r="M146" s="13" t="s">
        <v>517</v>
      </c>
      <c r="N146" s="10"/>
      <c r="O146" s="11"/>
      <c r="P146" s="23"/>
    </row>
    <row r="147" s="3" customFormat="1" spans="1:16">
      <c r="A147" s="40"/>
      <c r="B147" s="41"/>
      <c r="C147" s="41"/>
      <c r="D147" s="41"/>
      <c r="E147" s="42"/>
      <c r="F147" s="43"/>
      <c r="G147" s="42"/>
      <c r="H147" s="42"/>
      <c r="I147" s="41"/>
      <c r="J147" s="41"/>
      <c r="K147" s="41"/>
      <c r="L147" s="41"/>
      <c r="M147" s="45"/>
      <c r="N147" s="41"/>
      <c r="O147" s="42"/>
      <c r="P147" s="51"/>
    </row>
    <row r="148" s="2" customFormat="1" ht="74" customHeight="1" spans="1:16">
      <c r="A148" s="44" t="s">
        <v>522</v>
      </c>
      <c r="B148" s="45"/>
      <c r="C148" s="45"/>
      <c r="D148" s="46"/>
      <c r="E148" s="46"/>
      <c r="F148" s="46"/>
      <c r="G148" s="46"/>
      <c r="H148" s="46"/>
      <c r="I148" s="45"/>
      <c r="J148" s="46"/>
      <c r="K148" s="46"/>
      <c r="L148" s="46"/>
      <c r="M148" s="46"/>
      <c r="N148" s="45"/>
      <c r="O148" s="46"/>
      <c r="P148" s="52"/>
    </row>
    <row r="149" s="2" customFormat="1" spans="2:14">
      <c r="B149" s="47"/>
      <c r="C149" s="47"/>
      <c r="I149" s="47"/>
      <c r="N149" s="47"/>
    </row>
  </sheetData>
  <autoFilter ref="A4:P23">
    <extLst/>
  </autoFilter>
  <mergeCells count="19">
    <mergeCell ref="A1:P1"/>
    <mergeCell ref="A2:C2"/>
    <mergeCell ref="D2:P2"/>
    <mergeCell ref="D3:E3"/>
    <mergeCell ref="I3:K3"/>
    <mergeCell ref="A148:P148"/>
    <mergeCell ref="A3:A4"/>
    <mergeCell ref="A76:A78"/>
    <mergeCell ref="B3:B4"/>
    <mergeCell ref="C3:C4"/>
    <mergeCell ref="F3:F4"/>
    <mergeCell ref="G3:G4"/>
    <mergeCell ref="H3:H4"/>
    <mergeCell ref="M3:M4"/>
    <mergeCell ref="N3:N4"/>
    <mergeCell ref="O3:O4"/>
    <mergeCell ref="P3:P4"/>
    <mergeCell ref="P5:P8"/>
    <mergeCell ref="P138:P146"/>
  </mergeCells>
  <dataValidations count="3">
    <dataValidation type="list" allowBlank="1" showInputMessage="1" showErrorMessage="1" sqref="C8 C9 C10 C11 C12 C13 C14 C15 C16 C17 C18 C19 C20 C21 C22 C23 C24 C26 C27 C28 C29 C30 C31 C32 C33 C35 C36 C42 C43 C44 C55 C64 C65 C68 C77 C78 C79 C80 C81 C82 C83 C84 C86 C87 C89 C90 C91 C92 C93 C94 C95 C96 C107 C108 C110 C111 C113 C114 C115 C116 C117 C118 C146 C147 C37:C39 C40:C41 C46:C47 C50:C52 C58:C59 C61:C62 C66:C67 C70:C76 C98:C103 C104:C106 C120:C125 C127:C131 C134:C136 C138:C141 C143:C144">
      <formula1>"新建,改建,扩建"</formula1>
    </dataValidation>
    <dataValidation type="list" allowBlank="1" showInputMessage="1" showErrorMessage="1" sqref="N8 N9 N10 N11 N12 N13 N14 N15 N16 N17 N18 N19 N20 N21 N22 N23 N24 N26 N27 N28 N29 N30 N31 N32 N33 N35 N36 N37 N38 N39 N40 N41 N42 N43 N44 N64 N74 N76 N77 N78 N79 N80 N81 N82 N86 N87 N89 N90 N91 N93 N94 N95 N96 N104 N105 N106 N107 N108 N111 N114 N115 N116 N117 N118 N147 N46:N47 N50:N52 N54:N55 N58:N59 N61:N62 N65:N66 N67:N68 N70:N72 N97:N103 N109:N110 N112:N113 N119:N144 N145:N146">
      <formula1>"经营性,公益性,国有资产,农户"</formula1>
    </dataValidation>
    <dataValidation type="list" allowBlank="1" showInputMessage="1" showErrorMessage="1" sqref="O8 O9 O10 O11 O12 O13 O14 O15 O16 O17 O18 O19 O20 O21 O22 O23 O24 O26 O27 O28 O29 O30 O31 O32 O33 O35 O36 O37 O38 O39 O40 O41 O42 O43 O44 O64 O74 O76 O77 O78 O79 O80 O81 O82 O86 O87 O89 O90 O91 O93 O94 O95 O96 O104 O105 O106 O107 O108 O111 O114 O115 O116 O117 O118 O147 O46:O47 O50:O52 O54:O55 O58:O59 O61:O62 O65:O66 O67:O68 O70:O72 O97:O103 O109:O110 O112:O113 O119:O144 O145:O146">
      <formula1>"已明确,未设置"</formula1>
    </dataValidation>
  </dataValidations>
  <printOptions horizontalCentered="1"/>
  <pageMargins left="0.161111111111111" right="0.161111111111111" top="0.409027777777778" bottom="0.409027777777778" header="0.5" footer="0.5"/>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5</vt:i4>
      </vt:variant>
    </vt:vector>
  </HeadingPairs>
  <TitlesOfParts>
    <vt:vector size="5" baseType="lpstr">
      <vt:lpstr> 乡汇总表</vt:lpstr>
      <vt:lpstr>2022年乡子项目表</vt:lpstr>
      <vt:lpstr>2023年乡子项目表 </vt:lpstr>
      <vt:lpstr>2024年乡子项目表 </vt:lpstr>
      <vt:lpstr>2025年乡子项目表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Jiangkc</dc:creator>
  <cp:lastModifiedBy>克晗</cp:lastModifiedBy>
  <dcterms:created xsi:type="dcterms:W3CDTF">2021-02-07T02:10:00Z</dcterms:created>
  <dcterms:modified xsi:type="dcterms:W3CDTF">2026-02-26T08:54:25Z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2052-12.1.0.15990</vt:lpwstr>
  </property>
  <property fmtid="{D5CDD505-2E9C-101B-9397-08002B2CF9AE}" pid="3" name="ICV">
    <vt:lpwstr>86B308E34103420CAC580DFA383981DF</vt:lpwstr>
  </property>
</Properties>
</file>