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65" windowHeight="10245" firstSheet="12" activeTab="16"/>
  </bookViews>
  <sheets>
    <sheet name="部门财务收支预算总表 01-1" sheetId="1" r:id="rId1"/>
    <sheet name="部门收入预算表01-2" sheetId="2" r:id="rId2"/>
    <sheet name="部门支出预算表01-3" sheetId="3" r:id="rId3"/>
    <sheet name="部门财政拨款收支预算总表 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盈江）" sheetId="13" r:id="rId13"/>
    <sheet name="县对下转移支付绩效目标表09-2（盈江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<sst xmlns="http://schemas.openxmlformats.org/spreadsheetml/2006/main" count="377">
  <si>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</si>
  <si>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</si>
  <si>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</si>
  <si>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</si>
  <si>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</si>
  <si>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</si>
  <si>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</si>
  <si>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</si>
  <si>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</si>
  <si>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</si>
  <si>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</si>
  <si>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</si>
  <si>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</si>
  <si>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</si>
  <si>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</si>
  <si>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</si>
  <si>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</si>
  <si>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</si>
  <si>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</si>
  <si>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</si>
  <si>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</si>
  <si>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</si>
  <si>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</si>
  <si>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</si>
  <si>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</si>
  <si>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</si>
  <si>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</si>
  <si>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</si>
  <si>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</si>
  <si>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</si>
  <si>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</si>
  <si>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</si>
  <si>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</si>
  <si>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</si>
  <si>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</si>
  <si>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</si>
  <si>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</si>
  <si>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</si>
  <si>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</si>
  <si>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</si>
  <si>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</si>
  <si>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</si>
  <si>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</si>
  <si>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</si>
  <si>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</si>
  <si>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654001</t>
  </si>
  <si>
    <t>云南盈江产业园区管理委员会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</si>
  <si>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</si>
  <si>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</si>
  <si>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</si>
  <si>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</si>
  <si>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</si>
  <si>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</si>
  <si>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</si>
  <si>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</si>
  <si>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</si>
  <si>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</si>
  <si>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</si>
  <si>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</si>
  <si>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</si>
  <si>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</si>
  <si>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</si>
  <si>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</si>
  <si>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</si>
  <si>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</si>
  <si>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</si>
  <si>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</si>
  <si>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</si>
  <si>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</si>
  <si>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</si>
  <si>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</si>
  <si>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</si>
  <si>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</si>
  <si>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</si>
  <si>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</si>
  <si>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</si>
  <si>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20113</t>
  </si>
  <si>
    <t>商贸事务</t>
  </si>
  <si>
    <t>2011301</t>
  </si>
  <si>
    <t>行政运行</t>
  </si>
  <si>
    <t>2011308</t>
  </si>
  <si>
    <t>招商引资</t>
  </si>
  <si>
    <t>20136</t>
  </si>
  <si>
    <t>其他共产党事务支出</t>
  </si>
  <si>
    <t>2013699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</si>
  <si>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</si>
  <si>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</si>
  <si>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</si>
  <si>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</si>
  <si>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</si>
  <si>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</si>
  <si>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</si>
  <si>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</si>
  <si>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</si>
  <si>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</si>
  <si>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</si>
  <si>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</si>
  <si>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</si>
  <si>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</si>
  <si>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</si>
  <si>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</si>
  <si>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</si>
  <si>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</si>
  <si>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</si>
  <si>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</si>
  <si>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</si>
  <si>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</si>
  <si>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</si>
  <si>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</si>
  <si>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</si>
  <si>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</si>
  <si>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</si>
  <si>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</si>
  <si>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</si>
  <si>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</si>
  <si>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</si>
  <si>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</si>
  <si>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</si>
  <si>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</si>
  <si>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</si>
  <si>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</si>
  <si>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</si>
  <si>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</si>
  <si>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</si>
  <si>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</si>
  <si>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</si>
  <si>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</si>
  <si>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</si>
  <si>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</si>
  <si>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</si>
  <si>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</si>
  <si>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</si>
  <si>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</si>
  <si>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</si>
  <si>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</si>
  <si>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</si>
  <si>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</si>
  <si>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</si>
  <si>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</si>
  <si>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</si>
  <si>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</si>
  <si>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</si>
  <si>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</si>
  <si>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</si>
  <si>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</si>
  <si>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</si>
  <si>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</si>
  <si>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</si>
  <si>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</si>
  <si>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</si>
  <si>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</si>
  <si>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</si>
  <si>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</si>
  <si>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</si>
  <si>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</si>
  <si>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</si>
  <si>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</si>
  <si>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</si>
  <si>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</si>
  <si>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</si>
  <si>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</si>
  <si>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</si>
  <si>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533123241100002275563</t>
  </si>
  <si>
    <t>事业人员支出工资</t>
  </si>
  <si>
    <t>30101</t>
  </si>
  <si>
    <t>基本工资</t>
  </si>
  <si>
    <t>533123221100000319309</t>
  </si>
  <si>
    <t>行政人员支出工资</t>
  </si>
  <si>
    <t>30102</t>
  </si>
  <si>
    <t>津贴补贴</t>
  </si>
  <si>
    <t>30103</t>
  </si>
  <si>
    <t>奖金</t>
  </si>
  <si>
    <t>533123231100001468781</t>
  </si>
  <si>
    <t>行政绩效奖励</t>
  </si>
  <si>
    <t>30107</t>
  </si>
  <si>
    <t>绩效工资</t>
  </si>
  <si>
    <t>533123241100002275537</t>
  </si>
  <si>
    <t>事业绩效奖励</t>
  </si>
  <si>
    <t>533123251100003748859</t>
  </si>
  <si>
    <t>事业人员奖励性绩效改革性补贴</t>
  </si>
  <si>
    <t>533123221100000319299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</si>
  <si>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</si>
  <si>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</si>
  <si>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</si>
  <si>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</si>
  <si>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</si>
  <si>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</si>
  <si>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</si>
  <si>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</si>
  <si>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</si>
  <si>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533123221100000319300</t>
  </si>
  <si>
    <t>30113</t>
  </si>
  <si>
    <t>533123221100000319311</t>
  </si>
  <si>
    <t>一般公用经费</t>
  </si>
  <si>
    <t>30229</t>
  </si>
  <si>
    <t>福利费</t>
  </si>
  <si>
    <t>533123221100000319553</t>
  </si>
  <si>
    <t>公用经费安排的工会经费</t>
  </si>
  <si>
    <t>30228</t>
  </si>
  <si>
    <t>工会经费</t>
  </si>
  <si>
    <t>533123251100003748860</t>
  </si>
  <si>
    <t>公用经费安排的公务接待费</t>
  </si>
  <si>
    <t>30217</t>
  </si>
  <si>
    <t>533123241100002275543</t>
  </si>
  <si>
    <t>公用经费安排的生活补助</t>
  </si>
  <si>
    <t>30305</t>
  </si>
  <si>
    <t>生活补助</t>
  </si>
  <si>
    <t>30213</t>
  </si>
  <si>
    <t>维修（护）费</t>
  </si>
  <si>
    <t>30239</t>
  </si>
  <si>
    <t>其他交通费用</t>
  </si>
  <si>
    <t>30211</t>
  </si>
  <si>
    <t>差旅费</t>
  </si>
  <si>
    <t>30201</t>
  </si>
  <si>
    <t>办公费</t>
  </si>
  <si>
    <t>533123251100003748827</t>
  </si>
  <si>
    <t>退休公用经费</t>
  </si>
  <si>
    <t>533123231100001149661</t>
  </si>
  <si>
    <t>533123221100000319321</t>
  </si>
  <si>
    <t>公务交通补贴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</si>
  <si>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</si>
  <si>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</si>
  <si>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</si>
  <si>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</si>
  <si>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</si>
  <si>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</si>
  <si>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</si>
  <si>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</si>
  <si>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机关事业单位党组织工作经费</t>
  </si>
  <si>
    <t>事业发展类</t>
  </si>
  <si>
    <t>533123221100000586857</t>
  </si>
  <si>
    <t>盈江县工业园区管理委员会招商引资工作经费</t>
  </si>
  <si>
    <t>专项业务类</t>
  </si>
  <si>
    <t>533123200000000000878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</si>
  <si>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</si>
  <si>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</si>
  <si>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</si>
  <si>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</si>
  <si>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</si>
  <si>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</si>
  <si>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</si>
  <si>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</si>
  <si>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31002</t>
  </si>
  <si>
    <t>办公设备购置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</si>
  <si>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</si>
  <si>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</si>
  <si>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</si>
  <si>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</si>
  <si>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</si>
  <si>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</si>
  <si>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</si>
  <si>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</si>
  <si>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</si>
  <si>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</si>
  <si>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</si>
  <si>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《中共德宏州委办公室关于印发&lt;德宏州2017年“基层党建提升年”工作方案&gt;的通知》（德办发〔2017〕13号）文件，各级各部门要认真落实“机关事业单位党组织工作经费按每名党员不低于200元标准列入年度经费预算”，不断加大党建工作经费投入保障力度。</t>
  </si>
  <si>
    <t>产出指标</t>
  </si>
  <si>
    <t>数量指标</t>
  </si>
  <si>
    <t>党内开展警示教育活动次数</t>
  </si>
  <si>
    <t>&gt;=</t>
  </si>
  <si>
    <t>次</t>
  </si>
  <si>
    <t>定量指标</t>
  </si>
  <si>
    <t>反映党内开展警示教育活动次数情况</t>
  </si>
  <si>
    <t>效益指标</t>
  </si>
  <si>
    <t>社会效益</t>
  </si>
  <si>
    <t>提升党建工作</t>
  </si>
  <si>
    <t>=</t>
  </si>
  <si>
    <t>有效提升</t>
  </si>
  <si>
    <t>年</t>
  </si>
  <si>
    <t>定性指标</t>
  </si>
  <si>
    <t>反映有效提升党建工作情况</t>
  </si>
  <si>
    <t>满意度指标</t>
  </si>
  <si>
    <t>服务对象满意度</t>
  </si>
  <si>
    <t>党员满意度</t>
  </si>
  <si>
    <t>90</t>
  </si>
  <si>
    <t>%</t>
  </si>
  <si>
    <t>反映党员满意度情况</t>
  </si>
  <si>
    <t>通过加大招商引资工作力度，力争2025年引进亿元以上招商项目1个，进一步发挥工业园区产业集聚和辐射带动能力，促使园区产业链逐渐延长，产业层次有效提升，全县经济、社会的发展水平进一步提高。</t>
  </si>
  <si>
    <t>开展招商活动次数</t>
  </si>
  <si>
    <t>反映开展招商活动次数。</t>
  </si>
  <si>
    <t>接待考察企业数量</t>
  </si>
  <si>
    <t>家</t>
  </si>
  <si>
    <t>反映接待考察企业数量。</t>
  </si>
  <si>
    <t>签约成功企业数</t>
  </si>
  <si>
    <t>反映签约成功企业数。</t>
  </si>
  <si>
    <t>质量指标</t>
  </si>
  <si>
    <t>招商引资任务</t>
  </si>
  <si>
    <t>亿元</t>
  </si>
  <si>
    <t>反映招商引资任务完成情况。</t>
  </si>
  <si>
    <t>考核合格情况</t>
  </si>
  <si>
    <t>合格</t>
  </si>
  <si>
    <t>反映年度考核是否合格。</t>
  </si>
  <si>
    <t>经济效益</t>
  </si>
  <si>
    <t>园区经济增长</t>
  </si>
  <si>
    <t>反映园区2024年经济增长情况。园区经济增长=（2024年园区工业总产值-2023年园区工业总产值）/2023年园区工业总产值*100%。</t>
  </si>
  <si>
    <t>促进盈江县就业情况</t>
  </si>
  <si>
    <t>有效促进</t>
  </si>
  <si>
    <t>反映园区发展对盈江县就业促进作用。</t>
  </si>
  <si>
    <t>入园企业满意度</t>
  </si>
  <si>
    <t>反映入园企业满意度。满意度=满意人员数量/调查总人数*100%。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</si>
  <si>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</si>
  <si>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</si>
  <si>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</si>
  <si>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</si>
  <si>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</si>
  <si>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备注：云南盈江产业园区管理委员会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年无政府性基金预算，故公开空表。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</si>
  <si>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</si>
  <si>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</si>
  <si>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</si>
  <si>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</si>
  <si>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</si>
  <si>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</si>
  <si>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</si>
  <si>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</si>
  <si>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</si>
  <si>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</si>
  <si>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</si>
  <si>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</si>
  <si>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打印机</t>
  </si>
  <si>
    <t>A4黑白打印机</t>
  </si>
  <si>
    <t>台</t>
  </si>
  <si>
    <t>笔记本电脑</t>
  </si>
  <si>
    <t>便携式计算机</t>
  </si>
  <si>
    <t>多功能一体机</t>
  </si>
  <si>
    <t>办公复印纸</t>
  </si>
  <si>
    <t>复印纸</t>
  </si>
  <si>
    <t>件</t>
  </si>
  <si>
    <t>台式电脑</t>
  </si>
  <si>
    <t>台式计算机</t>
  </si>
  <si>
    <t>档案柜</t>
  </si>
  <si>
    <t>文件柜</t>
  </si>
  <si>
    <t>组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</si>
  <si>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</si>
  <si>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</si>
  <si>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</si>
  <si>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备注：云南盈江产业园区管理委员会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年无政府购买服务预算，故公开空表。</t>
    </r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</si>
  <si>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</si>
  <si>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</si>
  <si>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</si>
  <si>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</si>
  <si>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</si>
  <si>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</si>
  <si>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</si>
  <si>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</si>
  <si>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</si>
  <si>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</si>
  <si>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</si>
  <si>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</si>
  <si>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支那乡政府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</si>
  <si>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</si>
  <si>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</si>
  <si>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</si>
  <si>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</si>
  <si>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</si>
  <si>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</si>
  <si>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</si>
  <si>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</si>
  <si>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1"/>
        <color rgb="FF000000"/>
        <rFont val="宋体"/>
        <charset val="134"/>
      </rPr>
      <t>备注：云南盈江产业园区管理委员会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年无县对下转移支付预算，故公开空表。</t>
    </r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</si>
  <si>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</si>
  <si>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</si>
  <si>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</si>
  <si>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</si>
  <si>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</si>
  <si>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</si>
  <si>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</si>
  <si>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</si>
  <si>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</si>
  <si>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备注：云南盈江产业园区管理委员会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年无新增资产配置，故公开空表。</t>
    </r>
  </si>
  <si>
    <t>预算11表</t>
  </si>
  <si>
    <t>上级补助</t>
  </si>
  <si>
    <r>
      <rPr>
        <sz val="11"/>
        <color rgb="FF000000"/>
        <rFont val="宋体"/>
        <charset val="134"/>
      </rPr>
      <t>备注：云南盈江产业园区管理委员会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年无上级转移支付补助项目预算，故公开空表。</t>
    </r>
  </si>
  <si>
    <t>预算12表</t>
  </si>
  <si>
    <t>项目级次</t>
  </si>
  <si>
    <t>311 专项业务类</t>
  </si>
  <si>
    <t>云南盈江产业园区管理委员会招商引资工作经费</t>
  </si>
  <si>
    <t>本级</t>
  </si>
  <si>
    <t>313 事业发展类</t>
  </si>
</sst>
</file>

<file path=xl/styles.xml><?xml version="1.0" encoding="utf-8"?>
<styleSheet xmlns="http://schemas.openxmlformats.org/spreadsheetml/2006/main">
  <numFmts count="9">
    <numFmt numFmtId="176" formatCode="#,##0.00;\-#,##0.00;;@"/>
    <numFmt numFmtId="177" formatCode="yyyy\-mm\-dd"/>
    <numFmt numFmtId="178" formatCode="yyyy\-mm\-dd\ hh:mm:ss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8"/>
      <color rgb="FF00000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top"/>
    </xf>
    <xf numFmtId="42" fontId="25" fillId="0" borderId="0" applyFon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7" fillId="22" borderId="20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21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4" fillId="0" borderId="0" applyNumberFormat="0" applyFill="0" applyBorder="0" applyAlignment="0" applyProtection="0">
      <alignment vertical="center"/>
    </xf>
    <xf numFmtId="0" fontId="25" fillId="14" borderId="17" applyNumberFormat="0" applyFon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13" borderId="16" applyNumberFormat="0" applyAlignment="0" applyProtection="0">
      <alignment vertical="center"/>
    </xf>
    <xf numFmtId="0" fontId="38" fillId="13" borderId="20" applyNumberFormat="0" applyAlignment="0" applyProtection="0">
      <alignment vertical="center"/>
    </xf>
    <xf numFmtId="0" fontId="27" fillId="8" borderId="14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1" fillId="24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79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 vertical="top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NumberFormat="1" applyFont="1" applyBorder="1" applyAlignment="1">
      <alignment vertical="center"/>
    </xf>
    <xf numFmtId="0" fontId="2" fillId="0" borderId="0" xfId="0" applyFont="1" applyBorder="1" applyAlignment="1" applyProtection="1">
      <alignment horizontal="right" vertical="top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0" fillId="0" borderId="0" xfId="0" applyNumberForma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 vertical="top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vertical="top"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top"/>
    </xf>
    <xf numFmtId="0" fontId="0" fillId="0" borderId="0" xfId="0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5" fillId="0" borderId="0" xfId="0" applyBorder="1" applyAlignment="1">
      <alignment horizontal="center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top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 vertical="top"/>
    </xf>
    <xf numFmtId="0" fontId="7" fillId="0" borderId="0" xfId="0" applyFont="1" applyBorder="1" applyAlignment="1" applyProtection="1">
      <alignment horizontal="right" vertical="top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 vertical="top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6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vertical="top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6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5" fillId="0" borderId="0" xfId="0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76" fontId="20" fillId="0" borderId="7" xfId="54" applyFont="1">
      <alignment horizontal="right" vertical="center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righ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6"/>
  <sheetViews>
    <sheetView showZeros="0" topLeftCell="A15" workbookViewId="0">
      <selection activeCell="G13" sqref="G13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5"/>
      <c r="B1" s="175"/>
      <c r="C1" s="175"/>
      <c r="D1" s="176" t="s">
        <v>0</v>
      </c>
    </row>
    <row r="2" ht="42" customHeight="1" spans="1:4">
      <c r="A2" s="177" t="str">
        <f>"2025"&amp;"年部门财务收支预算总表"</f>
        <v>2025年部门财务收支预算总表</v>
      </c>
      <c r="B2" s="177"/>
      <c r="C2" s="177"/>
      <c r="D2" s="177"/>
    </row>
    <row r="3" ht="18.75" customHeight="1" spans="1:4">
      <c r="A3" s="133" t="str">
        <f>"单位名称："&amp;"云南盈江产业园区管理委员会"</f>
        <v>单位名称：云南盈江产业园区管理委员会</v>
      </c>
      <c r="B3" s="133"/>
      <c r="C3" s="134"/>
      <c r="D3" s="178" t="s">
        <v>1</v>
      </c>
    </row>
    <row r="4" ht="18.75" customHeight="1" spans="1:4">
      <c r="A4" s="134" t="s">
        <v>2</v>
      </c>
      <c r="B4" s="134"/>
      <c r="C4" s="134" t="s">
        <v>3</v>
      </c>
      <c r="D4" s="134"/>
    </row>
    <row r="5" ht="18.75" customHeight="1" spans="1:4">
      <c r="A5" s="134" t="s">
        <v>4</v>
      </c>
      <c r="B5" s="134" t="s">
        <v>5</v>
      </c>
      <c r="C5" s="134" t="s">
        <v>6</v>
      </c>
      <c r="D5" s="134" t="s">
        <v>5</v>
      </c>
    </row>
    <row r="6" ht="18.75" customHeight="1" spans="1:4">
      <c r="A6" s="133" t="s">
        <v>7</v>
      </c>
      <c r="B6" s="135">
        <v>2840341.66</v>
      </c>
      <c r="C6" s="133" t="str">
        <f>"一"&amp;"、"&amp;"一般公共服务支出"</f>
        <v>一、一般公共服务支出</v>
      </c>
      <c r="D6" s="135">
        <v>2206258.64</v>
      </c>
    </row>
    <row r="7" ht="18.75" customHeight="1" spans="1:4">
      <c r="A7" s="133" t="s">
        <v>8</v>
      </c>
      <c r="B7" s="135"/>
      <c r="C7" s="133" t="str">
        <f>"二"&amp;"、"&amp;"社会保障和就业支出"</f>
        <v>二、社会保障和就业支出</v>
      </c>
      <c r="D7" s="135">
        <v>337978.77</v>
      </c>
    </row>
    <row r="8" ht="18.75" customHeight="1" spans="1:4">
      <c r="A8" s="133" t="s">
        <v>9</v>
      </c>
      <c r="B8" s="135"/>
      <c r="C8" s="133" t="str">
        <f>"三"&amp;"、"&amp;"卫生健康支出"</f>
        <v>三、卫生健康支出</v>
      </c>
      <c r="D8" s="135">
        <v>131778.25</v>
      </c>
    </row>
    <row r="9" ht="18.75" customHeight="1" spans="1:4">
      <c r="A9" s="133" t="s">
        <v>10</v>
      </c>
      <c r="B9" s="135"/>
      <c r="C9" s="133" t="str">
        <f>"四"&amp;"、"&amp;"住房保障支出"</f>
        <v>四、住房保障支出</v>
      </c>
      <c r="D9" s="135">
        <v>164326</v>
      </c>
    </row>
    <row r="10" ht="18.75" customHeight="1" spans="1:4">
      <c r="A10" s="133" t="s">
        <v>11</v>
      </c>
      <c r="B10" s="135"/>
      <c r="C10" s="133"/>
      <c r="D10" s="135"/>
    </row>
    <row r="11" ht="18.75" customHeight="1" spans="1:4">
      <c r="A11" s="133" t="s">
        <v>12</v>
      </c>
      <c r="B11" s="135"/>
      <c r="C11" s="133"/>
      <c r="D11" s="135"/>
    </row>
    <row r="12" ht="18.75" customHeight="1" spans="1:4">
      <c r="A12" s="133" t="s">
        <v>13</v>
      </c>
      <c r="B12" s="135"/>
      <c r="C12" s="133"/>
      <c r="D12" s="135"/>
    </row>
    <row r="13" ht="18.75" customHeight="1" spans="1:4">
      <c r="A13" s="133" t="s">
        <v>14</v>
      </c>
      <c r="B13" s="135"/>
      <c r="C13" s="133"/>
      <c r="D13" s="135"/>
    </row>
    <row r="14" ht="18.75" customHeight="1" spans="1:4">
      <c r="A14" s="133" t="s">
        <v>15</v>
      </c>
      <c r="B14" s="135"/>
      <c r="C14" s="133"/>
      <c r="D14" s="135"/>
    </row>
    <row r="15" ht="18.75" customHeight="1" spans="1:4">
      <c r="A15" s="133" t="s">
        <v>16</v>
      </c>
      <c r="B15" s="135"/>
      <c r="C15" s="133"/>
      <c r="D15" s="135"/>
    </row>
    <row r="16" ht="18.75" customHeight="1" spans="1:4">
      <c r="A16" s="133"/>
      <c r="B16" s="135"/>
      <c r="C16" s="133"/>
      <c r="D16" s="135"/>
    </row>
    <row r="17" ht="18.75" customHeight="1" spans="1:4">
      <c r="A17" s="133"/>
      <c r="B17" s="135"/>
      <c r="C17" s="133"/>
      <c r="D17" s="135"/>
    </row>
    <row r="18" ht="18.75" customHeight="1" spans="1:4">
      <c r="A18" s="133"/>
      <c r="B18" s="135"/>
      <c r="C18" s="133"/>
      <c r="D18" s="135"/>
    </row>
    <row r="19" ht="18.75" customHeight="1" spans="1:4">
      <c r="A19" s="133"/>
      <c r="B19" s="135"/>
      <c r="C19" s="133"/>
      <c r="D19" s="135"/>
    </row>
    <row r="20" ht="18.75" customHeight="1" spans="1:4">
      <c r="A20" s="133"/>
      <c r="B20" s="135"/>
      <c r="C20" s="133"/>
      <c r="D20" s="135"/>
    </row>
    <row r="21" ht="18.75" customHeight="1" spans="1:4">
      <c r="A21" s="133"/>
      <c r="B21" s="135"/>
      <c r="C21" s="133"/>
      <c r="D21" s="135"/>
    </row>
    <row r="22" ht="18.75" customHeight="1" spans="1:4">
      <c r="A22" s="133"/>
      <c r="B22" s="135"/>
      <c r="C22" s="133"/>
      <c r="D22" s="135"/>
    </row>
    <row r="23" ht="18.75" customHeight="1" spans="1:4">
      <c r="A23" s="133"/>
      <c r="B23" s="135"/>
      <c r="C23" s="133"/>
      <c r="D23" s="135"/>
    </row>
    <row r="24" ht="18.75" customHeight="1" spans="1:4">
      <c r="A24" s="133"/>
      <c r="B24" s="135"/>
      <c r="C24" s="133"/>
      <c r="D24" s="135"/>
    </row>
    <row r="25" ht="18.75" customHeight="1" spans="1:4">
      <c r="A25" s="133"/>
      <c r="B25" s="135"/>
      <c r="C25" s="133"/>
      <c r="D25" s="135"/>
    </row>
    <row r="26" ht="18.75" customHeight="1" spans="1:4">
      <c r="A26" s="133"/>
      <c r="B26" s="135"/>
      <c r="C26" s="133"/>
      <c r="D26" s="135"/>
    </row>
    <row r="27" ht="18.75" customHeight="1" spans="1:4">
      <c r="A27" s="133"/>
      <c r="B27" s="135"/>
      <c r="C27" s="133"/>
      <c r="D27" s="135"/>
    </row>
    <row r="28" ht="18.75" customHeight="1" spans="1:4">
      <c r="A28" s="133"/>
      <c r="B28" s="135"/>
      <c r="C28" s="133"/>
      <c r="D28" s="135"/>
    </row>
    <row r="29" ht="18.75" customHeight="1" spans="1:4">
      <c r="A29" s="133"/>
      <c r="B29" s="135"/>
      <c r="C29" s="133"/>
      <c r="D29" s="135"/>
    </row>
    <row r="30" ht="18.75" customHeight="1" spans="1:4">
      <c r="A30" s="133"/>
      <c r="B30" s="135"/>
      <c r="C30" s="133"/>
      <c r="D30" s="135"/>
    </row>
    <row r="31" ht="18.75" customHeight="1" spans="1:4">
      <c r="A31" s="133"/>
      <c r="B31" s="135"/>
      <c r="C31" s="133"/>
      <c r="D31" s="135"/>
    </row>
    <row r="32" ht="18.75" customHeight="1" spans="1:4">
      <c r="A32" s="133" t="s">
        <v>17</v>
      </c>
      <c r="B32" s="135">
        <v>2840341.66</v>
      </c>
      <c r="C32" s="133" t="s">
        <v>18</v>
      </c>
      <c r="D32" s="135">
        <v>2840341.66</v>
      </c>
    </row>
    <row r="33" ht="18.75" customHeight="1" spans="1:4">
      <c r="A33" s="133" t="s">
        <v>19</v>
      </c>
      <c r="B33" s="135"/>
      <c r="C33" s="133" t="s">
        <v>20</v>
      </c>
      <c r="D33" s="135"/>
    </row>
    <row r="34" ht="18.75" customHeight="1" spans="1:4">
      <c r="A34" s="133" t="s">
        <v>21</v>
      </c>
      <c r="B34" s="135"/>
      <c r="C34" s="133" t="s">
        <v>21</v>
      </c>
      <c r="D34" s="135"/>
    </row>
    <row r="35" ht="18.75" customHeight="1" spans="1:4">
      <c r="A35" s="133" t="s">
        <v>22</v>
      </c>
      <c r="B35" s="135"/>
      <c r="C35" s="133" t="s">
        <v>23</v>
      </c>
      <c r="D35" s="135"/>
    </row>
    <row r="36" ht="18.75" customHeight="1" spans="1:4">
      <c r="A36" s="133" t="s">
        <v>24</v>
      </c>
      <c r="B36" s="135">
        <v>2840341.66</v>
      </c>
      <c r="C36" s="133" t="s">
        <v>25</v>
      </c>
      <c r="D36" s="135">
        <v>2840341.66</v>
      </c>
    </row>
  </sheetData>
  <mergeCells count="4">
    <mergeCell ref="A2:D2"/>
    <mergeCell ref="A3:B3"/>
    <mergeCell ref="A4:B4"/>
    <mergeCell ref="C4:D4"/>
  </mergeCells>
  <pageMargins left="0.751388888888889" right="0.751388888888889" top="1" bottom="1" header="0.511805555555556" footer="0.511805555555556"/>
  <pageSetup paperSize="9" scale="66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0"/>
  <sheetViews>
    <sheetView showZeros="0" workbookViewId="0">
      <selection activeCell="D20" sqref="D2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4">
        <v>1</v>
      </c>
      <c r="B1" s="115">
        <v>0</v>
      </c>
      <c r="C1" s="114">
        <v>1</v>
      </c>
      <c r="D1" s="90"/>
      <c r="E1" s="90"/>
      <c r="F1" s="113" t="s">
        <v>300</v>
      </c>
    </row>
    <row r="2" ht="26.25" customHeight="1" spans="1:6">
      <c r="A2" s="116" t="str">
        <f>"2025"&amp;"年部门政府性基金预算支出预算表"</f>
        <v>2025年部门政府性基金预算支出预算表</v>
      </c>
      <c r="B2" s="116" t="s">
        <v>301</v>
      </c>
      <c r="C2" s="117"/>
      <c r="D2" s="118"/>
      <c r="E2" s="118"/>
      <c r="F2" s="118"/>
    </row>
    <row r="3" ht="13.5" customHeight="1" spans="1:6">
      <c r="A3" s="119" t="str">
        <f>"单位名称："&amp;"云南盈江产业园区管理委员会"</f>
        <v>单位名称：云南盈江产业园区管理委员会</v>
      </c>
      <c r="B3" s="119" t="s">
        <v>302</v>
      </c>
      <c r="C3" s="120"/>
      <c r="D3" s="90"/>
      <c r="E3" s="90"/>
      <c r="F3" s="113" t="s">
        <v>1</v>
      </c>
    </row>
    <row r="4" ht="19.5" customHeight="1" spans="1:6">
      <c r="A4" s="60" t="s">
        <v>139</v>
      </c>
      <c r="B4" s="121" t="s">
        <v>48</v>
      </c>
      <c r="C4" s="60" t="s">
        <v>49</v>
      </c>
      <c r="D4" s="35" t="s">
        <v>303</v>
      </c>
      <c r="E4" s="35"/>
      <c r="F4" s="35"/>
    </row>
    <row r="5" ht="18.55" customHeight="1" spans="1:6">
      <c r="A5" s="60"/>
      <c r="B5" s="121"/>
      <c r="C5" s="60"/>
      <c r="D5" s="35" t="s">
        <v>30</v>
      </c>
      <c r="E5" s="35" t="s">
        <v>52</v>
      </c>
      <c r="F5" s="35" t="s">
        <v>53</v>
      </c>
    </row>
    <row r="6" ht="20.25" customHeight="1" spans="1:6">
      <c r="A6" s="60">
        <v>1</v>
      </c>
      <c r="B6" s="122" t="s">
        <v>60</v>
      </c>
      <c r="C6" s="122" t="s">
        <v>61</v>
      </c>
      <c r="D6" s="122" t="s">
        <v>62</v>
      </c>
      <c r="E6" s="122" t="s">
        <v>63</v>
      </c>
      <c r="F6" s="122" t="s">
        <v>64</v>
      </c>
    </row>
    <row r="7" ht="30" customHeight="1" spans="1:6">
      <c r="A7" s="33"/>
      <c r="B7" s="121"/>
      <c r="C7" s="33"/>
      <c r="D7" s="79"/>
      <c r="E7" s="123"/>
      <c r="F7" s="123"/>
    </row>
    <row r="8" ht="30" customHeight="1" spans="1:6">
      <c r="A8" s="22"/>
      <c r="B8" s="22"/>
      <c r="C8" s="22"/>
      <c r="D8" s="79"/>
      <c r="E8" s="123"/>
      <c r="F8" s="123"/>
    </row>
    <row r="9" ht="30" customHeight="1" spans="1:6">
      <c r="A9" s="20" t="s">
        <v>304</v>
      </c>
      <c r="B9" s="20" t="s">
        <v>304</v>
      </c>
      <c r="C9" s="20" t="s">
        <v>304</v>
      </c>
      <c r="D9" s="79"/>
      <c r="E9" s="123"/>
      <c r="F9" s="123"/>
    </row>
    <row r="10" ht="33" customHeight="1" spans="1:6">
      <c r="A10" s="39" t="s">
        <v>305</v>
      </c>
      <c r="B10" s="55"/>
      <c r="C10" s="55"/>
      <c r="D10" s="55"/>
      <c r="E10" s="55"/>
      <c r="F10" s="55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1388888888889" right="0.751388888888889" top="1" bottom="1" header="0.511805555555556" footer="0.511805555555556"/>
  <pageSetup paperSize="9" scale="8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Q15"/>
  <sheetViews>
    <sheetView showZeros="0" topLeftCell="A7" workbookViewId="0">
      <selection activeCell="K12" sqref="K12"/>
    </sheetView>
  </sheetViews>
  <sheetFormatPr defaultColWidth="9.14285714285714" defaultRowHeight="14.25" customHeight="1"/>
  <cols>
    <col min="1" max="1" width="20.4285714285714" customWidth="1"/>
    <col min="2" max="2" width="13.5714285714286" style="91" customWidth="1"/>
    <col min="3" max="3" width="14.8571428571429" style="91" customWidth="1"/>
    <col min="4" max="4" width="10.1428571428571" style="91" customWidth="1"/>
    <col min="5" max="5" width="6.71428571428571" style="91" customWidth="1"/>
    <col min="6" max="6" width="11.2857142857143" customWidth="1"/>
    <col min="7" max="8" width="11.847619047619" customWidth="1"/>
    <col min="9" max="9" width="10.2" customWidth="1"/>
    <col min="10" max="10" width="7.71428571428571" customWidth="1"/>
    <col min="11" max="11" width="9.77142857142857" customWidth="1"/>
    <col min="12" max="12" width="10.7714285714286" customWidth="1"/>
    <col min="13" max="15" width="10.7142857142857" customWidth="1"/>
    <col min="16" max="16" width="9.57142857142857" customWidth="1"/>
    <col min="17" max="17" width="11.4190476190476" customWidth="1"/>
  </cols>
  <sheetData>
    <row r="1" ht="13.5" customHeight="1" spans="1:17">
      <c r="A1" s="3"/>
      <c r="B1" s="92"/>
      <c r="C1" s="92"/>
      <c r="D1" s="92"/>
      <c r="E1" s="92"/>
      <c r="F1" s="3"/>
      <c r="G1" s="3"/>
      <c r="H1" s="3"/>
      <c r="I1" s="3"/>
      <c r="J1" s="3"/>
      <c r="K1" s="1"/>
      <c r="L1" s="1"/>
      <c r="M1" s="1"/>
      <c r="N1" s="1"/>
      <c r="O1" s="104"/>
      <c r="P1" s="104"/>
      <c r="Q1" s="43" t="s">
        <v>306</v>
      </c>
    </row>
    <row r="2" ht="27.75" customHeight="1" spans="1:17">
      <c r="A2" s="44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5"/>
      <c r="L2" s="29"/>
      <c r="M2" s="29"/>
      <c r="N2" s="29"/>
      <c r="O2" s="105"/>
      <c r="P2" s="105"/>
      <c r="Q2" s="29"/>
    </row>
    <row r="3" ht="18.75" customHeight="1" spans="1:17">
      <c r="A3" s="45" t="str">
        <f>"单位名称："&amp;"云南盈江产业园区管理委员会"</f>
        <v>单位名称：云南盈江产业园区管理委员会</v>
      </c>
      <c r="B3" s="93"/>
      <c r="C3" s="93"/>
      <c r="D3" s="93"/>
      <c r="E3" s="93"/>
      <c r="F3" s="32"/>
      <c r="G3" s="32"/>
      <c r="H3" s="32"/>
      <c r="I3" s="32"/>
      <c r="J3" s="32"/>
      <c r="K3" s="1"/>
      <c r="L3" s="1"/>
      <c r="M3" s="1"/>
      <c r="N3" s="1"/>
      <c r="O3" s="106"/>
      <c r="P3" s="106"/>
      <c r="Q3" s="113" t="s">
        <v>27</v>
      </c>
    </row>
    <row r="4" ht="15.75" customHeight="1" spans="1:17">
      <c r="A4" s="11" t="s">
        <v>307</v>
      </c>
      <c r="B4" s="94" t="s">
        <v>308</v>
      </c>
      <c r="C4" s="94" t="s">
        <v>309</v>
      </c>
      <c r="D4" s="94" t="s">
        <v>310</v>
      </c>
      <c r="E4" s="94" t="s">
        <v>311</v>
      </c>
      <c r="F4" s="94" t="s">
        <v>312</v>
      </c>
      <c r="G4" s="48" t="s">
        <v>146</v>
      </c>
      <c r="H4" s="48"/>
      <c r="I4" s="48"/>
      <c r="J4" s="48"/>
      <c r="K4" s="107"/>
      <c r="L4" s="48"/>
      <c r="M4" s="48"/>
      <c r="N4" s="48"/>
      <c r="O4" s="72"/>
      <c r="P4" s="107"/>
      <c r="Q4" s="49"/>
    </row>
    <row r="5" ht="17.25" customHeight="1" spans="1:17">
      <c r="A5" s="16"/>
      <c r="B5" s="95"/>
      <c r="C5" s="95"/>
      <c r="D5" s="95"/>
      <c r="E5" s="95"/>
      <c r="F5" s="95"/>
      <c r="G5" s="95" t="s">
        <v>30</v>
      </c>
      <c r="H5" s="95" t="s">
        <v>34</v>
      </c>
      <c r="I5" s="95" t="s">
        <v>313</v>
      </c>
      <c r="J5" s="95" t="s">
        <v>314</v>
      </c>
      <c r="K5" s="108" t="s">
        <v>315</v>
      </c>
      <c r="L5" s="109" t="s">
        <v>316</v>
      </c>
      <c r="M5" s="109"/>
      <c r="N5" s="109"/>
      <c r="O5" s="110"/>
      <c r="P5" s="111"/>
      <c r="Q5" s="96"/>
    </row>
    <row r="6" ht="54" customHeight="1" spans="1:17">
      <c r="A6" s="18"/>
      <c r="B6" s="96"/>
      <c r="C6" s="96"/>
      <c r="D6" s="96"/>
      <c r="E6" s="96"/>
      <c r="F6" s="96"/>
      <c r="G6" s="96"/>
      <c r="H6" s="96" t="s">
        <v>33</v>
      </c>
      <c r="I6" s="96"/>
      <c r="J6" s="96"/>
      <c r="K6" s="112"/>
      <c r="L6" s="96" t="s">
        <v>33</v>
      </c>
      <c r="M6" s="96" t="s">
        <v>40</v>
      </c>
      <c r="N6" s="96" t="s">
        <v>317</v>
      </c>
      <c r="O6" s="33" t="s">
        <v>42</v>
      </c>
      <c r="P6" s="112" t="s">
        <v>43</v>
      </c>
      <c r="Q6" s="96" t="s">
        <v>44</v>
      </c>
    </row>
    <row r="7" ht="15" customHeight="1" spans="1:17">
      <c r="A7" s="73">
        <v>1</v>
      </c>
      <c r="B7" s="97">
        <v>2</v>
      </c>
      <c r="C7" s="97">
        <v>3</v>
      </c>
      <c r="D7" s="97">
        <v>4</v>
      </c>
      <c r="E7" s="97">
        <v>5</v>
      </c>
      <c r="F7" s="97">
        <v>6</v>
      </c>
      <c r="G7" s="98">
        <v>7</v>
      </c>
      <c r="H7" s="98">
        <v>8</v>
      </c>
      <c r="I7" s="98">
        <v>9</v>
      </c>
      <c r="J7" s="98">
        <v>10</v>
      </c>
      <c r="K7" s="98">
        <v>11</v>
      </c>
      <c r="L7" s="98">
        <v>12</v>
      </c>
      <c r="M7" s="98">
        <v>13</v>
      </c>
      <c r="N7" s="98">
        <v>14</v>
      </c>
      <c r="O7" s="98">
        <v>15</v>
      </c>
      <c r="P7" s="98">
        <v>16</v>
      </c>
      <c r="Q7" s="98">
        <v>17</v>
      </c>
    </row>
    <row r="8" ht="52.5" customHeight="1" spans="1:17">
      <c r="A8" s="99" t="s">
        <v>46</v>
      </c>
      <c r="B8" s="100"/>
      <c r="C8" s="100"/>
      <c r="D8" s="101"/>
      <c r="E8" s="101"/>
      <c r="F8" s="23">
        <v>8000</v>
      </c>
      <c r="G8" s="23">
        <v>43300</v>
      </c>
      <c r="H8" s="23">
        <v>43300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9" t="str">
        <f t="shared" ref="A9:A14" si="0">"     "&amp;"盈江县工业园区管理委员会招商引资工作经费"</f>
        <v>     盈江县工业园区管理委员会招商引资工作经费</v>
      </c>
      <c r="B9" s="100" t="s">
        <v>318</v>
      </c>
      <c r="C9" s="100" t="s">
        <v>319</v>
      </c>
      <c r="D9" s="101" t="s">
        <v>320</v>
      </c>
      <c r="E9" s="101">
        <v>2</v>
      </c>
      <c r="F9" s="23"/>
      <c r="G9" s="23">
        <v>3000</v>
      </c>
      <c r="H9" s="23">
        <v>3000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9" t="str">
        <f t="shared" si="0"/>
        <v>     盈江县工业园区管理委员会招商引资工作经费</v>
      </c>
      <c r="B10" s="100" t="s">
        <v>321</v>
      </c>
      <c r="C10" s="100" t="s">
        <v>322</v>
      </c>
      <c r="D10" s="101" t="s">
        <v>320</v>
      </c>
      <c r="E10" s="101">
        <v>2</v>
      </c>
      <c r="F10" s="23"/>
      <c r="G10" s="23">
        <v>16000</v>
      </c>
      <c r="H10" s="23">
        <v>16000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9" t="str">
        <f t="shared" si="0"/>
        <v>     盈江县工业园区管理委员会招商引资工作经费</v>
      </c>
      <c r="B11" s="100" t="s">
        <v>323</v>
      </c>
      <c r="C11" s="100" t="s">
        <v>323</v>
      </c>
      <c r="D11" s="101" t="s">
        <v>320</v>
      </c>
      <c r="E11" s="101">
        <v>2</v>
      </c>
      <c r="F11" s="23"/>
      <c r="G11" s="23">
        <v>6000</v>
      </c>
      <c r="H11" s="23">
        <v>6000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99" t="str">
        <f t="shared" si="0"/>
        <v>     盈江县工业园区管理委员会招商引资工作经费</v>
      </c>
      <c r="B12" s="100" t="s">
        <v>324</v>
      </c>
      <c r="C12" s="100" t="s">
        <v>325</v>
      </c>
      <c r="D12" s="101" t="s">
        <v>326</v>
      </c>
      <c r="E12" s="101">
        <v>20</v>
      </c>
      <c r="F12" s="23"/>
      <c r="G12" s="23">
        <v>3300</v>
      </c>
      <c r="H12" s="23">
        <v>3300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99" t="str">
        <f t="shared" si="0"/>
        <v>     盈江县工业园区管理委员会招商引资工作经费</v>
      </c>
      <c r="B13" s="100" t="s">
        <v>327</v>
      </c>
      <c r="C13" s="100" t="s">
        <v>328</v>
      </c>
      <c r="D13" s="101" t="s">
        <v>320</v>
      </c>
      <c r="E13" s="101">
        <v>1</v>
      </c>
      <c r="F13" s="23"/>
      <c r="G13" s="23">
        <v>7000</v>
      </c>
      <c r="H13" s="23">
        <v>7000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99" t="str">
        <f t="shared" si="0"/>
        <v>     盈江县工业园区管理委员会招商引资工作经费</v>
      </c>
      <c r="B14" s="100" t="s">
        <v>329</v>
      </c>
      <c r="C14" s="100" t="s">
        <v>330</v>
      </c>
      <c r="D14" s="101" t="s">
        <v>331</v>
      </c>
      <c r="E14" s="101">
        <v>10</v>
      </c>
      <c r="F14" s="23">
        <v>8000</v>
      </c>
      <c r="G14" s="23">
        <v>8000</v>
      </c>
      <c r="H14" s="23">
        <v>8000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30" customHeight="1" spans="1:17">
      <c r="A15" s="102" t="s">
        <v>304</v>
      </c>
      <c r="B15" s="103"/>
      <c r="C15" s="103"/>
      <c r="D15" s="103"/>
      <c r="E15" s="101"/>
      <c r="F15" s="23">
        <v>8000</v>
      </c>
      <c r="G15" s="23">
        <v>43300</v>
      </c>
      <c r="H15" s="23">
        <v>43300</v>
      </c>
      <c r="I15" s="23"/>
      <c r="J15" s="23"/>
      <c r="K15" s="23"/>
      <c r="L15" s="23"/>
      <c r="M15" s="23"/>
      <c r="N15" s="23"/>
      <c r="O15" s="23"/>
      <c r="P15" s="23"/>
      <c r="Q15" s="23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11805555555556" footer="0.511805555555556"/>
  <pageSetup paperSize="9" scale="7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8.14285714285714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89"/>
      <c r="N1" s="89" t="s">
        <v>332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"单位名称："&amp;"云南盈江产业园区管理委员会"</f>
        <v>单位名称：云南盈江产业园区管理委员会</v>
      </c>
      <c r="B3" s="32"/>
      <c r="C3" s="32"/>
      <c r="D3" s="32"/>
      <c r="E3" s="32"/>
      <c r="F3" s="32"/>
      <c r="G3" s="32"/>
      <c r="H3" s="85"/>
      <c r="I3" s="1"/>
      <c r="J3" s="1"/>
      <c r="K3" s="85"/>
      <c r="L3" s="1"/>
      <c r="M3" s="90"/>
      <c r="N3" s="43" t="s">
        <v>27</v>
      </c>
    </row>
    <row r="4" ht="15.75" customHeight="1" spans="1:14">
      <c r="A4" s="11" t="s">
        <v>307</v>
      </c>
      <c r="B4" s="11" t="s">
        <v>333</v>
      </c>
      <c r="C4" s="11" t="s">
        <v>334</v>
      </c>
      <c r="D4" s="12" t="s">
        <v>146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4" t="s">
        <v>30</v>
      </c>
      <c r="E5" s="11" t="s">
        <v>34</v>
      </c>
      <c r="F5" s="11" t="s">
        <v>313</v>
      </c>
      <c r="G5" s="11" t="s">
        <v>314</v>
      </c>
      <c r="H5" s="11" t="s">
        <v>315</v>
      </c>
      <c r="I5" s="12" t="s">
        <v>316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33</v>
      </c>
      <c r="F6" s="18"/>
      <c r="G6" s="18"/>
      <c r="H6" s="73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6"/>
      <c r="B8" s="86"/>
      <c r="C8" s="8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7"/>
      <c r="B9" s="87"/>
      <c r="C9" s="8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8"/>
      <c r="C10" s="8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ht="42" customHeight="1" spans="1:3">
      <c r="A11" s="39" t="s">
        <v>335</v>
      </c>
      <c r="B11" s="55"/>
      <c r="C11" s="55"/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11805555555556" footer="0.511805555555556"/>
  <pageSetup paperSize="9" scale="7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T11"/>
  <sheetViews>
    <sheetView showZeros="0" workbookViewId="0">
      <selection activeCell="L18" sqref="L18"/>
    </sheetView>
  </sheetViews>
  <sheetFormatPr defaultColWidth="9.14285714285714" defaultRowHeight="14.25" customHeight="1"/>
  <cols>
    <col min="1" max="1" width="24.4761904761905" customWidth="1"/>
    <col min="2" max="2" width="7.42857142857143" customWidth="1"/>
    <col min="3" max="3" width="8.57142857142857" customWidth="1"/>
    <col min="4" max="4" width="9" customWidth="1"/>
    <col min="5" max="5" width="8.28571428571429" customWidth="1"/>
    <col min="6" max="6" width="8" customWidth="1"/>
    <col min="7" max="7" width="8.57142857142857" customWidth="1"/>
    <col min="8" max="8" width="8.42857142857143" customWidth="1"/>
    <col min="9" max="9" width="8" customWidth="1"/>
    <col min="10" max="10" width="8.85714285714286" customWidth="1"/>
    <col min="11" max="11" width="8.14285714285714" customWidth="1"/>
    <col min="12" max="12" width="8.42857142857143" customWidth="1"/>
    <col min="13" max="13" width="8.28571428571429" customWidth="1"/>
    <col min="14" max="14" width="8.42857142857143" customWidth="1"/>
    <col min="15" max="16" width="8.28571428571429" customWidth="1"/>
    <col min="17" max="17" width="8" customWidth="1"/>
    <col min="18" max="18" width="8.71428571428571" customWidth="1"/>
    <col min="19" max="19" width="8.28571428571429" customWidth="1"/>
    <col min="20" max="20" width="8.85714285714286" customWidth="1"/>
  </cols>
  <sheetData>
    <row r="1" ht="13.5" customHeight="1" spans="1:20">
      <c r="A1" s="64"/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82" t="s">
        <v>336</v>
      </c>
    </row>
    <row r="2" ht="27.75" customHeight="1" spans="1:20">
      <c r="A2" s="66" t="str">
        <f>"2025"&amp;"年县对下转移支付预算表"</f>
        <v>2025年县对下转移支付预算表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"/>
    </row>
    <row r="3" customHeight="1" spans="1:20">
      <c r="A3" s="67" t="s">
        <v>1</v>
      </c>
      <c r="B3" s="68"/>
      <c r="C3" s="6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3"/>
    </row>
    <row r="4" ht="18" customHeight="1" spans="1:20">
      <c r="A4" s="69" t="str">
        <f>"单位名称："&amp;"云南盈江产业园区管理委员会"</f>
        <v>单位名称：云南盈江产业园区管理委员会</v>
      </c>
      <c r="B4" s="70"/>
      <c r="C4" s="70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4"/>
    </row>
    <row r="5" ht="19.5" customHeight="1" spans="1:20">
      <c r="A5" s="71" t="s">
        <v>337</v>
      </c>
      <c r="B5" s="12" t="s">
        <v>146</v>
      </c>
      <c r="C5" s="13"/>
      <c r="D5" s="72"/>
      <c r="E5" s="60" t="s">
        <v>338</v>
      </c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35"/>
    </row>
    <row r="6" ht="61.3" customHeight="1" spans="1:20">
      <c r="A6" s="73"/>
      <c r="B6" s="74" t="s">
        <v>30</v>
      </c>
      <c r="C6" s="11" t="s">
        <v>34</v>
      </c>
      <c r="D6" s="75" t="s">
        <v>339</v>
      </c>
      <c r="E6" s="33" t="s">
        <v>340</v>
      </c>
      <c r="F6" s="33" t="s">
        <v>341</v>
      </c>
      <c r="G6" s="33" t="s">
        <v>342</v>
      </c>
      <c r="H6" s="33" t="s">
        <v>343</v>
      </c>
      <c r="I6" s="33" t="s">
        <v>344</v>
      </c>
      <c r="J6" s="33" t="s">
        <v>345</v>
      </c>
      <c r="K6" s="33" t="s">
        <v>346</v>
      </c>
      <c r="L6" s="33" t="s">
        <v>347</v>
      </c>
      <c r="M6" s="33" t="s">
        <v>348</v>
      </c>
      <c r="N6" s="33" t="s">
        <v>349</v>
      </c>
      <c r="O6" s="33" t="s">
        <v>350</v>
      </c>
      <c r="P6" s="33" t="s">
        <v>351</v>
      </c>
      <c r="Q6" s="33" t="s">
        <v>352</v>
      </c>
      <c r="R6" s="33" t="s">
        <v>353</v>
      </c>
      <c r="S6" s="33" t="s">
        <v>354</v>
      </c>
      <c r="T6" s="34" t="s">
        <v>355</v>
      </c>
    </row>
    <row r="7" ht="19.5" customHeight="1" spans="1:20">
      <c r="A7" s="35">
        <v>1</v>
      </c>
      <c r="B7" s="35">
        <v>2</v>
      </c>
      <c r="C7" s="76">
        <v>3</v>
      </c>
      <c r="D7" s="77">
        <v>4</v>
      </c>
      <c r="E7" s="76">
        <v>5</v>
      </c>
      <c r="F7" s="78">
        <v>6</v>
      </c>
      <c r="G7" s="76">
        <v>7</v>
      </c>
      <c r="H7" s="78">
        <v>8</v>
      </c>
      <c r="I7" s="76">
        <v>9</v>
      </c>
      <c r="J7" s="78">
        <v>10</v>
      </c>
      <c r="K7" s="76">
        <v>11</v>
      </c>
      <c r="L7" s="78">
        <v>12</v>
      </c>
      <c r="M7" s="76">
        <v>13</v>
      </c>
      <c r="N7" s="78">
        <v>14</v>
      </c>
      <c r="O7" s="76">
        <v>15</v>
      </c>
      <c r="P7" s="78">
        <v>16</v>
      </c>
      <c r="Q7" s="76">
        <v>17</v>
      </c>
      <c r="R7" s="78">
        <v>18</v>
      </c>
      <c r="S7" s="76">
        <v>19</v>
      </c>
      <c r="T7" s="76">
        <v>20</v>
      </c>
    </row>
    <row r="8" ht="19.5" customHeight="1" spans="1:20">
      <c r="A8" s="36" t="s">
        <v>356</v>
      </c>
      <c r="B8" s="79"/>
      <c r="C8" s="79"/>
      <c r="D8" s="80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19.5" customHeight="1" spans="1:20">
      <c r="A9" s="24"/>
      <c r="B9" s="79"/>
      <c r="C9" s="79"/>
      <c r="D9" s="80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24"/>
    </row>
    <row r="10" ht="19.5" customHeight="1" spans="1:20">
      <c r="A10" s="52" t="s">
        <v>30</v>
      </c>
      <c r="B10" s="79"/>
      <c r="C10" s="79"/>
      <c r="D10" s="80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s="55" customFormat="1" ht="27" customHeight="1" spans="1:1">
      <c r="A11" s="39" t="s">
        <v>357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1388888888889" right="0.751388888888889" top="1" bottom="1" header="0.511805555555556" footer="0.511805555555556"/>
  <pageSetup paperSize="9" scale="97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showZeros="0" workbookViewId="0">
      <selection activeCell="A8" sqref="A8"/>
    </sheetView>
  </sheetViews>
  <sheetFormatPr defaultColWidth="9.14285714285714" defaultRowHeight="12" customHeight="1" outlineLevelRow="7"/>
  <cols>
    <col min="1" max="10" width="13.2" customWidth="1"/>
  </cols>
  <sheetData>
    <row r="1" ht="18" customHeight="1" spans="10:10">
      <c r="J1" s="63" t="s">
        <v>358</v>
      </c>
    </row>
    <row r="2" ht="28.5" customHeight="1" spans="1:10">
      <c r="A2" s="56" t="str">
        <f>"2025"&amp;"年县对下转移支付绩效目标表"</f>
        <v>2025年县对下转移支付绩效目标表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21" customHeight="1" spans="1:8">
      <c r="A3" s="6" t="str">
        <f>"单位名称："&amp;"云南盈江产业园区管理委员会"</f>
        <v>单位名称：云南盈江产业园区管理委员会</v>
      </c>
      <c r="B3" s="58"/>
      <c r="C3" s="58"/>
      <c r="D3" s="58"/>
      <c r="E3" s="58"/>
      <c r="F3" s="59"/>
      <c r="G3" s="58"/>
      <c r="H3" s="59"/>
    </row>
    <row r="4" ht="44.25" customHeight="1" spans="1:10">
      <c r="A4" s="34" t="s">
        <v>245</v>
      </c>
      <c r="B4" s="34" t="s">
        <v>246</v>
      </c>
      <c r="C4" s="34" t="s">
        <v>247</v>
      </c>
      <c r="D4" s="34" t="s">
        <v>248</v>
      </c>
      <c r="E4" s="34" t="s">
        <v>249</v>
      </c>
      <c r="F4" s="60" t="s">
        <v>250</v>
      </c>
      <c r="G4" s="34" t="s">
        <v>251</v>
      </c>
      <c r="H4" s="60" t="s">
        <v>252</v>
      </c>
      <c r="I4" s="60" t="s">
        <v>253</v>
      </c>
      <c r="J4" s="34" t="s">
        <v>254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0">
        <v>6</v>
      </c>
      <c r="G5" s="34">
        <v>7</v>
      </c>
      <c r="H5" s="60">
        <v>8</v>
      </c>
      <c r="I5" s="60">
        <v>9</v>
      </c>
      <c r="J5" s="34">
        <v>10</v>
      </c>
    </row>
    <row r="6" ht="32.7" customHeight="1" spans="1:10">
      <c r="A6" s="36"/>
      <c r="B6" s="50"/>
      <c r="C6" s="50"/>
      <c r="D6" s="50"/>
      <c r="E6" s="61"/>
      <c r="F6" s="62"/>
      <c r="G6" s="61"/>
      <c r="H6" s="62"/>
      <c r="I6" s="62"/>
      <c r="J6" s="61"/>
    </row>
    <row r="7" ht="32.7" customHeight="1" spans="1:10">
      <c r="A7" s="36"/>
      <c r="B7" s="22" t="s">
        <v>356</v>
      </c>
      <c r="C7" s="22" t="s">
        <v>356</v>
      </c>
      <c r="D7" s="22" t="s">
        <v>356</v>
      </c>
      <c r="E7" s="36" t="s">
        <v>356</v>
      </c>
      <c r="F7" s="22" t="s">
        <v>356</v>
      </c>
      <c r="G7" s="36" t="s">
        <v>356</v>
      </c>
      <c r="H7" s="22" t="s">
        <v>356</v>
      </c>
      <c r="I7" s="22" t="s">
        <v>356</v>
      </c>
      <c r="J7" s="36" t="s">
        <v>356</v>
      </c>
    </row>
    <row r="8" ht="33" customHeight="1" spans="1:1">
      <c r="A8" s="39" t="s">
        <v>357</v>
      </c>
    </row>
  </sheetData>
  <mergeCells count="2">
    <mergeCell ref="A2:J2"/>
    <mergeCell ref="A3:H3"/>
  </mergeCells>
  <pageMargins left="0.751388888888889" right="0.751388888888889" top="1" bottom="1" header="0.511805555555556" footer="0.511805555555556"/>
  <pageSetup paperSize="9" scale="98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H9"/>
  <sheetViews>
    <sheetView showZeros="0" workbookViewId="0">
      <selection activeCell="E19" sqref="E1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359</v>
      </c>
    </row>
    <row r="2" ht="28.5" customHeight="1" spans="1:8">
      <c r="A2" s="44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"单位名称："&amp;"云南盈江产业园区管理委员会"</f>
        <v>单位名称：云南盈江产业园区管理委员会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139</v>
      </c>
      <c r="B4" s="11" t="s">
        <v>360</v>
      </c>
      <c r="C4" s="11" t="s">
        <v>361</v>
      </c>
      <c r="D4" s="11" t="s">
        <v>362</v>
      </c>
      <c r="E4" s="11" t="s">
        <v>363</v>
      </c>
      <c r="F4" s="47" t="s">
        <v>364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311</v>
      </c>
      <c r="G5" s="34" t="s">
        <v>365</v>
      </c>
      <c r="H5" s="34" t="s">
        <v>366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ht="39" customHeight="1" spans="1:2">
      <c r="A9" s="39" t="s">
        <v>367</v>
      </c>
      <c r="B9" s="55"/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1388888888889" right="0.751388888888889" top="1" bottom="1" header="0.511805555555556" footer="0.511805555555556"/>
  <pageSetup paperSize="9" scale="96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K11"/>
  <sheetViews>
    <sheetView showZeros="0" workbookViewId="0">
      <selection activeCell="G14" sqref="G14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368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"单位名称："&amp;"云南盈江产业园区管理委员会"</f>
        <v>单位名称：云南盈江产业园区管理委员会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222</v>
      </c>
      <c r="B4" s="33" t="s">
        <v>141</v>
      </c>
      <c r="C4" s="33" t="s">
        <v>223</v>
      </c>
      <c r="D4" s="34" t="s">
        <v>142</v>
      </c>
      <c r="E4" s="34" t="s">
        <v>143</v>
      </c>
      <c r="F4" s="34" t="s">
        <v>224</v>
      </c>
      <c r="G4" s="34" t="s">
        <v>225</v>
      </c>
      <c r="H4" s="35" t="s">
        <v>30</v>
      </c>
      <c r="I4" s="35" t="s">
        <v>369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304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ht="41" customHeight="1" spans="1:1">
      <c r="A11" s="39" t="s">
        <v>370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11805555555556" footer="0.511805555555556"/>
  <pageSetup paperSize="9" scale="73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11"/>
  <sheetViews>
    <sheetView showZeros="0" tabSelected="1" workbookViewId="0">
      <selection activeCell="N11" sqref="N11"/>
    </sheetView>
  </sheetViews>
  <sheetFormatPr defaultColWidth="9.14285714285714" defaultRowHeight="14.25" customHeight="1" outlineLevelCol="6"/>
  <cols>
    <col min="1" max="2" width="20.047619047619" customWidth="1"/>
    <col min="3" max="3" width="27.7142857142857" customWidth="1"/>
    <col min="4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371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"单位名称："&amp;"云南盈江产业园区管理委员会"</f>
        <v>单位名称：云南盈江产业园区管理委员会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223</v>
      </c>
      <c r="B4" s="10" t="s">
        <v>222</v>
      </c>
      <c r="C4" s="10" t="s">
        <v>141</v>
      </c>
      <c r="D4" s="11" t="s">
        <v>372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502400</v>
      </c>
      <c r="F8" s="23"/>
      <c r="G8" s="23"/>
    </row>
    <row r="9" ht="52.5" customHeight="1" spans="1:7">
      <c r="A9" s="24"/>
      <c r="B9" s="22" t="s">
        <v>373</v>
      </c>
      <c r="C9" s="22" t="s">
        <v>374</v>
      </c>
      <c r="D9" s="22" t="s">
        <v>375</v>
      </c>
      <c r="E9" s="23">
        <v>500000</v>
      </c>
      <c r="F9" s="23"/>
      <c r="G9" s="23"/>
    </row>
    <row r="10" ht="52.5" customHeight="1" spans="1:7">
      <c r="A10" s="25"/>
      <c r="B10" s="22" t="s">
        <v>376</v>
      </c>
      <c r="C10" s="22" t="s">
        <v>228</v>
      </c>
      <c r="D10" s="22" t="s">
        <v>375</v>
      </c>
      <c r="E10" s="23">
        <v>2400</v>
      </c>
      <c r="F10" s="23"/>
      <c r="G10" s="23"/>
    </row>
    <row r="11" ht="30" customHeight="1" spans="1:7">
      <c r="A11" s="26" t="s">
        <v>30</v>
      </c>
      <c r="B11" s="27" t="s">
        <v>356</v>
      </c>
      <c r="C11" s="27"/>
      <c r="D11" s="28"/>
      <c r="E11" s="23">
        <v>502400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11805555555556" footer="0.511805555555556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S9"/>
  <sheetViews>
    <sheetView showZeros="0" workbookViewId="0">
      <selection activeCell="J14" sqref="J14"/>
    </sheetView>
  </sheetViews>
  <sheetFormatPr defaultColWidth="9.14285714285714" defaultRowHeight="12" customHeight="1"/>
  <cols>
    <col min="1" max="1" width="7.62857142857143" customWidth="1"/>
    <col min="2" max="2" width="26.2857142857143" customWidth="1"/>
    <col min="3" max="4" width="13.4761904761905" customWidth="1"/>
    <col min="5" max="5" width="13.2" customWidth="1"/>
    <col min="6" max="6" width="8.47619047619048" customWidth="1"/>
    <col min="7" max="7" width="6.85714285714286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6" width="12.5714285714286" customWidth="1"/>
    <col min="17" max="17" width="10.5714285714286" customWidth="1"/>
    <col min="18" max="18" width="9.28571428571429" customWidth="1"/>
    <col min="19" max="19" width="13.8571428571429" customWidth="1"/>
  </cols>
  <sheetData>
    <row r="1" ht="16.5" customHeight="1" spans="1:17">
      <c r="A1" s="171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89" t="s">
        <v>26</v>
      </c>
      <c r="Q1" s="89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"单位名称："&amp;"云南盈江产业园区管理委员会"</f>
        <v>单位名称：云南盈江产业园区管理委员会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89" t="s">
        <v>27</v>
      </c>
      <c r="Q3" s="89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4" t="s">
        <v>38</v>
      </c>
      <c r="J5" s="174"/>
      <c r="K5" s="174"/>
      <c r="L5" s="174"/>
      <c r="M5" s="174"/>
      <c r="N5" s="174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3"/>
      <c r="B6" s="73"/>
      <c r="C6" s="73"/>
      <c r="D6" s="74"/>
      <c r="E6" s="74"/>
      <c r="F6" s="74"/>
      <c r="G6" s="73"/>
      <c r="H6" s="73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4"/>
      <c r="P6" s="74"/>
      <c r="Q6" s="74"/>
      <c r="R6" s="74"/>
      <c r="S6" s="74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0">
        <v>19</v>
      </c>
    </row>
    <row r="8" ht="52.5" customHeight="1" spans="1:19">
      <c r="A8" s="172" t="s">
        <v>45</v>
      </c>
      <c r="B8" s="172" t="s">
        <v>46</v>
      </c>
      <c r="C8" s="23">
        <v>2840341.66</v>
      </c>
      <c r="D8" s="23">
        <v>2840341.66</v>
      </c>
      <c r="E8" s="23">
        <v>2840341.66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73"/>
      <c r="C9" s="162">
        <v>2840341.66</v>
      </c>
      <c r="D9" s="162">
        <v>2840341.66</v>
      </c>
      <c r="E9" s="162">
        <v>2840341.66</v>
      </c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11805555555556" footer="0.511805555555556"/>
  <pageSetup paperSize="9" scale="7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O28"/>
  <sheetViews>
    <sheetView showZeros="0" topLeftCell="A23" workbookViewId="0">
      <selection activeCell="K37" sqref="K37"/>
    </sheetView>
  </sheetViews>
  <sheetFormatPr defaultColWidth="8.84761904761905" defaultRowHeight="15" customHeight="1"/>
  <cols>
    <col min="1" max="1" width="9.62857142857143" style="91" customWidth="1"/>
    <col min="2" max="2" width="20" style="91" customWidth="1"/>
    <col min="3" max="6" width="14.4761904761905" customWidth="1"/>
    <col min="7" max="7" width="12.6285714285714" customWidth="1"/>
    <col min="8" max="8" width="7.14285714285714" customWidth="1"/>
    <col min="9" max="9" width="7.28571428571429" customWidth="1"/>
    <col min="10" max="13" width="12.7714285714286" customWidth="1"/>
    <col min="14" max="14" width="8.14285714285714" customWidth="1"/>
    <col min="15" max="15" width="12.7714285714286" customWidth="1"/>
  </cols>
  <sheetData>
    <row r="1" ht="18.75" customHeight="1" spans="1:15">
      <c r="A1" s="164"/>
      <c r="B1" s="164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43" t="s">
        <v>47</v>
      </c>
      <c r="O1" s="43"/>
    </row>
    <row r="2" ht="36" customHeight="1" spans="1:15">
      <c r="A2" s="166" t="str">
        <f>"2025"&amp;"年部门支出预算表"</f>
        <v>2025年部门支出预算表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</row>
    <row r="3" ht="18.75" customHeight="1" spans="1:15">
      <c r="A3" s="167" t="str">
        <f>"单位名称："&amp;"云南盈江产业园区管理委员会"</f>
        <v>单位名称：云南盈江产业园区管理委员会</v>
      </c>
      <c r="B3" s="167"/>
      <c r="C3" s="31"/>
      <c r="D3" s="31"/>
      <c r="E3" s="31"/>
      <c r="F3" s="31"/>
      <c r="G3" s="165"/>
      <c r="H3" s="165"/>
      <c r="I3" s="165"/>
      <c r="J3" s="165"/>
      <c r="K3" s="165"/>
      <c r="L3" s="165"/>
      <c r="M3" s="165"/>
      <c r="N3" s="43" t="s">
        <v>1</v>
      </c>
      <c r="O3" s="43"/>
    </row>
    <row r="4" ht="31.5" customHeight="1" spans="1:15">
      <c r="A4" s="168" t="s">
        <v>48</v>
      </c>
      <c r="B4" s="168" t="s">
        <v>49</v>
      </c>
      <c r="C4" s="168" t="s">
        <v>30</v>
      </c>
      <c r="D4" s="168" t="s">
        <v>34</v>
      </c>
      <c r="E4" s="168"/>
      <c r="F4" s="168"/>
      <c r="G4" s="168" t="s">
        <v>35</v>
      </c>
      <c r="H4" s="168" t="s">
        <v>36</v>
      </c>
      <c r="I4" s="168" t="s">
        <v>50</v>
      </c>
      <c r="J4" s="168" t="s">
        <v>51</v>
      </c>
      <c r="K4" s="168"/>
      <c r="L4" s="168"/>
      <c r="M4" s="168"/>
      <c r="N4" s="168"/>
      <c r="O4" s="168"/>
    </row>
    <row r="5" ht="37.3" customHeight="1" spans="1:15">
      <c r="A5" s="168"/>
      <c r="B5" s="168"/>
      <c r="C5" s="168"/>
      <c r="D5" s="168" t="s">
        <v>33</v>
      </c>
      <c r="E5" s="168" t="s">
        <v>52</v>
      </c>
      <c r="F5" s="168" t="s">
        <v>53</v>
      </c>
      <c r="G5" s="168"/>
      <c r="H5" s="168"/>
      <c r="I5" s="168"/>
      <c r="J5" s="168" t="s">
        <v>33</v>
      </c>
      <c r="K5" s="168" t="s">
        <v>54</v>
      </c>
      <c r="L5" s="168" t="s">
        <v>55</v>
      </c>
      <c r="M5" s="168" t="s">
        <v>56</v>
      </c>
      <c r="N5" s="168" t="s">
        <v>57</v>
      </c>
      <c r="O5" s="168" t="s">
        <v>58</v>
      </c>
    </row>
    <row r="6" ht="18.75" customHeight="1" spans="1:15">
      <c r="A6" s="169" t="s">
        <v>59</v>
      </c>
      <c r="B6" s="169" t="s">
        <v>60</v>
      </c>
      <c r="C6" s="169" t="s">
        <v>61</v>
      </c>
      <c r="D6" s="169" t="s">
        <v>62</v>
      </c>
      <c r="E6" s="169" t="s">
        <v>63</v>
      </c>
      <c r="F6" s="169" t="s">
        <v>64</v>
      </c>
      <c r="G6" s="169" t="s">
        <v>65</v>
      </c>
      <c r="H6" s="169" t="s">
        <v>66</v>
      </c>
      <c r="I6" s="169" t="s">
        <v>67</v>
      </c>
      <c r="J6" s="169" t="s">
        <v>68</v>
      </c>
      <c r="K6" s="169" t="s">
        <v>69</v>
      </c>
      <c r="L6" s="169" t="s">
        <v>70</v>
      </c>
      <c r="M6" s="169" t="s">
        <v>71</v>
      </c>
      <c r="N6" s="169" t="s">
        <v>72</v>
      </c>
      <c r="O6" s="169" t="s">
        <v>73</v>
      </c>
    </row>
    <row r="7" ht="52.5" customHeight="1" spans="1:15">
      <c r="A7" s="168" t="s">
        <v>74</v>
      </c>
      <c r="B7" s="168" t="s">
        <v>75</v>
      </c>
      <c r="C7" s="135">
        <v>2206258.64</v>
      </c>
      <c r="D7" s="135">
        <v>2206258.64</v>
      </c>
      <c r="E7" s="135">
        <v>1703858.64</v>
      </c>
      <c r="F7" s="135">
        <v>502400</v>
      </c>
      <c r="G7" s="135"/>
      <c r="H7" s="135"/>
      <c r="I7" s="135"/>
      <c r="J7" s="135"/>
      <c r="K7" s="135"/>
      <c r="L7" s="135"/>
      <c r="M7" s="135"/>
      <c r="N7" s="135"/>
      <c r="O7" s="135"/>
    </row>
    <row r="8" ht="52.5" customHeight="1" spans="1:15">
      <c r="A8" s="168" t="s">
        <v>76</v>
      </c>
      <c r="B8" s="168" t="s">
        <v>77</v>
      </c>
      <c r="C8" s="135">
        <v>2203858.64</v>
      </c>
      <c r="D8" s="135">
        <v>2203858.64</v>
      </c>
      <c r="E8" s="135">
        <v>1703858.64</v>
      </c>
      <c r="F8" s="135">
        <v>500000</v>
      </c>
      <c r="G8" s="135"/>
      <c r="H8" s="135"/>
      <c r="I8" s="135"/>
      <c r="J8" s="135"/>
      <c r="K8" s="135"/>
      <c r="L8" s="135"/>
      <c r="M8" s="135"/>
      <c r="N8" s="135"/>
      <c r="O8" s="135"/>
    </row>
    <row r="9" ht="52.5" customHeight="1" spans="1:15">
      <c r="A9" s="168" t="s">
        <v>78</v>
      </c>
      <c r="B9" s="168" t="s">
        <v>79</v>
      </c>
      <c r="C9" s="135">
        <v>1703858.64</v>
      </c>
      <c r="D9" s="135">
        <v>1703858.64</v>
      </c>
      <c r="E9" s="135">
        <v>1703858.64</v>
      </c>
      <c r="F9" s="135"/>
      <c r="G9" s="135"/>
      <c r="H9" s="135"/>
      <c r="I9" s="135"/>
      <c r="J9" s="135"/>
      <c r="K9" s="135"/>
      <c r="L9" s="135"/>
      <c r="M9" s="135"/>
      <c r="N9" s="135"/>
      <c r="O9" s="135"/>
    </row>
    <row r="10" ht="52.5" customHeight="1" spans="1:15">
      <c r="A10" s="168" t="s">
        <v>80</v>
      </c>
      <c r="B10" s="168" t="s">
        <v>81</v>
      </c>
      <c r="C10" s="135">
        <v>500000</v>
      </c>
      <c r="D10" s="135">
        <v>500000</v>
      </c>
      <c r="E10" s="135"/>
      <c r="F10" s="135">
        <v>500000</v>
      </c>
      <c r="G10" s="135"/>
      <c r="H10" s="135"/>
      <c r="I10" s="135"/>
      <c r="J10" s="135"/>
      <c r="K10" s="135"/>
      <c r="L10" s="135"/>
      <c r="M10" s="135"/>
      <c r="N10" s="135"/>
      <c r="O10" s="135"/>
    </row>
    <row r="11" ht="52.5" customHeight="1" spans="1:15">
      <c r="A11" s="168" t="s">
        <v>82</v>
      </c>
      <c r="B11" s="168" t="s">
        <v>83</v>
      </c>
      <c r="C11" s="135">
        <v>2400</v>
      </c>
      <c r="D11" s="135">
        <v>2400</v>
      </c>
      <c r="E11" s="135"/>
      <c r="F11" s="135">
        <v>2400</v>
      </c>
      <c r="G11" s="135"/>
      <c r="H11" s="135"/>
      <c r="I11" s="135"/>
      <c r="J11" s="135"/>
      <c r="K11" s="135"/>
      <c r="L11" s="135"/>
      <c r="M11" s="135"/>
      <c r="N11" s="135"/>
      <c r="O11" s="135"/>
    </row>
    <row r="12" ht="52.5" customHeight="1" spans="1:15">
      <c r="A12" s="168" t="s">
        <v>84</v>
      </c>
      <c r="B12" s="168" t="s">
        <v>83</v>
      </c>
      <c r="C12" s="135">
        <v>2400</v>
      </c>
      <c r="D12" s="135">
        <v>2400</v>
      </c>
      <c r="E12" s="135"/>
      <c r="F12" s="135">
        <v>2400</v>
      </c>
      <c r="G12" s="135"/>
      <c r="H12" s="135"/>
      <c r="I12" s="135"/>
      <c r="J12" s="135"/>
      <c r="K12" s="135"/>
      <c r="L12" s="135"/>
      <c r="M12" s="135"/>
      <c r="N12" s="135"/>
      <c r="O12" s="135"/>
    </row>
    <row r="13" ht="52.5" customHeight="1" spans="1:15">
      <c r="A13" s="168" t="s">
        <v>85</v>
      </c>
      <c r="B13" s="168" t="s">
        <v>86</v>
      </c>
      <c r="C13" s="135">
        <v>337978.77</v>
      </c>
      <c r="D13" s="135">
        <v>337978.77</v>
      </c>
      <c r="E13" s="135">
        <v>337978.77</v>
      </c>
      <c r="F13" s="135"/>
      <c r="G13" s="135"/>
      <c r="H13" s="135"/>
      <c r="I13" s="135"/>
      <c r="J13" s="170"/>
      <c r="K13" s="135"/>
      <c r="L13" s="135"/>
      <c r="M13" s="135"/>
      <c r="N13" s="135"/>
      <c r="O13" s="135"/>
    </row>
    <row r="14" ht="52.5" customHeight="1" spans="1:15">
      <c r="A14" s="168" t="s">
        <v>87</v>
      </c>
      <c r="B14" s="168" t="s">
        <v>88</v>
      </c>
      <c r="C14" s="135">
        <v>334938.05</v>
      </c>
      <c r="D14" s="135">
        <v>334938.05</v>
      </c>
      <c r="E14" s="135">
        <v>334938.05</v>
      </c>
      <c r="F14" s="135"/>
      <c r="G14" s="135"/>
      <c r="H14" s="135"/>
      <c r="I14" s="135"/>
      <c r="J14" s="135"/>
      <c r="K14" s="135"/>
      <c r="L14" s="135"/>
      <c r="M14" s="135"/>
      <c r="N14" s="135"/>
      <c r="O14" s="135"/>
    </row>
    <row r="15" ht="52.5" customHeight="1" spans="1:15">
      <c r="A15" s="168" t="s">
        <v>89</v>
      </c>
      <c r="B15" s="168" t="s">
        <v>90</v>
      </c>
      <c r="C15" s="135">
        <v>2000</v>
      </c>
      <c r="D15" s="135">
        <v>2000</v>
      </c>
      <c r="E15" s="135">
        <v>2000</v>
      </c>
      <c r="F15" s="135"/>
      <c r="G15" s="135"/>
      <c r="H15" s="135"/>
      <c r="I15" s="135"/>
      <c r="J15" s="135"/>
      <c r="K15" s="135"/>
      <c r="L15" s="135"/>
      <c r="M15" s="135"/>
      <c r="N15" s="135"/>
      <c r="O15" s="135"/>
    </row>
    <row r="16" ht="52.5" customHeight="1" spans="1:15">
      <c r="A16" s="168" t="s">
        <v>91</v>
      </c>
      <c r="B16" s="168" t="s">
        <v>92</v>
      </c>
      <c r="C16" s="135">
        <v>251413.82</v>
      </c>
      <c r="D16" s="135">
        <v>251413.82</v>
      </c>
      <c r="E16" s="135">
        <v>251413.82</v>
      </c>
      <c r="F16" s="135"/>
      <c r="G16" s="135"/>
      <c r="H16" s="135"/>
      <c r="I16" s="135"/>
      <c r="J16" s="135"/>
      <c r="K16" s="135"/>
      <c r="L16" s="135"/>
      <c r="M16" s="135"/>
      <c r="N16" s="135"/>
      <c r="O16" s="135"/>
    </row>
    <row r="17" ht="52.5" customHeight="1" spans="1:15">
      <c r="A17" s="168" t="s">
        <v>93</v>
      </c>
      <c r="B17" s="168" t="s">
        <v>94</v>
      </c>
      <c r="C17" s="135">
        <v>81524.23</v>
      </c>
      <c r="D17" s="135">
        <v>81524.23</v>
      </c>
      <c r="E17" s="135">
        <v>81524.23</v>
      </c>
      <c r="F17" s="135"/>
      <c r="G17" s="135"/>
      <c r="H17" s="135"/>
      <c r="I17" s="135"/>
      <c r="J17" s="135"/>
      <c r="K17" s="135"/>
      <c r="L17" s="135"/>
      <c r="M17" s="135"/>
      <c r="N17" s="135"/>
      <c r="O17" s="135"/>
    </row>
    <row r="18" ht="52.5" customHeight="1" spans="1:15">
      <c r="A18" s="168" t="s">
        <v>95</v>
      </c>
      <c r="B18" s="168" t="s">
        <v>96</v>
      </c>
      <c r="C18" s="135">
        <v>3040.72</v>
      </c>
      <c r="D18" s="135">
        <v>3040.72</v>
      </c>
      <c r="E18" s="135">
        <v>3040.72</v>
      </c>
      <c r="F18" s="135"/>
      <c r="G18" s="135"/>
      <c r="H18" s="135"/>
      <c r="I18" s="135"/>
      <c r="J18" s="135"/>
      <c r="K18" s="135"/>
      <c r="L18" s="135"/>
      <c r="M18" s="135"/>
      <c r="N18" s="135"/>
      <c r="O18" s="135"/>
    </row>
    <row r="19" ht="52.5" customHeight="1" spans="1:15">
      <c r="A19" s="168" t="s">
        <v>97</v>
      </c>
      <c r="B19" s="168" t="s">
        <v>96</v>
      </c>
      <c r="C19" s="135">
        <v>3040.72</v>
      </c>
      <c r="D19" s="135">
        <v>3040.72</v>
      </c>
      <c r="E19" s="135">
        <v>3040.72</v>
      </c>
      <c r="F19" s="135"/>
      <c r="G19" s="135"/>
      <c r="H19" s="135"/>
      <c r="I19" s="135"/>
      <c r="J19" s="135"/>
      <c r="K19" s="135"/>
      <c r="L19" s="135"/>
      <c r="M19" s="135"/>
      <c r="N19" s="135"/>
      <c r="O19" s="135"/>
    </row>
    <row r="20" ht="52.5" customHeight="1" spans="1:15">
      <c r="A20" s="168" t="s">
        <v>98</v>
      </c>
      <c r="B20" s="168" t="s">
        <v>99</v>
      </c>
      <c r="C20" s="135">
        <v>131778.25</v>
      </c>
      <c r="D20" s="135">
        <v>131778.25</v>
      </c>
      <c r="E20" s="135">
        <v>131778.25</v>
      </c>
      <c r="F20" s="135"/>
      <c r="G20" s="135"/>
      <c r="H20" s="135"/>
      <c r="I20" s="135"/>
      <c r="J20" s="135"/>
      <c r="K20" s="135"/>
      <c r="L20" s="135"/>
      <c r="M20" s="135"/>
      <c r="N20" s="135"/>
      <c r="O20" s="135"/>
    </row>
    <row r="21" ht="52.5" customHeight="1" spans="1:15">
      <c r="A21" s="168" t="s">
        <v>100</v>
      </c>
      <c r="B21" s="168" t="s">
        <v>101</v>
      </c>
      <c r="C21" s="135">
        <v>131778.25</v>
      </c>
      <c r="D21" s="135">
        <v>131778.25</v>
      </c>
      <c r="E21" s="135">
        <v>131778.25</v>
      </c>
      <c r="F21" s="135"/>
      <c r="G21" s="135"/>
      <c r="H21" s="135"/>
      <c r="I21" s="135"/>
      <c r="J21" s="135"/>
      <c r="K21" s="135"/>
      <c r="L21" s="135"/>
      <c r="M21" s="135"/>
      <c r="N21" s="135"/>
      <c r="O21" s="135"/>
    </row>
    <row r="22" ht="52.5" customHeight="1" spans="1:15">
      <c r="A22" s="168" t="s">
        <v>102</v>
      </c>
      <c r="B22" s="168" t="s">
        <v>103</v>
      </c>
      <c r="C22" s="135">
        <v>124135.58</v>
      </c>
      <c r="D22" s="135">
        <v>124135.58</v>
      </c>
      <c r="E22" s="135">
        <v>124135.58</v>
      </c>
      <c r="F22" s="135"/>
      <c r="G22" s="135"/>
      <c r="H22" s="135"/>
      <c r="I22" s="135"/>
      <c r="J22" s="135"/>
      <c r="K22" s="135"/>
      <c r="L22" s="135"/>
      <c r="M22" s="135"/>
      <c r="N22" s="135"/>
      <c r="O22" s="135"/>
    </row>
    <row r="23" ht="52.5" customHeight="1" spans="1:15">
      <c r="A23" s="168" t="s">
        <v>104</v>
      </c>
      <c r="B23" s="168" t="s">
        <v>105</v>
      </c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</row>
    <row r="24" ht="52.5" customHeight="1" spans="1:15">
      <c r="A24" s="168" t="s">
        <v>106</v>
      </c>
      <c r="B24" s="168" t="s">
        <v>107</v>
      </c>
      <c r="C24" s="135">
        <v>7642.67</v>
      </c>
      <c r="D24" s="135">
        <v>7642.67</v>
      </c>
      <c r="E24" s="135">
        <v>7642.67</v>
      </c>
      <c r="F24" s="135"/>
      <c r="G24" s="135"/>
      <c r="H24" s="135"/>
      <c r="I24" s="135"/>
      <c r="J24" s="135"/>
      <c r="K24" s="135"/>
      <c r="L24" s="135"/>
      <c r="M24" s="135"/>
      <c r="N24" s="135"/>
      <c r="O24" s="135"/>
    </row>
    <row r="25" ht="52.5" customHeight="1" spans="1:15">
      <c r="A25" s="168" t="s">
        <v>108</v>
      </c>
      <c r="B25" s="168" t="s">
        <v>109</v>
      </c>
      <c r="C25" s="135">
        <v>164326</v>
      </c>
      <c r="D25" s="135">
        <v>164326</v>
      </c>
      <c r="E25" s="135">
        <v>164326</v>
      </c>
      <c r="F25" s="135"/>
      <c r="G25" s="135"/>
      <c r="H25" s="135"/>
      <c r="I25" s="135"/>
      <c r="J25" s="135"/>
      <c r="K25" s="135"/>
      <c r="L25" s="135"/>
      <c r="M25" s="135"/>
      <c r="N25" s="135"/>
      <c r="O25" s="135"/>
    </row>
    <row r="26" ht="52.5" customHeight="1" spans="1:15">
      <c r="A26" s="168" t="s">
        <v>110</v>
      </c>
      <c r="B26" s="168" t="s">
        <v>111</v>
      </c>
      <c r="C26" s="135">
        <v>164326</v>
      </c>
      <c r="D26" s="135">
        <v>164326</v>
      </c>
      <c r="E26" s="135">
        <v>164326</v>
      </c>
      <c r="F26" s="135"/>
      <c r="G26" s="135"/>
      <c r="H26" s="135"/>
      <c r="I26" s="135"/>
      <c r="J26" s="135"/>
      <c r="K26" s="135"/>
      <c r="L26" s="135"/>
      <c r="M26" s="135"/>
      <c r="N26" s="135"/>
      <c r="O26" s="135"/>
    </row>
    <row r="27" ht="52.5" customHeight="1" spans="1:15">
      <c r="A27" s="168" t="s">
        <v>112</v>
      </c>
      <c r="B27" s="168" t="s">
        <v>113</v>
      </c>
      <c r="C27" s="135">
        <v>164326</v>
      </c>
      <c r="D27" s="135">
        <v>164326</v>
      </c>
      <c r="E27" s="135">
        <v>164326</v>
      </c>
      <c r="F27" s="135"/>
      <c r="G27" s="135"/>
      <c r="H27" s="135"/>
      <c r="I27" s="135"/>
      <c r="J27" s="135"/>
      <c r="K27" s="135"/>
      <c r="L27" s="135"/>
      <c r="M27" s="135"/>
      <c r="N27" s="135"/>
      <c r="O27" s="135"/>
    </row>
    <row r="28" ht="30" customHeight="1" spans="1:15">
      <c r="A28" s="169" t="s">
        <v>30</v>
      </c>
      <c r="B28" s="169"/>
      <c r="C28" s="135">
        <v>2840341.66</v>
      </c>
      <c r="D28" s="135">
        <v>2840341.66</v>
      </c>
      <c r="E28" s="135">
        <v>2337941.66</v>
      </c>
      <c r="F28" s="135">
        <v>502400</v>
      </c>
      <c r="G28" s="135"/>
      <c r="H28" s="135"/>
      <c r="I28" s="135"/>
      <c r="J28" s="135"/>
      <c r="K28" s="135"/>
      <c r="L28" s="135"/>
      <c r="M28" s="135"/>
      <c r="N28" s="135"/>
      <c r="O28" s="135"/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11805555555556" footer="0.511805555555556"/>
  <pageSetup paperSize="9" scale="76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6"/>
  <sheetViews>
    <sheetView showZeros="0" topLeftCell="A17" workbookViewId="0">
      <selection activeCell="J17" sqref="J17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89" t="s">
        <v>114</v>
      </c>
    </row>
    <row r="2" ht="30.75" customHeight="1" spans="1:4">
      <c r="A2" s="157" t="str">
        <f>"2025"&amp;"年部门财政拨款收支预算总表"</f>
        <v>2025年部门财政拨款收支预算总表</v>
      </c>
      <c r="B2" s="157"/>
      <c r="C2" s="157"/>
      <c r="D2" s="157"/>
    </row>
    <row r="3" ht="18.75" customHeight="1" spans="1:4">
      <c r="A3" s="31" t="str">
        <f>"单位名称："&amp;"云南盈江产业园区管理委员会"</f>
        <v>单位名称：云南盈江产业园区管理委员会</v>
      </c>
      <c r="B3" s="158"/>
      <c r="C3" s="158"/>
      <c r="D3" s="90" t="s">
        <v>1</v>
      </c>
    </row>
    <row r="4" ht="19.5" customHeight="1" spans="1:4">
      <c r="A4" s="12" t="s">
        <v>115</v>
      </c>
      <c r="B4" s="14"/>
      <c r="C4" s="12" t="s">
        <v>116</v>
      </c>
      <c r="D4" s="14"/>
    </row>
    <row r="5" ht="21.75" customHeight="1" spans="1:4">
      <c r="A5" s="71" t="s">
        <v>117</v>
      </c>
      <c r="B5" s="11" t="s">
        <v>5</v>
      </c>
      <c r="C5" s="71" t="s">
        <v>118</v>
      </c>
      <c r="D5" s="11" t="s">
        <v>5</v>
      </c>
    </row>
    <row r="6" ht="17.25" customHeight="1" spans="1:4">
      <c r="A6" s="73"/>
      <c r="B6" s="18"/>
      <c r="C6" s="73"/>
      <c r="D6" s="18"/>
    </row>
    <row r="7" ht="19.5" customHeight="1" spans="1:4">
      <c r="A7" s="86" t="s">
        <v>119</v>
      </c>
      <c r="B7" s="23">
        <v>2840341.66</v>
      </c>
      <c r="C7" s="86" t="s">
        <v>120</v>
      </c>
      <c r="D7" s="23">
        <v>2840341.66</v>
      </c>
    </row>
    <row r="8" ht="19.5" customHeight="1" spans="1:4">
      <c r="A8" s="86" t="s">
        <v>121</v>
      </c>
      <c r="B8" s="23">
        <v>2840341.66</v>
      </c>
      <c r="C8" s="159" t="str">
        <f>"（"&amp;"一"&amp;"）"&amp;"一般公共服务支出"</f>
        <v>（一）一般公共服务支出</v>
      </c>
      <c r="D8" s="23">
        <v>2206258.64</v>
      </c>
    </row>
    <row r="9" ht="19.5" customHeight="1" spans="1:4">
      <c r="A9" s="160" t="s">
        <v>122</v>
      </c>
      <c r="B9" s="23"/>
      <c r="C9" s="159" t="str">
        <f>"（"&amp;"二"&amp;"）"&amp;"社会保障和就业支出"</f>
        <v>（二）社会保障和就业支出</v>
      </c>
      <c r="D9" s="23">
        <v>337978.77</v>
      </c>
    </row>
    <row r="10" ht="19.5" customHeight="1" spans="1:4">
      <c r="A10" s="160" t="s">
        <v>123</v>
      </c>
      <c r="B10" s="23"/>
      <c r="C10" s="159" t="str">
        <f>"（"&amp;"三"&amp;"）"&amp;"卫生健康支出"</f>
        <v>（三）卫生健康支出</v>
      </c>
      <c r="D10" s="23">
        <v>131778.25</v>
      </c>
    </row>
    <row r="11" ht="19.5" customHeight="1" spans="1:4">
      <c r="A11" s="160" t="s">
        <v>124</v>
      </c>
      <c r="B11" s="23"/>
      <c r="C11" s="159" t="str">
        <f>"（"&amp;"四"&amp;"）"&amp;"住房保障支出"</f>
        <v>（四）住房保障支出</v>
      </c>
      <c r="D11" s="23">
        <v>164326</v>
      </c>
    </row>
    <row r="12" ht="19.5" customHeight="1" spans="1:4">
      <c r="A12" s="160" t="s">
        <v>121</v>
      </c>
      <c r="B12" s="23"/>
      <c r="C12" s="159"/>
      <c r="D12" s="23"/>
    </row>
    <row r="13" ht="19.5" customHeight="1" spans="1:4">
      <c r="A13" s="160" t="s">
        <v>122</v>
      </c>
      <c r="B13" s="23"/>
      <c r="C13" s="159"/>
      <c r="D13" s="23"/>
    </row>
    <row r="14" ht="19.5" customHeight="1" spans="1:4">
      <c r="A14" s="160" t="s">
        <v>123</v>
      </c>
      <c r="B14" s="23"/>
      <c r="C14" s="159"/>
      <c r="D14" s="23"/>
    </row>
    <row r="15" ht="19.5" customHeight="1" spans="1:4">
      <c r="A15" s="161"/>
      <c r="B15" s="23"/>
      <c r="C15" s="159"/>
      <c r="D15" s="23"/>
    </row>
    <row r="16" ht="19.5" customHeight="1" spans="1:4">
      <c r="A16" s="161"/>
      <c r="B16" s="23"/>
      <c r="C16" s="159"/>
      <c r="D16" s="23"/>
    </row>
    <row r="17" ht="19.5" customHeight="1" spans="1:4">
      <c r="A17" s="161"/>
      <c r="B17" s="23"/>
      <c r="C17" s="159"/>
      <c r="D17" s="23"/>
    </row>
    <row r="18" ht="19.5" customHeight="1" spans="1:4">
      <c r="A18" s="161"/>
      <c r="B18" s="23"/>
      <c r="C18" s="159"/>
      <c r="D18" s="23"/>
    </row>
    <row r="19" ht="19.5" customHeight="1" spans="1:4">
      <c r="A19" s="161"/>
      <c r="B19" s="23"/>
      <c r="C19" s="159"/>
      <c r="D19" s="23"/>
    </row>
    <row r="20" ht="19.5" customHeight="1" spans="1:4">
      <c r="A20" s="86"/>
      <c r="B20" s="23"/>
      <c r="C20" s="159"/>
      <c r="D20" s="23"/>
    </row>
    <row r="21" ht="19.5" customHeight="1" spans="1:4">
      <c r="A21" s="86"/>
      <c r="B21" s="23"/>
      <c r="C21" s="86"/>
      <c r="D21" s="23"/>
    </row>
    <row r="22" ht="19.5" customHeight="1" spans="1:4">
      <c r="A22" s="86"/>
      <c r="B22" s="23"/>
      <c r="C22" s="86"/>
      <c r="D22" s="23"/>
    </row>
    <row r="23" ht="19.5" customHeight="1" spans="1:4">
      <c r="A23" s="86"/>
      <c r="B23" s="23"/>
      <c r="C23" s="86"/>
      <c r="D23" s="23"/>
    </row>
    <row r="24" ht="19.5" customHeight="1" spans="1:4">
      <c r="A24" s="86"/>
      <c r="B24" s="23"/>
      <c r="C24" s="86"/>
      <c r="D24" s="23"/>
    </row>
    <row r="25" ht="19.5" customHeight="1" spans="1:4">
      <c r="A25" s="86"/>
      <c r="B25" s="23"/>
      <c r="C25" s="86"/>
      <c r="D25" s="23"/>
    </row>
    <row r="26" ht="19.5" customHeight="1" spans="1:4">
      <c r="A26" s="159"/>
      <c r="B26" s="23"/>
      <c r="C26" s="86"/>
      <c r="D26" s="23"/>
    </row>
    <row r="27" ht="19.5" customHeight="1" spans="1:4">
      <c r="A27" s="86"/>
      <c r="B27" s="23"/>
      <c r="C27" s="86"/>
      <c r="D27" s="23"/>
    </row>
    <row r="28" customHeight="1" spans="1:4">
      <c r="A28" s="86"/>
      <c r="B28" s="23"/>
      <c r="C28" s="160"/>
      <c r="D28" s="23"/>
    </row>
    <row r="29" ht="19.5" customHeight="1" spans="1:4">
      <c r="A29" s="86"/>
      <c r="B29" s="23"/>
      <c r="C29" s="86"/>
      <c r="D29" s="23"/>
    </row>
    <row r="30" ht="19.5" customHeight="1" spans="1:4">
      <c r="A30" s="159"/>
      <c r="B30" s="23"/>
      <c r="C30" s="86"/>
      <c r="D30" s="23"/>
    </row>
    <row r="31" ht="18" customHeight="1" spans="1:4">
      <c r="A31" s="159"/>
      <c r="B31" s="23"/>
      <c r="C31" s="86"/>
      <c r="D31" s="23"/>
    </row>
    <row r="32" ht="18" customHeight="1" spans="1:4">
      <c r="A32" s="159"/>
      <c r="B32" s="23"/>
      <c r="C32" s="160"/>
      <c r="D32" s="23"/>
    </row>
    <row r="33" ht="18" customHeight="1" spans="1:4">
      <c r="A33" s="159"/>
      <c r="B33" s="23"/>
      <c r="C33" s="160"/>
      <c r="D33" s="23"/>
    </row>
    <row r="34" ht="19.5" customHeight="1" spans="1:4">
      <c r="A34" s="159"/>
      <c r="B34" s="162"/>
      <c r="C34" s="86"/>
      <c r="D34" s="162"/>
    </row>
    <row r="35" ht="19.5" customHeight="1" spans="1:4">
      <c r="A35" s="159"/>
      <c r="B35" s="23"/>
      <c r="C35" s="86" t="s">
        <v>125</v>
      </c>
      <c r="D35" s="23"/>
    </row>
    <row r="36" ht="19.5" customHeight="1" spans="1:4">
      <c r="A36" s="163" t="s">
        <v>24</v>
      </c>
      <c r="B36" s="23">
        <v>2840341.66</v>
      </c>
      <c r="C36" s="163" t="s">
        <v>25</v>
      </c>
      <c r="D36" s="23">
        <v>2840341.66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11805555555556" footer="0.511805555555556"/>
  <pageSetup paperSize="9" scale="66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27"/>
  <sheetViews>
    <sheetView showZeros="0" workbookViewId="0">
      <selection activeCell="L25" sqref="L25"/>
    </sheetView>
  </sheetViews>
  <sheetFormatPr defaultColWidth="10.2857142857143" defaultRowHeight="15" customHeight="1" outlineLevelCol="6"/>
  <cols>
    <col min="1" max="1" width="20.7142857142857" customWidth="1"/>
    <col min="2" max="2" width="39" customWidth="1"/>
    <col min="3" max="7" width="19.2857142857143" customWidth="1"/>
  </cols>
  <sheetData>
    <row r="1" ht="18.75" customHeight="1" spans="1:7">
      <c r="A1" s="124"/>
      <c r="B1" s="124"/>
      <c r="C1" s="124"/>
      <c r="D1" s="124"/>
      <c r="E1" s="124"/>
      <c r="F1" s="124"/>
      <c r="G1" s="128" t="s">
        <v>126</v>
      </c>
    </row>
    <row r="2" ht="33" customHeight="1" spans="1:7">
      <c r="A2" s="150" t="str">
        <f>"2025"&amp;"年一般公共预算支出预算表（按功能科目分类）"</f>
        <v>2025年一般公共预算支出预算表（按功能科目分类）</v>
      </c>
      <c r="B2" s="150"/>
      <c r="C2" s="150"/>
      <c r="D2" s="150"/>
      <c r="E2" s="150"/>
      <c r="F2" s="150"/>
      <c r="G2" s="150"/>
    </row>
    <row r="3" ht="18.75" customHeight="1" spans="1:7">
      <c r="A3" s="151" t="str">
        <f>"单位名称："&amp;"云南盈江产业园区管理委员会"</f>
        <v>单位名称：云南盈江产业园区管理委员会</v>
      </c>
      <c r="B3" s="151"/>
      <c r="C3" s="124"/>
      <c r="D3" s="124"/>
      <c r="E3" s="124"/>
      <c r="F3" s="124"/>
      <c r="G3" s="128" t="s">
        <v>1</v>
      </c>
    </row>
    <row r="4" ht="18.75" customHeight="1" spans="1:7">
      <c r="A4" s="152" t="s">
        <v>127</v>
      </c>
      <c r="B4" s="152"/>
      <c r="C4" s="152" t="s">
        <v>30</v>
      </c>
      <c r="D4" s="152" t="s">
        <v>52</v>
      </c>
      <c r="E4" s="152"/>
      <c r="F4" s="152"/>
      <c r="G4" s="152" t="s">
        <v>53</v>
      </c>
    </row>
    <row r="5" ht="18.75" customHeight="1" spans="1:7">
      <c r="A5" s="152" t="s">
        <v>48</v>
      </c>
      <c r="B5" s="152" t="s">
        <v>49</v>
      </c>
      <c r="C5" s="152"/>
      <c r="D5" s="152" t="s">
        <v>33</v>
      </c>
      <c r="E5" s="152" t="s">
        <v>128</v>
      </c>
      <c r="F5" s="152" t="s">
        <v>129</v>
      </c>
      <c r="G5" s="152"/>
    </row>
    <row r="6" ht="18.75" customHeight="1" spans="1:7">
      <c r="A6" s="152" t="s">
        <v>59</v>
      </c>
      <c r="B6" s="152" t="s">
        <v>60</v>
      </c>
      <c r="C6" s="152" t="s">
        <v>61</v>
      </c>
      <c r="D6" s="152" t="s">
        <v>62</v>
      </c>
      <c r="E6" s="152" t="s">
        <v>63</v>
      </c>
      <c r="F6" s="152" t="s">
        <v>64</v>
      </c>
      <c r="G6" s="152" t="s">
        <v>65</v>
      </c>
    </row>
    <row r="7" ht="18.75" customHeight="1" spans="1:7">
      <c r="A7" s="153" t="s">
        <v>74</v>
      </c>
      <c r="B7" s="153" t="s">
        <v>75</v>
      </c>
      <c r="C7" s="154">
        <v>2206258.64</v>
      </c>
      <c r="D7" s="154">
        <v>1703858.64</v>
      </c>
      <c r="E7" s="154">
        <v>1500824</v>
      </c>
      <c r="F7" s="154">
        <v>203034.64</v>
      </c>
      <c r="G7" s="154">
        <v>502400</v>
      </c>
    </row>
    <row r="8" ht="18.75" customHeight="1" outlineLevel="1" spans="1:7">
      <c r="A8" s="155" t="s">
        <v>76</v>
      </c>
      <c r="B8" s="155" t="s">
        <v>77</v>
      </c>
      <c r="C8" s="154">
        <v>2203858.64</v>
      </c>
      <c r="D8" s="154">
        <v>1703858.64</v>
      </c>
      <c r="E8" s="154">
        <v>1500824</v>
      </c>
      <c r="F8" s="154">
        <v>203034.64</v>
      </c>
      <c r="G8" s="154">
        <v>500000</v>
      </c>
    </row>
    <row r="9" ht="18.75" customHeight="1" outlineLevel="2" spans="1:7">
      <c r="A9" s="156" t="s">
        <v>78</v>
      </c>
      <c r="B9" s="156" t="s">
        <v>79</v>
      </c>
      <c r="C9" s="154">
        <v>1703858.64</v>
      </c>
      <c r="D9" s="154">
        <v>1703858.64</v>
      </c>
      <c r="E9" s="154">
        <v>1500824</v>
      </c>
      <c r="F9" s="154">
        <v>203034.64</v>
      </c>
      <c r="G9" s="154"/>
    </row>
    <row r="10" ht="18.75" customHeight="1" outlineLevel="2" spans="1:7">
      <c r="A10" s="156" t="s">
        <v>80</v>
      </c>
      <c r="B10" s="156" t="s">
        <v>81</v>
      </c>
      <c r="C10" s="154">
        <v>500000</v>
      </c>
      <c r="D10" s="154"/>
      <c r="E10" s="154"/>
      <c r="F10" s="154"/>
      <c r="G10" s="154">
        <v>500000</v>
      </c>
    </row>
    <row r="11" ht="18.75" customHeight="1" outlineLevel="1" spans="1:7">
      <c r="A11" s="155" t="s">
        <v>82</v>
      </c>
      <c r="B11" s="155" t="s">
        <v>83</v>
      </c>
      <c r="C11" s="154">
        <v>2400</v>
      </c>
      <c r="D11" s="154"/>
      <c r="E11" s="154"/>
      <c r="F11" s="154"/>
      <c r="G11" s="154">
        <v>2400</v>
      </c>
    </row>
    <row r="12" ht="18.75" customHeight="1" outlineLevel="2" spans="1:7">
      <c r="A12" s="156" t="s">
        <v>84</v>
      </c>
      <c r="B12" s="156" t="s">
        <v>83</v>
      </c>
      <c r="C12" s="154">
        <v>2400</v>
      </c>
      <c r="D12" s="154"/>
      <c r="E12" s="154"/>
      <c r="F12" s="154"/>
      <c r="G12" s="154">
        <v>2400</v>
      </c>
    </row>
    <row r="13" ht="18.75" customHeight="1" spans="1:7">
      <c r="A13" s="153" t="s">
        <v>85</v>
      </c>
      <c r="B13" s="153" t="s">
        <v>86</v>
      </c>
      <c r="C13" s="154">
        <v>337978.77</v>
      </c>
      <c r="D13" s="154">
        <v>337978.77</v>
      </c>
      <c r="E13" s="154">
        <v>335978.77</v>
      </c>
      <c r="F13" s="154">
        <v>2000</v>
      </c>
      <c r="G13" s="154"/>
    </row>
    <row r="14" ht="18.75" customHeight="1" outlineLevel="1" spans="1:7">
      <c r="A14" s="155" t="s">
        <v>87</v>
      </c>
      <c r="B14" s="155" t="s">
        <v>88</v>
      </c>
      <c r="C14" s="154">
        <v>334938.05</v>
      </c>
      <c r="D14" s="154">
        <v>334938.05</v>
      </c>
      <c r="E14" s="154">
        <v>332938.05</v>
      </c>
      <c r="F14" s="154">
        <v>2000</v>
      </c>
      <c r="G14" s="154"/>
    </row>
    <row r="15" ht="18.75" customHeight="1" outlineLevel="2" spans="1:7">
      <c r="A15" s="156" t="s">
        <v>89</v>
      </c>
      <c r="B15" s="156" t="s">
        <v>90</v>
      </c>
      <c r="C15" s="154">
        <v>2000</v>
      </c>
      <c r="D15" s="154">
        <v>2000</v>
      </c>
      <c r="E15" s="154"/>
      <c r="F15" s="154">
        <v>2000</v>
      </c>
      <c r="G15" s="154"/>
    </row>
    <row r="16" ht="18.75" customHeight="1" outlineLevel="2" spans="1:7">
      <c r="A16" s="156" t="s">
        <v>91</v>
      </c>
      <c r="B16" s="156" t="s">
        <v>92</v>
      </c>
      <c r="C16" s="154">
        <v>251413.82</v>
      </c>
      <c r="D16" s="154">
        <v>251413.82</v>
      </c>
      <c r="E16" s="154">
        <v>251413.82</v>
      </c>
      <c r="F16" s="154"/>
      <c r="G16" s="154"/>
    </row>
    <row r="17" ht="18.75" customHeight="1" outlineLevel="2" spans="1:7">
      <c r="A17" s="156" t="s">
        <v>93</v>
      </c>
      <c r="B17" s="156" t="s">
        <v>94</v>
      </c>
      <c r="C17" s="154">
        <v>81524.23</v>
      </c>
      <c r="D17" s="154">
        <v>81524.23</v>
      </c>
      <c r="E17" s="154">
        <v>81524.23</v>
      </c>
      <c r="F17" s="154"/>
      <c r="G17" s="154"/>
    </row>
    <row r="18" ht="18.75" customHeight="1" outlineLevel="1" spans="1:7">
      <c r="A18" s="155" t="s">
        <v>95</v>
      </c>
      <c r="B18" s="155" t="s">
        <v>96</v>
      </c>
      <c r="C18" s="154">
        <v>3040.72</v>
      </c>
      <c r="D18" s="154">
        <v>3040.72</v>
      </c>
      <c r="E18" s="154">
        <v>3040.72</v>
      </c>
      <c r="F18" s="154"/>
      <c r="G18" s="154"/>
    </row>
    <row r="19" ht="18.75" customHeight="1" outlineLevel="2" spans="1:7">
      <c r="A19" s="156" t="s">
        <v>97</v>
      </c>
      <c r="B19" s="156" t="s">
        <v>96</v>
      </c>
      <c r="C19" s="154">
        <v>3040.72</v>
      </c>
      <c r="D19" s="154">
        <v>3040.72</v>
      </c>
      <c r="E19" s="154">
        <v>3040.72</v>
      </c>
      <c r="F19" s="154"/>
      <c r="G19" s="154"/>
    </row>
    <row r="20" ht="18.75" customHeight="1" spans="1:7">
      <c r="A20" s="153" t="s">
        <v>98</v>
      </c>
      <c r="B20" s="153" t="s">
        <v>99</v>
      </c>
      <c r="C20" s="154">
        <v>131778.25</v>
      </c>
      <c r="D20" s="154">
        <v>131778.25</v>
      </c>
      <c r="E20" s="154">
        <v>131778.25</v>
      </c>
      <c r="F20" s="154"/>
      <c r="G20" s="154"/>
    </row>
    <row r="21" ht="18.75" customHeight="1" outlineLevel="1" spans="1:7">
      <c r="A21" s="155" t="s">
        <v>100</v>
      </c>
      <c r="B21" s="155" t="s">
        <v>101</v>
      </c>
      <c r="C21" s="154">
        <v>131778.25</v>
      </c>
      <c r="D21" s="154">
        <v>131778.25</v>
      </c>
      <c r="E21" s="154">
        <v>131778.25</v>
      </c>
      <c r="F21" s="154"/>
      <c r="G21" s="154"/>
    </row>
    <row r="22" ht="18.75" customHeight="1" outlineLevel="2" spans="1:7">
      <c r="A22" s="156" t="s">
        <v>102</v>
      </c>
      <c r="B22" s="156" t="s">
        <v>103</v>
      </c>
      <c r="C22" s="154">
        <v>124135.58</v>
      </c>
      <c r="D22" s="154">
        <v>124135.58</v>
      </c>
      <c r="E22" s="154">
        <v>124135.58</v>
      </c>
      <c r="F22" s="154"/>
      <c r="G22" s="154"/>
    </row>
    <row r="23" ht="18.75" customHeight="1" outlineLevel="2" spans="1:7">
      <c r="A23" s="156" t="s">
        <v>106</v>
      </c>
      <c r="B23" s="156" t="s">
        <v>107</v>
      </c>
      <c r="C23" s="154">
        <v>7642.67</v>
      </c>
      <c r="D23" s="154">
        <v>7642.67</v>
      </c>
      <c r="E23" s="154">
        <v>7642.67</v>
      </c>
      <c r="F23" s="154"/>
      <c r="G23" s="154"/>
    </row>
    <row r="24" ht="18.75" customHeight="1" spans="1:7">
      <c r="A24" s="153" t="s">
        <v>108</v>
      </c>
      <c r="B24" s="153" t="s">
        <v>109</v>
      </c>
      <c r="C24" s="154">
        <v>164326</v>
      </c>
      <c r="D24" s="154">
        <v>164326</v>
      </c>
      <c r="E24" s="154">
        <v>164326</v>
      </c>
      <c r="F24" s="154"/>
      <c r="G24" s="154"/>
    </row>
    <row r="25" ht="18.75" customHeight="1" outlineLevel="1" spans="1:7">
      <c r="A25" s="155" t="s">
        <v>110</v>
      </c>
      <c r="B25" s="155" t="s">
        <v>111</v>
      </c>
      <c r="C25" s="154">
        <v>164326</v>
      </c>
      <c r="D25" s="154">
        <v>164326</v>
      </c>
      <c r="E25" s="154">
        <v>164326</v>
      </c>
      <c r="F25" s="154"/>
      <c r="G25" s="154"/>
    </row>
    <row r="26" ht="18.75" customHeight="1" outlineLevel="2" spans="1:7">
      <c r="A26" s="156" t="s">
        <v>112</v>
      </c>
      <c r="B26" s="156" t="s">
        <v>113</v>
      </c>
      <c r="C26" s="154">
        <v>164326</v>
      </c>
      <c r="D26" s="154">
        <v>164326</v>
      </c>
      <c r="E26" s="154">
        <v>164326</v>
      </c>
      <c r="F26" s="154"/>
      <c r="G26" s="154"/>
    </row>
    <row r="27" ht="18.75" customHeight="1" spans="1:7">
      <c r="A27" s="152" t="s">
        <v>30</v>
      </c>
      <c r="B27" s="152"/>
      <c r="C27" s="154">
        <v>2840341.66</v>
      </c>
      <c r="D27" s="154">
        <v>2337941.66</v>
      </c>
      <c r="E27" s="154">
        <v>2132907.02</v>
      </c>
      <c r="F27" s="154">
        <v>205034.64</v>
      </c>
      <c r="G27" s="154">
        <v>502400</v>
      </c>
    </row>
  </sheetData>
  <mergeCells count="7">
    <mergeCell ref="A2:G2"/>
    <mergeCell ref="A3:C3"/>
    <mergeCell ref="A4:B4"/>
    <mergeCell ref="D4:F4"/>
    <mergeCell ref="A27:B27"/>
    <mergeCell ref="C4:C5"/>
    <mergeCell ref="G4:G5"/>
  </mergeCells>
  <pageMargins left="0.751388888888889" right="0.751388888888889" top="1" bottom="1" header="0.511805555555556" footer="0.511805555555556"/>
  <pageSetup paperSize="9" scale="88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7"/>
  <sheetViews>
    <sheetView showZeros="0" workbookViewId="0">
      <selection activeCell="K23" sqref="K23"/>
    </sheetView>
  </sheetViews>
  <sheetFormatPr defaultColWidth="9.14285714285714" defaultRowHeight="14.25" customHeight="1" outlineLevelRow="6" outlineLevelCol="5"/>
  <cols>
    <col min="1" max="1" width="28.2" customWidth="1"/>
    <col min="2" max="2" width="21.1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1"/>
      <c r="B1" s="141"/>
      <c r="C1" s="142"/>
      <c r="D1" s="1"/>
      <c r="E1" s="1"/>
      <c r="F1" s="143" t="s">
        <v>130</v>
      </c>
    </row>
    <row r="2" ht="33.75" customHeight="1" spans="1:6">
      <c r="A2" s="144" t="str">
        <f>"2025"&amp;"年一般公共预算“三公”经费支出预算表"</f>
        <v>2025年一般公共预算“三公”经费支出预算表</v>
      </c>
      <c r="B2" s="144"/>
      <c r="C2" s="144"/>
      <c r="D2" s="144"/>
      <c r="E2" s="144"/>
      <c r="F2" s="144"/>
    </row>
    <row r="3" ht="21.75" customHeight="1" spans="1:6">
      <c r="A3" s="145" t="str">
        <f>"单位名称："&amp;"云南盈江产业园区管理委员会"</f>
        <v>单位名称：云南盈江产业园区管理委员会</v>
      </c>
      <c r="B3" s="141"/>
      <c r="C3" s="142"/>
      <c r="D3" s="3"/>
      <c r="E3" s="1"/>
      <c r="F3" s="143" t="s">
        <v>27</v>
      </c>
    </row>
    <row r="4" ht="19.5" customHeight="1" spans="1:6">
      <c r="A4" s="11" t="s">
        <v>131</v>
      </c>
      <c r="B4" s="71" t="s">
        <v>132</v>
      </c>
      <c r="C4" s="12" t="s">
        <v>133</v>
      </c>
      <c r="D4" s="13"/>
      <c r="E4" s="14"/>
      <c r="F4" s="71" t="s">
        <v>134</v>
      </c>
    </row>
    <row r="5" ht="19.5" customHeight="1" spans="1:6">
      <c r="A5" s="18"/>
      <c r="B5" s="73"/>
      <c r="C5" s="35" t="s">
        <v>33</v>
      </c>
      <c r="D5" s="35" t="s">
        <v>135</v>
      </c>
      <c r="E5" s="35" t="s">
        <v>136</v>
      </c>
      <c r="F5" s="73"/>
    </row>
    <row r="6" ht="18.75" customHeight="1" spans="1:6">
      <c r="A6" s="146">
        <v>1</v>
      </c>
      <c r="B6" s="146">
        <v>2</v>
      </c>
      <c r="C6" s="147">
        <v>3</v>
      </c>
      <c r="D6" s="146">
        <v>4</v>
      </c>
      <c r="E6" s="146">
        <v>5</v>
      </c>
      <c r="F6" s="146">
        <v>6</v>
      </c>
    </row>
    <row r="7" ht="24.75" customHeight="1" spans="1:6">
      <c r="A7" s="148">
        <v>10000</v>
      </c>
      <c r="B7" s="148"/>
      <c r="C7" s="149"/>
      <c r="D7" s="148"/>
      <c r="E7" s="148"/>
      <c r="F7" s="148">
        <v>10000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44"/>
  <sheetViews>
    <sheetView showZeros="0" topLeftCell="A37" workbookViewId="0">
      <selection activeCell="Q12" sqref="Q12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9.42857142857143" customWidth="1"/>
    <col min="5" max="5" width="10.5714285714286" customWidth="1"/>
    <col min="6" max="6" width="8.42857142857143" customWidth="1"/>
    <col min="7" max="7" width="8.71428571428571" customWidth="1"/>
    <col min="8" max="8" width="12.9142857142857" customWidth="1"/>
    <col min="9" max="9" width="12.2857142857143" customWidth="1"/>
    <col min="10" max="10" width="7" customWidth="1"/>
    <col min="11" max="11" width="9" customWidth="1"/>
    <col min="12" max="12" width="12.2857142857143" customWidth="1"/>
    <col min="13" max="13" width="6.14285714285714" customWidth="1"/>
    <col min="14" max="14" width="7" customWidth="1"/>
    <col min="15" max="15" width="8" customWidth="1"/>
    <col min="16" max="16" width="8.14285714285714" customWidth="1"/>
    <col min="17" max="17" width="8.28571428571429" customWidth="1"/>
    <col min="18" max="18" width="4.28571428571429" customWidth="1"/>
    <col min="19" max="19" width="7.28571428571429" customWidth="1"/>
    <col min="20" max="20" width="7.57142857142857" customWidth="1"/>
    <col min="21" max="21" width="6.57142857142857" customWidth="1"/>
    <col min="22" max="22" width="8.42857142857143" customWidth="1"/>
    <col min="23" max="23" width="7" customWidth="1"/>
  </cols>
  <sheetData>
    <row r="1" ht="18.75" customHeight="1" spans="1:2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40" t="s">
        <v>137</v>
      </c>
      <c r="U1" s="140"/>
      <c r="V1" s="140"/>
      <c r="W1" s="140"/>
    </row>
    <row r="2" ht="45.75" customHeight="1" spans="1:23">
      <c r="A2" s="137" t="s">
        <v>138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ht="18.75" customHeight="1" spans="1:23">
      <c r="A3" s="136" t="str">
        <f>"单位名称："&amp;"云南盈江产业园区管理委员会"</f>
        <v>单位名称：云南盈江产业园区管理委员会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40" t="s">
        <v>27</v>
      </c>
      <c r="U3" s="140"/>
      <c r="V3" s="140"/>
      <c r="W3" s="140"/>
    </row>
    <row r="4" ht="18.75" customHeight="1" spans="1:23">
      <c r="A4" s="138" t="s">
        <v>139</v>
      </c>
      <c r="B4" s="138" t="s">
        <v>140</v>
      </c>
      <c r="C4" s="138" t="s">
        <v>141</v>
      </c>
      <c r="D4" s="138" t="s">
        <v>142</v>
      </c>
      <c r="E4" s="138" t="s">
        <v>143</v>
      </c>
      <c r="F4" s="138" t="s">
        <v>144</v>
      </c>
      <c r="G4" s="138" t="s">
        <v>145</v>
      </c>
      <c r="H4" s="138" t="s">
        <v>146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ht="28.3" customHeight="1" spans="1:23">
      <c r="A5" s="138"/>
      <c r="B5" s="138"/>
      <c r="C5" s="138"/>
      <c r="D5" s="138"/>
      <c r="E5" s="138"/>
      <c r="F5" s="138"/>
      <c r="G5" s="138"/>
      <c r="H5" s="138" t="s">
        <v>147</v>
      </c>
      <c r="I5" s="138" t="s">
        <v>34</v>
      </c>
      <c r="J5" s="138" t="s">
        <v>148</v>
      </c>
      <c r="K5" s="138" t="s">
        <v>149</v>
      </c>
      <c r="L5" s="138" t="s">
        <v>150</v>
      </c>
      <c r="M5" s="138" t="s">
        <v>151</v>
      </c>
      <c r="N5" s="138" t="s">
        <v>152</v>
      </c>
      <c r="O5" s="138" t="s">
        <v>35</v>
      </c>
      <c r="P5" s="138" t="s">
        <v>36</v>
      </c>
      <c r="Q5" s="138" t="s">
        <v>37</v>
      </c>
      <c r="R5" s="138" t="s">
        <v>51</v>
      </c>
      <c r="S5" s="138"/>
      <c r="T5" s="138"/>
      <c r="U5" s="138"/>
      <c r="V5" s="138"/>
      <c r="W5" s="138"/>
    </row>
    <row r="6" ht="24" customHeight="1" spans="1:23">
      <c r="A6" s="138"/>
      <c r="B6" s="138"/>
      <c r="C6" s="138"/>
      <c r="D6" s="138"/>
      <c r="E6" s="138"/>
      <c r="F6" s="138"/>
      <c r="G6" s="138"/>
      <c r="H6" s="138"/>
      <c r="I6" s="138" t="s">
        <v>153</v>
      </c>
      <c r="J6" s="138" t="s">
        <v>148</v>
      </c>
      <c r="K6" s="138" t="s">
        <v>149</v>
      </c>
      <c r="L6" s="138" t="s">
        <v>150</v>
      </c>
      <c r="M6" s="138" t="s">
        <v>151</v>
      </c>
      <c r="N6" s="138" t="s">
        <v>34</v>
      </c>
      <c r="O6" s="138" t="s">
        <v>35</v>
      </c>
      <c r="P6" s="138" t="s">
        <v>36</v>
      </c>
      <c r="Q6" s="138"/>
      <c r="R6" s="138" t="s">
        <v>33</v>
      </c>
      <c r="S6" s="138" t="s">
        <v>40</v>
      </c>
      <c r="T6" s="138" t="s">
        <v>41</v>
      </c>
      <c r="U6" s="138" t="s">
        <v>42</v>
      </c>
      <c r="V6" s="138" t="s">
        <v>43</v>
      </c>
      <c r="W6" s="138" t="s">
        <v>44</v>
      </c>
    </row>
    <row r="7" ht="32.05" customHeight="1" spans="1:23">
      <c r="A7" s="138"/>
      <c r="B7" s="138"/>
      <c r="C7" s="138"/>
      <c r="D7" s="138"/>
      <c r="E7" s="138"/>
      <c r="F7" s="138"/>
      <c r="G7" s="138"/>
      <c r="H7" s="138"/>
      <c r="I7" s="138" t="s">
        <v>33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ht="18.75" customHeight="1" spans="1:23">
      <c r="A8" s="138" t="s">
        <v>59</v>
      </c>
      <c r="B8" s="138" t="s">
        <v>60</v>
      </c>
      <c r="C8" s="138" t="s">
        <v>61</v>
      </c>
      <c r="D8" s="138" t="s">
        <v>62</v>
      </c>
      <c r="E8" s="138" t="s">
        <v>63</v>
      </c>
      <c r="F8" s="138" t="s">
        <v>64</v>
      </c>
      <c r="G8" s="138" t="s">
        <v>65</v>
      </c>
      <c r="H8" s="138" t="s">
        <v>66</v>
      </c>
      <c r="I8" s="138" t="s">
        <v>67</v>
      </c>
      <c r="J8" s="138" t="s">
        <v>68</v>
      </c>
      <c r="K8" s="138" t="s">
        <v>69</v>
      </c>
      <c r="L8" s="138" t="s">
        <v>70</v>
      </c>
      <c r="M8" s="138" t="s">
        <v>71</v>
      </c>
      <c r="N8" s="138" t="s">
        <v>72</v>
      </c>
      <c r="O8" s="138" t="s">
        <v>73</v>
      </c>
      <c r="P8" s="138" t="s">
        <v>154</v>
      </c>
      <c r="Q8" s="138" t="s">
        <v>155</v>
      </c>
      <c r="R8" s="138" t="s">
        <v>156</v>
      </c>
      <c r="S8" s="138" t="s">
        <v>157</v>
      </c>
      <c r="T8" s="138" t="s">
        <v>158</v>
      </c>
      <c r="U8" s="138" t="s">
        <v>159</v>
      </c>
      <c r="V8" s="138" t="s">
        <v>160</v>
      </c>
      <c r="W8" s="138" t="s">
        <v>161</v>
      </c>
    </row>
    <row r="9" ht="53.25" customHeight="1" spans="1:23">
      <c r="A9" s="133" t="s">
        <v>46</v>
      </c>
      <c r="B9" s="133"/>
      <c r="C9" s="133"/>
      <c r="D9" s="133"/>
      <c r="E9" s="133"/>
      <c r="F9" s="133"/>
      <c r="G9" s="133"/>
      <c r="H9" s="135">
        <v>2337941.66</v>
      </c>
      <c r="I9" s="135">
        <v>2337941.66</v>
      </c>
      <c r="J9" s="135"/>
      <c r="K9" s="135"/>
      <c r="L9" s="135">
        <v>2337941.66</v>
      </c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53.25" customHeight="1" outlineLevel="1" spans="1:23">
      <c r="A10" s="133" t="s">
        <v>46</v>
      </c>
      <c r="B10" s="133" t="s">
        <v>162</v>
      </c>
      <c r="C10" s="133" t="s">
        <v>163</v>
      </c>
      <c r="D10" s="133" t="s">
        <v>78</v>
      </c>
      <c r="E10" s="133" t="s">
        <v>79</v>
      </c>
      <c r="F10" s="133" t="s">
        <v>164</v>
      </c>
      <c r="G10" s="133" t="s">
        <v>165</v>
      </c>
      <c r="H10" s="135">
        <v>100368</v>
      </c>
      <c r="I10" s="135">
        <v>100368</v>
      </c>
      <c r="J10" s="135"/>
      <c r="K10" s="135"/>
      <c r="L10" s="135">
        <v>100368</v>
      </c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</row>
    <row r="11" ht="53.25" customHeight="1" outlineLevel="1" spans="1:23">
      <c r="A11" s="133" t="s">
        <v>46</v>
      </c>
      <c r="B11" s="133" t="s">
        <v>166</v>
      </c>
      <c r="C11" s="133" t="s">
        <v>167</v>
      </c>
      <c r="D11" s="133" t="s">
        <v>78</v>
      </c>
      <c r="E11" s="133" t="s">
        <v>79</v>
      </c>
      <c r="F11" s="133" t="s">
        <v>164</v>
      </c>
      <c r="G11" s="133" t="s">
        <v>165</v>
      </c>
      <c r="H11" s="135">
        <v>475200</v>
      </c>
      <c r="I11" s="135">
        <v>475200</v>
      </c>
      <c r="J11" s="135"/>
      <c r="K11" s="135"/>
      <c r="L11" s="135">
        <v>475200</v>
      </c>
      <c r="M11" s="133"/>
      <c r="N11" s="135"/>
      <c r="O11" s="135"/>
      <c r="P11" s="135"/>
      <c r="Q11" s="135"/>
      <c r="R11" s="135"/>
      <c r="S11" s="135"/>
      <c r="T11" s="135"/>
      <c r="U11" s="135"/>
      <c r="V11" s="135"/>
      <c r="W11" s="135"/>
    </row>
    <row r="12" ht="53.25" customHeight="1" outlineLevel="1" spans="1:23">
      <c r="A12" s="133" t="s">
        <v>46</v>
      </c>
      <c r="B12" s="133" t="s">
        <v>166</v>
      </c>
      <c r="C12" s="133" t="s">
        <v>167</v>
      </c>
      <c r="D12" s="133" t="s">
        <v>78</v>
      </c>
      <c r="E12" s="133" t="s">
        <v>79</v>
      </c>
      <c r="F12" s="133" t="s">
        <v>168</v>
      </c>
      <c r="G12" s="133" t="s">
        <v>169</v>
      </c>
      <c r="H12" s="135">
        <v>561360</v>
      </c>
      <c r="I12" s="135">
        <v>561360</v>
      </c>
      <c r="J12" s="135"/>
      <c r="K12" s="135"/>
      <c r="L12" s="135">
        <v>561360</v>
      </c>
      <c r="M12" s="133"/>
      <c r="N12" s="135"/>
      <c r="O12" s="135"/>
      <c r="P12" s="135"/>
      <c r="Q12" s="135"/>
      <c r="R12" s="135"/>
      <c r="S12" s="135"/>
      <c r="T12" s="135"/>
      <c r="U12" s="135"/>
      <c r="V12" s="135"/>
      <c r="W12" s="135"/>
    </row>
    <row r="13" ht="53.25" customHeight="1" outlineLevel="1" spans="1:23">
      <c r="A13" s="133" t="s">
        <v>46</v>
      </c>
      <c r="B13" s="133" t="s">
        <v>162</v>
      </c>
      <c r="C13" s="133" t="s">
        <v>163</v>
      </c>
      <c r="D13" s="133" t="s">
        <v>78</v>
      </c>
      <c r="E13" s="133" t="s">
        <v>79</v>
      </c>
      <c r="F13" s="133" t="s">
        <v>168</v>
      </c>
      <c r="G13" s="133" t="s">
        <v>169</v>
      </c>
      <c r="H13" s="135">
        <v>14376</v>
      </c>
      <c r="I13" s="135">
        <v>14376</v>
      </c>
      <c r="J13" s="135"/>
      <c r="K13" s="135"/>
      <c r="L13" s="135">
        <v>14376</v>
      </c>
      <c r="M13" s="133"/>
      <c r="N13" s="135"/>
      <c r="O13" s="135"/>
      <c r="P13" s="135"/>
      <c r="Q13" s="135"/>
      <c r="R13" s="135"/>
      <c r="S13" s="135"/>
      <c r="T13" s="135"/>
      <c r="U13" s="135"/>
      <c r="V13" s="135"/>
      <c r="W13" s="135"/>
    </row>
    <row r="14" ht="53.25" customHeight="1" outlineLevel="1" spans="1:23">
      <c r="A14" s="133" t="s">
        <v>46</v>
      </c>
      <c r="B14" s="133" t="s">
        <v>166</v>
      </c>
      <c r="C14" s="133" t="s">
        <v>167</v>
      </c>
      <c r="D14" s="133" t="s">
        <v>78</v>
      </c>
      <c r="E14" s="133" t="s">
        <v>79</v>
      </c>
      <c r="F14" s="133" t="s">
        <v>170</v>
      </c>
      <c r="G14" s="133" t="s">
        <v>171</v>
      </c>
      <c r="H14" s="135">
        <v>39600</v>
      </c>
      <c r="I14" s="135">
        <v>39600</v>
      </c>
      <c r="J14" s="135"/>
      <c r="K14" s="135"/>
      <c r="L14" s="135">
        <v>39600</v>
      </c>
      <c r="M14" s="133"/>
      <c r="N14" s="135"/>
      <c r="O14" s="135"/>
      <c r="P14" s="135"/>
      <c r="Q14" s="135"/>
      <c r="R14" s="135"/>
      <c r="S14" s="135"/>
      <c r="T14" s="135"/>
      <c r="U14" s="135"/>
      <c r="V14" s="135"/>
      <c r="W14" s="135"/>
    </row>
    <row r="15" ht="53.25" customHeight="1" outlineLevel="1" spans="1:23">
      <c r="A15" s="133" t="s">
        <v>46</v>
      </c>
      <c r="B15" s="133" t="s">
        <v>172</v>
      </c>
      <c r="C15" s="133" t="s">
        <v>173</v>
      </c>
      <c r="D15" s="133" t="s">
        <v>78</v>
      </c>
      <c r="E15" s="133" t="s">
        <v>79</v>
      </c>
      <c r="F15" s="133" t="s">
        <v>170</v>
      </c>
      <c r="G15" s="133" t="s">
        <v>171</v>
      </c>
      <c r="H15" s="135">
        <v>183600</v>
      </c>
      <c r="I15" s="135">
        <v>183600</v>
      </c>
      <c r="J15" s="135"/>
      <c r="K15" s="135"/>
      <c r="L15" s="135">
        <v>183600</v>
      </c>
      <c r="M15" s="133"/>
      <c r="N15" s="135"/>
      <c r="O15" s="135"/>
      <c r="P15" s="135"/>
      <c r="Q15" s="135"/>
      <c r="R15" s="135"/>
      <c r="S15" s="135"/>
      <c r="T15" s="135"/>
      <c r="U15" s="135"/>
      <c r="V15" s="135"/>
      <c r="W15" s="135"/>
    </row>
    <row r="16" ht="53.25" customHeight="1" outlineLevel="1" spans="1:23">
      <c r="A16" s="133" t="s">
        <v>46</v>
      </c>
      <c r="B16" s="133" t="s">
        <v>162</v>
      </c>
      <c r="C16" s="133" t="s">
        <v>163</v>
      </c>
      <c r="D16" s="133" t="s">
        <v>78</v>
      </c>
      <c r="E16" s="133" t="s">
        <v>79</v>
      </c>
      <c r="F16" s="133" t="s">
        <v>174</v>
      </c>
      <c r="G16" s="133" t="s">
        <v>175</v>
      </c>
      <c r="H16" s="135">
        <v>8364</v>
      </c>
      <c r="I16" s="135">
        <v>8364</v>
      </c>
      <c r="J16" s="135"/>
      <c r="K16" s="135"/>
      <c r="L16" s="135">
        <v>8364</v>
      </c>
      <c r="M16" s="133"/>
      <c r="N16" s="135"/>
      <c r="O16" s="135"/>
      <c r="P16" s="135"/>
      <c r="Q16" s="135"/>
      <c r="R16" s="135"/>
      <c r="S16" s="135"/>
      <c r="T16" s="135"/>
      <c r="U16" s="135"/>
      <c r="V16" s="135"/>
      <c r="W16" s="135"/>
    </row>
    <row r="17" ht="53.25" customHeight="1" outlineLevel="1" spans="1:23">
      <c r="A17" s="133" t="s">
        <v>46</v>
      </c>
      <c r="B17" s="133" t="s">
        <v>162</v>
      </c>
      <c r="C17" s="133" t="s">
        <v>163</v>
      </c>
      <c r="D17" s="133" t="s">
        <v>78</v>
      </c>
      <c r="E17" s="133" t="s">
        <v>79</v>
      </c>
      <c r="F17" s="133" t="s">
        <v>174</v>
      </c>
      <c r="G17" s="133" t="s">
        <v>175</v>
      </c>
      <c r="H17" s="135">
        <v>37560</v>
      </c>
      <c r="I17" s="135">
        <v>37560</v>
      </c>
      <c r="J17" s="135"/>
      <c r="K17" s="135"/>
      <c r="L17" s="135">
        <v>37560</v>
      </c>
      <c r="M17" s="133"/>
      <c r="N17" s="135"/>
      <c r="O17" s="135"/>
      <c r="P17" s="135"/>
      <c r="Q17" s="135"/>
      <c r="R17" s="135"/>
      <c r="S17" s="135"/>
      <c r="T17" s="135"/>
      <c r="U17" s="135"/>
      <c r="V17" s="135"/>
      <c r="W17" s="135"/>
    </row>
    <row r="18" ht="53.25" customHeight="1" outlineLevel="1" spans="1:23">
      <c r="A18" s="133" t="s">
        <v>46</v>
      </c>
      <c r="B18" s="133" t="s">
        <v>176</v>
      </c>
      <c r="C18" s="133" t="s">
        <v>177</v>
      </c>
      <c r="D18" s="133" t="s">
        <v>78</v>
      </c>
      <c r="E18" s="133" t="s">
        <v>79</v>
      </c>
      <c r="F18" s="133" t="s">
        <v>174</v>
      </c>
      <c r="G18" s="133" t="s">
        <v>175</v>
      </c>
      <c r="H18" s="135">
        <v>36000</v>
      </c>
      <c r="I18" s="135">
        <v>36000</v>
      </c>
      <c r="J18" s="135"/>
      <c r="K18" s="135"/>
      <c r="L18" s="135">
        <v>36000</v>
      </c>
      <c r="M18" s="133"/>
      <c r="N18" s="135"/>
      <c r="O18" s="135"/>
      <c r="P18" s="135"/>
      <c r="Q18" s="135"/>
      <c r="R18" s="135"/>
      <c r="S18" s="135"/>
      <c r="T18" s="135"/>
      <c r="U18" s="135"/>
      <c r="V18" s="135"/>
      <c r="W18" s="135"/>
    </row>
    <row r="19" ht="53.25" customHeight="1" outlineLevel="1" spans="1:23">
      <c r="A19" s="133" t="s">
        <v>46</v>
      </c>
      <c r="B19" s="133" t="s">
        <v>178</v>
      </c>
      <c r="C19" s="133" t="s">
        <v>179</v>
      </c>
      <c r="D19" s="133" t="s">
        <v>78</v>
      </c>
      <c r="E19" s="133" t="s">
        <v>79</v>
      </c>
      <c r="F19" s="133" t="s">
        <v>174</v>
      </c>
      <c r="G19" s="133" t="s">
        <v>175</v>
      </c>
      <c r="H19" s="135">
        <v>39396</v>
      </c>
      <c r="I19" s="135">
        <v>39396</v>
      </c>
      <c r="J19" s="135"/>
      <c r="K19" s="135"/>
      <c r="L19" s="135">
        <v>39396</v>
      </c>
      <c r="M19" s="133"/>
      <c r="N19" s="135"/>
      <c r="O19" s="135"/>
      <c r="P19" s="135"/>
      <c r="Q19" s="135"/>
      <c r="R19" s="135"/>
      <c r="S19" s="135"/>
      <c r="T19" s="135"/>
      <c r="U19" s="135"/>
      <c r="V19" s="135"/>
      <c r="W19" s="135"/>
    </row>
    <row r="20" ht="53.25" customHeight="1" outlineLevel="1" spans="1:23">
      <c r="A20" s="133" t="s">
        <v>46</v>
      </c>
      <c r="B20" s="133" t="s">
        <v>180</v>
      </c>
      <c r="C20" s="133" t="s">
        <v>181</v>
      </c>
      <c r="D20" s="133" t="s">
        <v>91</v>
      </c>
      <c r="E20" s="133" t="s">
        <v>92</v>
      </c>
      <c r="F20" s="133" t="s">
        <v>182</v>
      </c>
      <c r="G20" s="133" t="s">
        <v>183</v>
      </c>
      <c r="H20" s="135">
        <v>251413.82</v>
      </c>
      <c r="I20" s="135">
        <v>251413.82</v>
      </c>
      <c r="J20" s="135"/>
      <c r="K20" s="135"/>
      <c r="L20" s="135">
        <v>251413.82</v>
      </c>
      <c r="M20" s="133"/>
      <c r="N20" s="135"/>
      <c r="O20" s="135"/>
      <c r="P20" s="135"/>
      <c r="Q20" s="135"/>
      <c r="R20" s="135"/>
      <c r="S20" s="135"/>
      <c r="T20" s="135"/>
      <c r="U20" s="135"/>
      <c r="V20" s="135"/>
      <c r="W20" s="135"/>
    </row>
    <row r="21" ht="53.25" customHeight="1" outlineLevel="1" spans="1:23">
      <c r="A21" s="133" t="s">
        <v>46</v>
      </c>
      <c r="B21" s="133" t="s">
        <v>180</v>
      </c>
      <c r="C21" s="133" t="s">
        <v>181</v>
      </c>
      <c r="D21" s="133" t="s">
        <v>91</v>
      </c>
      <c r="E21" s="133" t="s">
        <v>92</v>
      </c>
      <c r="F21" s="133" t="s">
        <v>182</v>
      </c>
      <c r="G21" s="133" t="s">
        <v>183</v>
      </c>
      <c r="H21" s="135"/>
      <c r="I21" s="135"/>
      <c r="J21" s="135"/>
      <c r="K21" s="135"/>
      <c r="L21" s="135"/>
      <c r="M21" s="133"/>
      <c r="N21" s="135"/>
      <c r="O21" s="135"/>
      <c r="P21" s="135"/>
      <c r="Q21" s="135"/>
      <c r="R21" s="135"/>
      <c r="S21" s="135"/>
      <c r="T21" s="135"/>
      <c r="U21" s="135"/>
      <c r="V21" s="135"/>
      <c r="W21" s="135"/>
    </row>
    <row r="22" ht="53.25" customHeight="1" outlineLevel="1" spans="1:23">
      <c r="A22" s="133" t="s">
        <v>46</v>
      </c>
      <c r="B22" s="133" t="s">
        <v>180</v>
      </c>
      <c r="C22" s="133" t="s">
        <v>181</v>
      </c>
      <c r="D22" s="133" t="s">
        <v>93</v>
      </c>
      <c r="E22" s="133" t="s">
        <v>94</v>
      </c>
      <c r="F22" s="133" t="s">
        <v>184</v>
      </c>
      <c r="G22" s="133" t="s">
        <v>185</v>
      </c>
      <c r="H22" s="135">
        <v>81524.23</v>
      </c>
      <c r="I22" s="135">
        <v>81524.23</v>
      </c>
      <c r="J22" s="135"/>
      <c r="K22" s="135"/>
      <c r="L22" s="135">
        <v>81524.23</v>
      </c>
      <c r="M22" s="133"/>
      <c r="N22" s="135"/>
      <c r="O22" s="135"/>
      <c r="P22" s="135"/>
      <c r="Q22" s="135"/>
      <c r="R22" s="135"/>
      <c r="S22" s="135"/>
      <c r="T22" s="135"/>
      <c r="U22" s="135"/>
      <c r="V22" s="135"/>
      <c r="W22" s="135"/>
    </row>
    <row r="23" ht="53.25" customHeight="1" outlineLevel="1" spans="1:23">
      <c r="A23" s="133" t="s">
        <v>46</v>
      </c>
      <c r="B23" s="133" t="s">
        <v>180</v>
      </c>
      <c r="C23" s="133" t="s">
        <v>181</v>
      </c>
      <c r="D23" s="133" t="s">
        <v>102</v>
      </c>
      <c r="E23" s="133" t="s">
        <v>103</v>
      </c>
      <c r="F23" s="133" t="s">
        <v>186</v>
      </c>
      <c r="G23" s="133" t="s">
        <v>187</v>
      </c>
      <c r="H23" s="135">
        <v>117850.23</v>
      </c>
      <c r="I23" s="135">
        <v>117850.23</v>
      </c>
      <c r="J23" s="135"/>
      <c r="K23" s="135"/>
      <c r="L23" s="135">
        <v>117850.23</v>
      </c>
      <c r="M23" s="133"/>
      <c r="N23" s="135"/>
      <c r="O23" s="135"/>
      <c r="P23" s="135"/>
      <c r="Q23" s="135"/>
      <c r="R23" s="135"/>
      <c r="S23" s="135"/>
      <c r="T23" s="135"/>
      <c r="U23" s="135"/>
      <c r="V23" s="135"/>
      <c r="W23" s="135"/>
    </row>
    <row r="24" ht="53.25" customHeight="1" outlineLevel="1" spans="1:23">
      <c r="A24" s="133" t="s">
        <v>46</v>
      </c>
      <c r="B24" s="133" t="s">
        <v>180</v>
      </c>
      <c r="C24" s="133" t="s">
        <v>181</v>
      </c>
      <c r="D24" s="133" t="s">
        <v>106</v>
      </c>
      <c r="E24" s="133" t="s">
        <v>107</v>
      </c>
      <c r="F24" s="133" t="s">
        <v>188</v>
      </c>
      <c r="G24" s="133" t="s">
        <v>189</v>
      </c>
      <c r="H24" s="135"/>
      <c r="I24" s="135"/>
      <c r="J24" s="135"/>
      <c r="K24" s="135"/>
      <c r="L24" s="135"/>
      <c r="M24" s="133"/>
      <c r="N24" s="135"/>
      <c r="O24" s="135"/>
      <c r="P24" s="135"/>
      <c r="Q24" s="135"/>
      <c r="R24" s="135"/>
      <c r="S24" s="135"/>
      <c r="T24" s="135"/>
      <c r="U24" s="135"/>
      <c r="V24" s="135"/>
      <c r="W24" s="135"/>
    </row>
    <row r="25" ht="53.25" customHeight="1" outlineLevel="1" spans="1:23">
      <c r="A25" s="133" t="s">
        <v>46</v>
      </c>
      <c r="B25" s="133" t="s">
        <v>180</v>
      </c>
      <c r="C25" s="133" t="s">
        <v>181</v>
      </c>
      <c r="D25" s="133" t="s">
        <v>106</v>
      </c>
      <c r="E25" s="133" t="s">
        <v>107</v>
      </c>
      <c r="F25" s="133" t="s">
        <v>188</v>
      </c>
      <c r="G25" s="133" t="s">
        <v>189</v>
      </c>
      <c r="H25" s="135">
        <v>3142.67</v>
      </c>
      <c r="I25" s="135">
        <v>3142.67</v>
      </c>
      <c r="J25" s="135"/>
      <c r="K25" s="135"/>
      <c r="L25" s="135">
        <v>3142.67</v>
      </c>
      <c r="M25" s="133"/>
      <c r="N25" s="135"/>
      <c r="O25" s="135"/>
      <c r="P25" s="135"/>
      <c r="Q25" s="135"/>
      <c r="R25" s="135"/>
      <c r="S25" s="135"/>
      <c r="T25" s="135"/>
      <c r="U25" s="135"/>
      <c r="V25" s="135"/>
      <c r="W25" s="135"/>
    </row>
    <row r="26" ht="53.25" customHeight="1" outlineLevel="1" spans="1:23">
      <c r="A26" s="133" t="s">
        <v>46</v>
      </c>
      <c r="B26" s="133" t="s">
        <v>180</v>
      </c>
      <c r="C26" s="133" t="s">
        <v>181</v>
      </c>
      <c r="D26" s="133" t="s">
        <v>104</v>
      </c>
      <c r="E26" s="133" t="s">
        <v>105</v>
      </c>
      <c r="F26" s="133" t="s">
        <v>186</v>
      </c>
      <c r="G26" s="133" t="s">
        <v>187</v>
      </c>
      <c r="H26" s="135"/>
      <c r="I26" s="135"/>
      <c r="J26" s="135"/>
      <c r="K26" s="135"/>
      <c r="L26" s="135"/>
      <c r="M26" s="133"/>
      <c r="N26" s="135"/>
      <c r="O26" s="135"/>
      <c r="P26" s="135"/>
      <c r="Q26" s="135"/>
      <c r="R26" s="135"/>
      <c r="S26" s="135"/>
      <c r="T26" s="135"/>
      <c r="U26" s="135"/>
      <c r="V26" s="135"/>
      <c r="W26" s="135"/>
    </row>
    <row r="27" ht="53.25" customHeight="1" outlineLevel="1" spans="1:23">
      <c r="A27" s="133" t="s">
        <v>46</v>
      </c>
      <c r="B27" s="133" t="s">
        <v>180</v>
      </c>
      <c r="C27" s="133" t="s">
        <v>181</v>
      </c>
      <c r="D27" s="133" t="s">
        <v>102</v>
      </c>
      <c r="E27" s="133" t="s">
        <v>103</v>
      </c>
      <c r="F27" s="133" t="s">
        <v>186</v>
      </c>
      <c r="G27" s="133" t="s">
        <v>187</v>
      </c>
      <c r="H27" s="135">
        <v>6285.35</v>
      </c>
      <c r="I27" s="135">
        <v>6285.35</v>
      </c>
      <c r="J27" s="135"/>
      <c r="K27" s="135"/>
      <c r="L27" s="135">
        <v>6285.35</v>
      </c>
      <c r="M27" s="133"/>
      <c r="N27" s="135"/>
      <c r="O27" s="135"/>
      <c r="P27" s="135"/>
      <c r="Q27" s="135"/>
      <c r="R27" s="135"/>
      <c r="S27" s="135"/>
      <c r="T27" s="135"/>
      <c r="U27" s="135"/>
      <c r="V27" s="135"/>
      <c r="W27" s="135"/>
    </row>
    <row r="28" ht="53.25" customHeight="1" outlineLevel="1" spans="1:23">
      <c r="A28" s="133" t="s">
        <v>46</v>
      </c>
      <c r="B28" s="133" t="s">
        <v>180</v>
      </c>
      <c r="C28" s="133" t="s">
        <v>181</v>
      </c>
      <c r="D28" s="133" t="s">
        <v>106</v>
      </c>
      <c r="E28" s="133" t="s">
        <v>107</v>
      </c>
      <c r="F28" s="133" t="s">
        <v>188</v>
      </c>
      <c r="G28" s="133" t="s">
        <v>189</v>
      </c>
      <c r="H28" s="135"/>
      <c r="I28" s="135"/>
      <c r="J28" s="135"/>
      <c r="K28" s="135"/>
      <c r="L28" s="135"/>
      <c r="M28" s="133"/>
      <c r="N28" s="135"/>
      <c r="O28" s="135"/>
      <c r="P28" s="135"/>
      <c r="Q28" s="135"/>
      <c r="R28" s="135"/>
      <c r="S28" s="135"/>
      <c r="T28" s="135"/>
      <c r="U28" s="135"/>
      <c r="V28" s="135"/>
      <c r="W28" s="135"/>
    </row>
    <row r="29" ht="53.25" customHeight="1" outlineLevel="1" spans="1:23">
      <c r="A29" s="133" t="s">
        <v>46</v>
      </c>
      <c r="B29" s="133" t="s">
        <v>180</v>
      </c>
      <c r="C29" s="133" t="s">
        <v>181</v>
      </c>
      <c r="D29" s="133" t="s">
        <v>106</v>
      </c>
      <c r="E29" s="133" t="s">
        <v>107</v>
      </c>
      <c r="F29" s="133" t="s">
        <v>188</v>
      </c>
      <c r="G29" s="133" t="s">
        <v>189</v>
      </c>
      <c r="H29" s="135">
        <v>4500</v>
      </c>
      <c r="I29" s="135">
        <v>4500</v>
      </c>
      <c r="J29" s="135"/>
      <c r="K29" s="135"/>
      <c r="L29" s="135">
        <v>4500</v>
      </c>
      <c r="M29" s="133"/>
      <c r="N29" s="135"/>
      <c r="O29" s="135"/>
      <c r="P29" s="135"/>
      <c r="Q29" s="135"/>
      <c r="R29" s="135"/>
      <c r="S29" s="135"/>
      <c r="T29" s="135"/>
      <c r="U29" s="135"/>
      <c r="V29" s="135"/>
      <c r="W29" s="135"/>
    </row>
    <row r="30" ht="53.25" customHeight="1" outlineLevel="1" spans="1:23">
      <c r="A30" s="133" t="s">
        <v>46</v>
      </c>
      <c r="B30" s="133" t="s">
        <v>180</v>
      </c>
      <c r="C30" s="133" t="s">
        <v>181</v>
      </c>
      <c r="D30" s="133" t="s">
        <v>97</v>
      </c>
      <c r="E30" s="133" t="s">
        <v>96</v>
      </c>
      <c r="F30" s="133" t="s">
        <v>188</v>
      </c>
      <c r="G30" s="133" t="s">
        <v>189</v>
      </c>
      <c r="H30" s="135">
        <v>3040.72</v>
      </c>
      <c r="I30" s="135">
        <v>3040.72</v>
      </c>
      <c r="J30" s="135"/>
      <c r="K30" s="135"/>
      <c r="L30" s="135">
        <v>3040.72</v>
      </c>
      <c r="M30" s="133"/>
      <c r="N30" s="135"/>
      <c r="O30" s="135"/>
      <c r="P30" s="135"/>
      <c r="Q30" s="135"/>
      <c r="R30" s="135"/>
      <c r="S30" s="135"/>
      <c r="T30" s="135"/>
      <c r="U30" s="135"/>
      <c r="V30" s="135"/>
      <c r="W30" s="135"/>
    </row>
    <row r="31" ht="53.25" customHeight="1" outlineLevel="1" spans="1:23">
      <c r="A31" s="133" t="s">
        <v>46</v>
      </c>
      <c r="B31" s="133" t="s">
        <v>180</v>
      </c>
      <c r="C31" s="133" t="s">
        <v>181</v>
      </c>
      <c r="D31" s="133" t="s">
        <v>97</v>
      </c>
      <c r="E31" s="133" t="s">
        <v>96</v>
      </c>
      <c r="F31" s="133" t="s">
        <v>188</v>
      </c>
      <c r="G31" s="133" t="s">
        <v>189</v>
      </c>
      <c r="H31" s="135"/>
      <c r="I31" s="135"/>
      <c r="J31" s="135"/>
      <c r="K31" s="135"/>
      <c r="L31" s="135"/>
      <c r="M31" s="133"/>
      <c r="N31" s="135"/>
      <c r="O31" s="135"/>
      <c r="P31" s="135"/>
      <c r="Q31" s="135"/>
      <c r="R31" s="135"/>
      <c r="S31" s="135"/>
      <c r="T31" s="135"/>
      <c r="U31" s="135"/>
      <c r="V31" s="135"/>
      <c r="W31" s="135"/>
    </row>
    <row r="32" ht="53.25" customHeight="1" outlineLevel="1" spans="1:23">
      <c r="A32" s="133" t="s">
        <v>46</v>
      </c>
      <c r="B32" s="133" t="s">
        <v>190</v>
      </c>
      <c r="C32" s="133" t="s">
        <v>113</v>
      </c>
      <c r="D32" s="133" t="s">
        <v>112</v>
      </c>
      <c r="E32" s="133" t="s">
        <v>113</v>
      </c>
      <c r="F32" s="133" t="s">
        <v>191</v>
      </c>
      <c r="G32" s="133" t="s">
        <v>113</v>
      </c>
      <c r="H32" s="135">
        <v>164326</v>
      </c>
      <c r="I32" s="135">
        <v>164326</v>
      </c>
      <c r="J32" s="135"/>
      <c r="K32" s="135"/>
      <c r="L32" s="135">
        <v>164326</v>
      </c>
      <c r="M32" s="133"/>
      <c r="N32" s="135"/>
      <c r="O32" s="135"/>
      <c r="P32" s="135"/>
      <c r="Q32" s="135"/>
      <c r="R32" s="135"/>
      <c r="S32" s="135"/>
      <c r="T32" s="135"/>
      <c r="U32" s="135"/>
      <c r="V32" s="135"/>
      <c r="W32" s="135"/>
    </row>
    <row r="33" ht="53.25" customHeight="1" outlineLevel="1" spans="1:23">
      <c r="A33" s="133" t="s">
        <v>46</v>
      </c>
      <c r="B33" s="133" t="s">
        <v>192</v>
      </c>
      <c r="C33" s="133" t="s">
        <v>193</v>
      </c>
      <c r="D33" s="133" t="s">
        <v>78</v>
      </c>
      <c r="E33" s="133" t="s">
        <v>79</v>
      </c>
      <c r="F33" s="133" t="s">
        <v>194</v>
      </c>
      <c r="G33" s="133" t="s">
        <v>195</v>
      </c>
      <c r="H33" s="135">
        <v>15000</v>
      </c>
      <c r="I33" s="135">
        <v>15000</v>
      </c>
      <c r="J33" s="135"/>
      <c r="K33" s="135"/>
      <c r="L33" s="135">
        <v>15000</v>
      </c>
      <c r="M33" s="133"/>
      <c r="N33" s="135"/>
      <c r="O33" s="135"/>
      <c r="P33" s="135"/>
      <c r="Q33" s="135"/>
      <c r="R33" s="135"/>
      <c r="S33" s="135"/>
      <c r="T33" s="135"/>
      <c r="U33" s="135"/>
      <c r="V33" s="135"/>
      <c r="W33" s="135"/>
    </row>
    <row r="34" ht="53.25" customHeight="1" outlineLevel="1" spans="1:23">
      <c r="A34" s="133" t="s">
        <v>46</v>
      </c>
      <c r="B34" s="133" t="s">
        <v>196</v>
      </c>
      <c r="C34" s="133" t="s">
        <v>197</v>
      </c>
      <c r="D34" s="133" t="s">
        <v>78</v>
      </c>
      <c r="E34" s="133" t="s">
        <v>79</v>
      </c>
      <c r="F34" s="133" t="s">
        <v>198</v>
      </c>
      <c r="G34" s="133" t="s">
        <v>199</v>
      </c>
      <c r="H34" s="135">
        <v>10000</v>
      </c>
      <c r="I34" s="135">
        <v>10000</v>
      </c>
      <c r="J34" s="135"/>
      <c r="K34" s="135"/>
      <c r="L34" s="135">
        <v>10000</v>
      </c>
      <c r="M34" s="133"/>
      <c r="N34" s="135"/>
      <c r="O34" s="135"/>
      <c r="P34" s="135"/>
      <c r="Q34" s="135"/>
      <c r="R34" s="135"/>
      <c r="S34" s="135"/>
      <c r="T34" s="135"/>
      <c r="U34" s="135"/>
      <c r="V34" s="135"/>
      <c r="W34" s="135"/>
    </row>
    <row r="35" ht="53.25" customHeight="1" outlineLevel="1" spans="1:23">
      <c r="A35" s="133" t="s">
        <v>46</v>
      </c>
      <c r="B35" s="133" t="s">
        <v>200</v>
      </c>
      <c r="C35" s="133" t="s">
        <v>201</v>
      </c>
      <c r="D35" s="133" t="s">
        <v>78</v>
      </c>
      <c r="E35" s="133" t="s">
        <v>79</v>
      </c>
      <c r="F35" s="133" t="s">
        <v>202</v>
      </c>
      <c r="G35" s="133" t="s">
        <v>134</v>
      </c>
      <c r="H35" s="135">
        <v>2000</v>
      </c>
      <c r="I35" s="135">
        <v>2000</v>
      </c>
      <c r="J35" s="135"/>
      <c r="K35" s="135"/>
      <c r="L35" s="135">
        <v>2000</v>
      </c>
      <c r="M35" s="133"/>
      <c r="N35" s="135"/>
      <c r="O35" s="135"/>
      <c r="P35" s="135"/>
      <c r="Q35" s="135"/>
      <c r="R35" s="135"/>
      <c r="S35" s="135"/>
      <c r="T35" s="135"/>
      <c r="U35" s="135"/>
      <c r="V35" s="135"/>
      <c r="W35" s="135"/>
    </row>
    <row r="36" ht="53.25" customHeight="1" outlineLevel="1" spans="1:23">
      <c r="A36" s="133" t="s">
        <v>46</v>
      </c>
      <c r="B36" s="133" t="s">
        <v>203</v>
      </c>
      <c r="C36" s="133" t="s">
        <v>204</v>
      </c>
      <c r="D36" s="133" t="s">
        <v>78</v>
      </c>
      <c r="E36" s="133" t="s">
        <v>79</v>
      </c>
      <c r="F36" s="133" t="s">
        <v>205</v>
      </c>
      <c r="G36" s="133" t="s">
        <v>206</v>
      </c>
      <c r="H36" s="135">
        <v>5000</v>
      </c>
      <c r="I36" s="135">
        <v>5000</v>
      </c>
      <c r="J36" s="135"/>
      <c r="K36" s="135"/>
      <c r="L36" s="135">
        <v>5000</v>
      </c>
      <c r="M36" s="133"/>
      <c r="N36" s="135"/>
      <c r="O36" s="135"/>
      <c r="P36" s="135"/>
      <c r="Q36" s="135"/>
      <c r="R36" s="135"/>
      <c r="S36" s="135"/>
      <c r="T36" s="135"/>
      <c r="U36" s="135"/>
      <c r="V36" s="135"/>
      <c r="W36" s="135"/>
    </row>
    <row r="37" ht="53.25" customHeight="1" outlineLevel="1" spans="1:23">
      <c r="A37" s="133" t="s">
        <v>46</v>
      </c>
      <c r="B37" s="133" t="s">
        <v>192</v>
      </c>
      <c r="C37" s="133" t="s">
        <v>193</v>
      </c>
      <c r="D37" s="133" t="s">
        <v>78</v>
      </c>
      <c r="E37" s="133" t="s">
        <v>79</v>
      </c>
      <c r="F37" s="133" t="s">
        <v>207</v>
      </c>
      <c r="G37" s="133" t="s">
        <v>208</v>
      </c>
      <c r="H37" s="135">
        <v>2000</v>
      </c>
      <c r="I37" s="135">
        <v>2000</v>
      </c>
      <c r="J37" s="135"/>
      <c r="K37" s="135"/>
      <c r="L37" s="135">
        <v>2000</v>
      </c>
      <c r="M37" s="133"/>
      <c r="N37" s="135"/>
      <c r="O37" s="135"/>
      <c r="P37" s="135"/>
      <c r="Q37" s="135"/>
      <c r="R37" s="135"/>
      <c r="S37" s="135"/>
      <c r="T37" s="135"/>
      <c r="U37" s="135"/>
      <c r="V37" s="135"/>
      <c r="W37" s="135"/>
    </row>
    <row r="38" ht="53.25" customHeight="1" outlineLevel="1" spans="1:23">
      <c r="A38" s="133" t="s">
        <v>46</v>
      </c>
      <c r="B38" s="133" t="s">
        <v>192</v>
      </c>
      <c r="C38" s="133" t="s">
        <v>193</v>
      </c>
      <c r="D38" s="133" t="s">
        <v>78</v>
      </c>
      <c r="E38" s="133" t="s">
        <v>79</v>
      </c>
      <c r="F38" s="133" t="s">
        <v>209</v>
      </c>
      <c r="G38" s="133" t="s">
        <v>210</v>
      </c>
      <c r="H38" s="135">
        <v>5000</v>
      </c>
      <c r="I38" s="135">
        <v>5000</v>
      </c>
      <c r="J38" s="135"/>
      <c r="K38" s="135"/>
      <c r="L38" s="135">
        <v>5000</v>
      </c>
      <c r="M38" s="133"/>
      <c r="N38" s="135"/>
      <c r="O38" s="135"/>
      <c r="P38" s="135"/>
      <c r="Q38" s="135"/>
      <c r="R38" s="135"/>
      <c r="S38" s="135"/>
      <c r="T38" s="135"/>
      <c r="U38" s="135"/>
      <c r="V38" s="135"/>
      <c r="W38" s="135"/>
    </row>
    <row r="39" ht="53.25" customHeight="1" outlineLevel="1" spans="1:23">
      <c r="A39" s="133" t="s">
        <v>46</v>
      </c>
      <c r="B39" s="133" t="s">
        <v>192</v>
      </c>
      <c r="C39" s="133" t="s">
        <v>193</v>
      </c>
      <c r="D39" s="133" t="s">
        <v>78</v>
      </c>
      <c r="E39" s="133" t="s">
        <v>79</v>
      </c>
      <c r="F39" s="133" t="s">
        <v>211</v>
      </c>
      <c r="G39" s="133" t="s">
        <v>212</v>
      </c>
      <c r="H39" s="135">
        <v>5000</v>
      </c>
      <c r="I39" s="135">
        <v>5000</v>
      </c>
      <c r="J39" s="135"/>
      <c r="K39" s="135"/>
      <c r="L39" s="135">
        <v>5000</v>
      </c>
      <c r="M39" s="133"/>
      <c r="N39" s="135"/>
      <c r="O39" s="135"/>
      <c r="P39" s="135"/>
      <c r="Q39" s="135"/>
      <c r="R39" s="135"/>
      <c r="S39" s="135"/>
      <c r="T39" s="135"/>
      <c r="U39" s="135"/>
      <c r="V39" s="135"/>
      <c r="W39" s="135"/>
    </row>
    <row r="40" ht="53.25" customHeight="1" outlineLevel="1" spans="1:23">
      <c r="A40" s="133" t="s">
        <v>46</v>
      </c>
      <c r="B40" s="133" t="s">
        <v>192</v>
      </c>
      <c r="C40" s="133" t="s">
        <v>193</v>
      </c>
      <c r="D40" s="133" t="s">
        <v>78</v>
      </c>
      <c r="E40" s="133" t="s">
        <v>79</v>
      </c>
      <c r="F40" s="133" t="s">
        <v>213</v>
      </c>
      <c r="G40" s="133" t="s">
        <v>214</v>
      </c>
      <c r="H40" s="135">
        <v>26200</v>
      </c>
      <c r="I40" s="135">
        <v>26200</v>
      </c>
      <c r="J40" s="135"/>
      <c r="K40" s="135"/>
      <c r="L40" s="135">
        <v>26200</v>
      </c>
      <c r="M40" s="133"/>
      <c r="N40" s="135"/>
      <c r="O40" s="135"/>
      <c r="P40" s="135"/>
      <c r="Q40" s="135"/>
      <c r="R40" s="135"/>
      <c r="S40" s="135"/>
      <c r="T40" s="135"/>
      <c r="U40" s="135"/>
      <c r="V40" s="135"/>
      <c r="W40" s="135"/>
    </row>
    <row r="41" ht="53.25" customHeight="1" outlineLevel="1" spans="1:23">
      <c r="A41" s="133" t="s">
        <v>46</v>
      </c>
      <c r="B41" s="133" t="s">
        <v>215</v>
      </c>
      <c r="C41" s="133" t="s">
        <v>216</v>
      </c>
      <c r="D41" s="133" t="s">
        <v>89</v>
      </c>
      <c r="E41" s="133" t="s">
        <v>90</v>
      </c>
      <c r="F41" s="133" t="s">
        <v>213</v>
      </c>
      <c r="G41" s="133" t="s">
        <v>214</v>
      </c>
      <c r="H41" s="135">
        <v>2000</v>
      </c>
      <c r="I41" s="135">
        <v>2000</v>
      </c>
      <c r="J41" s="135"/>
      <c r="K41" s="135"/>
      <c r="L41" s="135">
        <v>2000</v>
      </c>
      <c r="M41" s="133"/>
      <c r="N41" s="135"/>
      <c r="O41" s="135"/>
      <c r="P41" s="135"/>
      <c r="Q41" s="135"/>
      <c r="R41" s="135"/>
      <c r="S41" s="135"/>
      <c r="T41" s="135"/>
      <c r="U41" s="135"/>
      <c r="V41" s="135"/>
      <c r="W41" s="135"/>
    </row>
    <row r="42" ht="53.25" customHeight="1" outlineLevel="1" spans="1:23">
      <c r="A42" s="133" t="s">
        <v>46</v>
      </c>
      <c r="B42" s="133" t="s">
        <v>217</v>
      </c>
      <c r="C42" s="133" t="s">
        <v>199</v>
      </c>
      <c r="D42" s="133" t="s">
        <v>78</v>
      </c>
      <c r="E42" s="133" t="s">
        <v>79</v>
      </c>
      <c r="F42" s="133" t="s">
        <v>198</v>
      </c>
      <c r="G42" s="133" t="s">
        <v>199</v>
      </c>
      <c r="H42" s="135">
        <v>27434.64</v>
      </c>
      <c r="I42" s="135">
        <v>27434.64</v>
      </c>
      <c r="J42" s="135"/>
      <c r="K42" s="135"/>
      <c r="L42" s="135">
        <v>27434.64</v>
      </c>
      <c r="M42" s="133"/>
      <c r="N42" s="135"/>
      <c r="O42" s="135"/>
      <c r="P42" s="135"/>
      <c r="Q42" s="135"/>
      <c r="R42" s="135"/>
      <c r="S42" s="135"/>
      <c r="T42" s="135"/>
      <c r="U42" s="135"/>
      <c r="V42" s="135"/>
      <c r="W42" s="135"/>
    </row>
    <row r="43" ht="53.25" customHeight="1" outlineLevel="1" spans="1:23">
      <c r="A43" s="133" t="s">
        <v>46</v>
      </c>
      <c r="B43" s="133" t="s">
        <v>218</v>
      </c>
      <c r="C43" s="133" t="s">
        <v>219</v>
      </c>
      <c r="D43" s="133" t="s">
        <v>78</v>
      </c>
      <c r="E43" s="133" t="s">
        <v>79</v>
      </c>
      <c r="F43" s="133" t="s">
        <v>209</v>
      </c>
      <c r="G43" s="133" t="s">
        <v>210</v>
      </c>
      <c r="H43" s="135">
        <v>110400</v>
      </c>
      <c r="I43" s="135">
        <v>110400</v>
      </c>
      <c r="J43" s="135"/>
      <c r="K43" s="135"/>
      <c r="L43" s="135">
        <v>110400</v>
      </c>
      <c r="M43" s="133"/>
      <c r="N43" s="135"/>
      <c r="O43" s="135"/>
      <c r="P43" s="135"/>
      <c r="Q43" s="135"/>
      <c r="R43" s="135"/>
      <c r="S43" s="135"/>
      <c r="T43" s="135"/>
      <c r="U43" s="135"/>
      <c r="V43" s="135"/>
      <c r="W43" s="135"/>
    </row>
    <row r="44" ht="30.75" customHeight="1" spans="1:23">
      <c r="A44" s="139" t="s">
        <v>30</v>
      </c>
      <c r="B44" s="139"/>
      <c r="C44" s="139"/>
      <c r="D44" s="139"/>
      <c r="E44" s="139"/>
      <c r="F44" s="139"/>
      <c r="G44" s="139"/>
      <c r="H44" s="135">
        <v>2337941.66</v>
      </c>
      <c r="I44" s="135">
        <v>2337941.66</v>
      </c>
      <c r="J44" s="135"/>
      <c r="K44" s="135"/>
      <c r="L44" s="135">
        <v>2337941.66</v>
      </c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4:G4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11805555555556" footer="0.511805555555556"/>
  <pageSetup paperSize="9" scale="68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21"/>
  <sheetViews>
    <sheetView showZeros="0" workbookViewId="0">
      <selection activeCell="N26" sqref="N26"/>
    </sheetView>
  </sheetViews>
  <sheetFormatPr defaultColWidth="10.2857142857143" defaultRowHeight="15" customHeight="1"/>
  <cols>
    <col min="1" max="1" width="10.7142857142857" customWidth="1"/>
    <col min="2" max="2" width="11.7142857142857" customWidth="1"/>
    <col min="3" max="3" width="19.2857142857143" customWidth="1"/>
    <col min="4" max="4" width="17" customWidth="1"/>
    <col min="5" max="5" width="8.28571428571429" customWidth="1"/>
    <col min="6" max="6" width="10.4285714285714" customWidth="1"/>
    <col min="7" max="7" width="7.85714285714286" customWidth="1"/>
    <col min="8" max="8" width="9.57142857142857" customWidth="1"/>
    <col min="9" max="10" width="12.847619047619" customWidth="1"/>
    <col min="11" max="11" width="14.8571428571429" customWidth="1"/>
    <col min="12" max="12" width="7.28571428571429" customWidth="1"/>
    <col min="13" max="13" width="5.84761904761905" customWidth="1"/>
    <col min="14" max="14" width="6.42857142857143" customWidth="1"/>
    <col min="15" max="15" width="7.14285714285714" customWidth="1"/>
    <col min="16" max="16" width="6.28571428571429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6" customWidth="1"/>
    <col min="23" max="23" width="11" customWidth="1"/>
  </cols>
  <sheetData>
    <row r="1" ht="18.75" customHeight="1" spans="1:23">
      <c r="A1" s="129" t="s">
        <v>220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ht="26.25" customHeight="1" spans="1:23">
      <c r="A2" s="125" t="s">
        <v>221</v>
      </c>
      <c r="B2" s="125"/>
      <c r="C2" s="125" t="s">
        <v>59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ht="18.75" customHeight="1" spans="1:23">
      <c r="A3" s="130" t="str">
        <f>"单位名称："&amp;"云南盈江产业园区管理委员会"</f>
        <v>单位名称：云南盈江产业园区管理委员会</v>
      </c>
      <c r="B3" s="130"/>
      <c r="C3" s="130"/>
      <c r="D3" s="130"/>
      <c r="E3" s="130"/>
      <c r="F3" s="130"/>
      <c r="G3" s="130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29" t="s">
        <v>27</v>
      </c>
      <c r="W3" s="129"/>
    </row>
    <row r="4" ht="26.25" customHeight="1" spans="1:23">
      <c r="A4" s="132" t="s">
        <v>222</v>
      </c>
      <c r="B4" s="132" t="s">
        <v>140</v>
      </c>
      <c r="C4" s="132" t="s">
        <v>141</v>
      </c>
      <c r="D4" s="132" t="s">
        <v>223</v>
      </c>
      <c r="E4" s="132" t="s">
        <v>142</v>
      </c>
      <c r="F4" s="132" t="s">
        <v>143</v>
      </c>
      <c r="G4" s="132" t="s">
        <v>224</v>
      </c>
      <c r="H4" s="132" t="s">
        <v>225</v>
      </c>
      <c r="I4" s="132" t="s">
        <v>30</v>
      </c>
      <c r="J4" s="132" t="s">
        <v>226</v>
      </c>
      <c r="K4" s="132"/>
      <c r="L4" s="132"/>
      <c r="M4" s="132"/>
      <c r="N4" s="132" t="s">
        <v>152</v>
      </c>
      <c r="O4" s="132"/>
      <c r="P4" s="132"/>
      <c r="Q4" s="132" t="s">
        <v>37</v>
      </c>
      <c r="R4" s="132" t="s">
        <v>51</v>
      </c>
      <c r="S4" s="132"/>
      <c r="T4" s="132"/>
      <c r="U4" s="132"/>
      <c r="V4" s="132"/>
      <c r="W4" s="132"/>
    </row>
    <row r="5" ht="26.25" customHeight="1" spans="1:23">
      <c r="A5" s="132"/>
      <c r="B5" s="132"/>
      <c r="C5" s="132"/>
      <c r="D5" s="132"/>
      <c r="E5" s="132"/>
      <c r="F5" s="132"/>
      <c r="G5" s="132"/>
      <c r="H5" s="132"/>
      <c r="I5" s="132"/>
      <c r="J5" s="132" t="s">
        <v>34</v>
      </c>
      <c r="K5" s="132"/>
      <c r="L5" s="132" t="s">
        <v>35</v>
      </c>
      <c r="M5" s="132" t="s">
        <v>36</v>
      </c>
      <c r="N5" s="132" t="s">
        <v>34</v>
      </c>
      <c r="O5" s="132" t="s">
        <v>35</v>
      </c>
      <c r="P5" s="132" t="s">
        <v>36</v>
      </c>
      <c r="Q5" s="132"/>
      <c r="R5" s="132" t="s">
        <v>33</v>
      </c>
      <c r="S5" s="132" t="s">
        <v>40</v>
      </c>
      <c r="T5" s="132" t="s">
        <v>41</v>
      </c>
      <c r="U5" s="132" t="s">
        <v>42</v>
      </c>
      <c r="V5" s="132" t="s">
        <v>43</v>
      </c>
      <c r="W5" s="132" t="s">
        <v>44</v>
      </c>
    </row>
    <row r="6" ht="26.25" customHeight="1" spans="1:23">
      <c r="A6" s="132"/>
      <c r="B6" s="132"/>
      <c r="C6" s="132"/>
      <c r="D6" s="132"/>
      <c r="E6" s="132"/>
      <c r="F6" s="132"/>
      <c r="G6" s="132"/>
      <c r="H6" s="132"/>
      <c r="I6" s="132"/>
      <c r="J6" s="132" t="s">
        <v>33</v>
      </c>
      <c r="K6" s="132" t="s">
        <v>227</v>
      </c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</row>
    <row r="7" ht="18.75" customHeight="1" spans="1:23">
      <c r="A7" s="132" t="s">
        <v>59</v>
      </c>
      <c r="B7" s="132" t="s">
        <v>60</v>
      </c>
      <c r="C7" s="132" t="s">
        <v>61</v>
      </c>
      <c r="D7" s="132" t="s">
        <v>62</v>
      </c>
      <c r="E7" s="132" t="s">
        <v>63</v>
      </c>
      <c r="F7" s="132" t="s">
        <v>64</v>
      </c>
      <c r="G7" s="132" t="s">
        <v>65</v>
      </c>
      <c r="H7" s="132" t="s">
        <v>66</v>
      </c>
      <c r="I7" s="132" t="s">
        <v>67</v>
      </c>
      <c r="J7" s="132" t="s">
        <v>68</v>
      </c>
      <c r="K7" s="132" t="s">
        <v>69</v>
      </c>
      <c r="L7" s="132" t="s">
        <v>70</v>
      </c>
      <c r="M7" s="132" t="s">
        <v>71</v>
      </c>
      <c r="N7" s="132" t="s">
        <v>72</v>
      </c>
      <c r="O7" s="132" t="s">
        <v>73</v>
      </c>
      <c r="P7" s="132" t="s">
        <v>154</v>
      </c>
      <c r="Q7" s="132" t="s">
        <v>155</v>
      </c>
      <c r="R7" s="132" t="s">
        <v>156</v>
      </c>
      <c r="S7" s="132" t="s">
        <v>157</v>
      </c>
      <c r="T7" s="132" t="s">
        <v>158</v>
      </c>
      <c r="U7" s="132" t="s">
        <v>159</v>
      </c>
      <c r="V7" s="132" t="s">
        <v>160</v>
      </c>
      <c r="W7" s="132" t="s">
        <v>161</v>
      </c>
    </row>
    <row r="8" ht="52.5" customHeight="1" spans="1:23">
      <c r="A8" s="133"/>
      <c r="B8" s="133"/>
      <c r="C8" s="133" t="s">
        <v>228</v>
      </c>
      <c r="D8" s="133"/>
      <c r="E8" s="133"/>
      <c r="F8" s="133"/>
      <c r="G8" s="133"/>
      <c r="H8" s="133"/>
      <c r="I8" s="135">
        <v>2400</v>
      </c>
      <c r="J8" s="135">
        <v>2400</v>
      </c>
      <c r="K8" s="135">
        <v>2400</v>
      </c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</row>
    <row r="9" ht="52.5" customHeight="1" outlineLevel="1" spans="1:23">
      <c r="A9" s="133" t="s">
        <v>229</v>
      </c>
      <c r="B9" s="133" t="s">
        <v>230</v>
      </c>
      <c r="C9" s="133" t="s">
        <v>228</v>
      </c>
      <c r="D9" s="133" t="s">
        <v>46</v>
      </c>
      <c r="E9" s="133" t="s">
        <v>84</v>
      </c>
      <c r="F9" s="133" t="s">
        <v>83</v>
      </c>
      <c r="G9" s="133" t="s">
        <v>213</v>
      </c>
      <c r="H9" s="133" t="s">
        <v>214</v>
      </c>
      <c r="I9" s="135">
        <v>2400</v>
      </c>
      <c r="J9" s="135">
        <v>2400</v>
      </c>
      <c r="K9" s="135">
        <v>2400</v>
      </c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52.5" customHeight="1" spans="1:23">
      <c r="A10" s="133"/>
      <c r="B10" s="133"/>
      <c r="C10" s="133" t="s">
        <v>231</v>
      </c>
      <c r="D10" s="133"/>
      <c r="E10" s="133"/>
      <c r="F10" s="133"/>
      <c r="G10" s="133"/>
      <c r="H10" s="133"/>
      <c r="I10" s="135">
        <v>500000</v>
      </c>
      <c r="J10" s="135">
        <v>500000</v>
      </c>
      <c r="K10" s="135">
        <v>500000</v>
      </c>
      <c r="L10" s="135"/>
      <c r="M10" s="135"/>
      <c r="N10" s="133"/>
      <c r="O10" s="133"/>
      <c r="P10" s="133"/>
      <c r="Q10" s="135"/>
      <c r="R10" s="135"/>
      <c r="S10" s="135"/>
      <c r="T10" s="135"/>
      <c r="U10" s="135"/>
      <c r="V10" s="135"/>
      <c r="W10" s="135"/>
    </row>
    <row r="11" ht="52.5" customHeight="1" outlineLevel="1" spans="1:23">
      <c r="A11" s="133" t="s">
        <v>232</v>
      </c>
      <c r="B11" s="133" t="s">
        <v>233</v>
      </c>
      <c r="C11" s="133" t="s">
        <v>231</v>
      </c>
      <c r="D11" s="133" t="s">
        <v>46</v>
      </c>
      <c r="E11" s="133" t="s">
        <v>80</v>
      </c>
      <c r="F11" s="133" t="s">
        <v>81</v>
      </c>
      <c r="G11" s="133" t="s">
        <v>213</v>
      </c>
      <c r="H11" s="133" t="s">
        <v>214</v>
      </c>
      <c r="I11" s="135">
        <v>139000</v>
      </c>
      <c r="J11" s="135">
        <v>139000</v>
      </c>
      <c r="K11" s="135">
        <v>139000</v>
      </c>
      <c r="L11" s="135"/>
      <c r="M11" s="135"/>
      <c r="N11" s="133"/>
      <c r="O11" s="133"/>
      <c r="P11" s="133"/>
      <c r="Q11" s="135"/>
      <c r="R11" s="135"/>
      <c r="S11" s="135"/>
      <c r="T11" s="135"/>
      <c r="U11" s="135"/>
      <c r="V11" s="135"/>
      <c r="W11" s="135"/>
    </row>
    <row r="12" ht="52.5" customHeight="1" outlineLevel="1" spans="1:23">
      <c r="A12" s="133" t="s">
        <v>232</v>
      </c>
      <c r="B12" s="133" t="s">
        <v>233</v>
      </c>
      <c r="C12" s="133" t="s">
        <v>231</v>
      </c>
      <c r="D12" s="133" t="s">
        <v>46</v>
      </c>
      <c r="E12" s="133" t="s">
        <v>80</v>
      </c>
      <c r="F12" s="133" t="s">
        <v>81</v>
      </c>
      <c r="G12" s="133" t="s">
        <v>234</v>
      </c>
      <c r="H12" s="133" t="s">
        <v>235</v>
      </c>
      <c r="I12" s="135">
        <v>20000</v>
      </c>
      <c r="J12" s="135">
        <v>20000</v>
      </c>
      <c r="K12" s="135">
        <v>20000</v>
      </c>
      <c r="L12" s="135"/>
      <c r="M12" s="135"/>
      <c r="N12" s="133"/>
      <c r="O12" s="133"/>
      <c r="P12" s="133"/>
      <c r="Q12" s="135"/>
      <c r="R12" s="135"/>
      <c r="S12" s="135"/>
      <c r="T12" s="135"/>
      <c r="U12" s="135"/>
      <c r="V12" s="135"/>
      <c r="W12" s="135"/>
    </row>
    <row r="13" ht="52.5" customHeight="1" outlineLevel="1" spans="1:23">
      <c r="A13" s="133" t="s">
        <v>232</v>
      </c>
      <c r="B13" s="133" t="s">
        <v>233</v>
      </c>
      <c r="C13" s="133" t="s">
        <v>231</v>
      </c>
      <c r="D13" s="133" t="s">
        <v>46</v>
      </c>
      <c r="E13" s="133" t="s">
        <v>80</v>
      </c>
      <c r="F13" s="133" t="s">
        <v>81</v>
      </c>
      <c r="G13" s="133" t="s">
        <v>236</v>
      </c>
      <c r="H13" s="133" t="s">
        <v>237</v>
      </c>
      <c r="I13" s="135">
        <v>6000</v>
      </c>
      <c r="J13" s="135">
        <v>6000</v>
      </c>
      <c r="K13" s="135">
        <v>6000</v>
      </c>
      <c r="L13" s="135"/>
      <c r="M13" s="135"/>
      <c r="N13" s="133"/>
      <c r="O13" s="133"/>
      <c r="P13" s="133"/>
      <c r="Q13" s="135"/>
      <c r="R13" s="135"/>
      <c r="S13" s="135"/>
      <c r="T13" s="135"/>
      <c r="U13" s="135"/>
      <c r="V13" s="135"/>
      <c r="W13" s="135"/>
    </row>
    <row r="14" ht="52.5" customHeight="1" outlineLevel="1" spans="1:23">
      <c r="A14" s="133" t="s">
        <v>232</v>
      </c>
      <c r="B14" s="133" t="s">
        <v>233</v>
      </c>
      <c r="C14" s="133" t="s">
        <v>231</v>
      </c>
      <c r="D14" s="133" t="s">
        <v>46</v>
      </c>
      <c r="E14" s="133" t="s">
        <v>80</v>
      </c>
      <c r="F14" s="133" t="s">
        <v>81</v>
      </c>
      <c r="G14" s="133" t="s">
        <v>238</v>
      </c>
      <c r="H14" s="133" t="s">
        <v>239</v>
      </c>
      <c r="I14" s="135">
        <v>30000</v>
      </c>
      <c r="J14" s="135">
        <v>30000</v>
      </c>
      <c r="K14" s="135">
        <v>30000</v>
      </c>
      <c r="L14" s="135"/>
      <c r="M14" s="135"/>
      <c r="N14" s="133"/>
      <c r="O14" s="133"/>
      <c r="P14" s="133"/>
      <c r="Q14" s="135"/>
      <c r="R14" s="135"/>
      <c r="S14" s="135"/>
      <c r="T14" s="135"/>
      <c r="U14" s="135"/>
      <c r="V14" s="135"/>
      <c r="W14" s="135"/>
    </row>
    <row r="15" ht="52.5" customHeight="1" outlineLevel="1" spans="1:23">
      <c r="A15" s="133" t="s">
        <v>232</v>
      </c>
      <c r="B15" s="133" t="s">
        <v>233</v>
      </c>
      <c r="C15" s="133" t="s">
        <v>231</v>
      </c>
      <c r="D15" s="133" t="s">
        <v>46</v>
      </c>
      <c r="E15" s="133" t="s">
        <v>80</v>
      </c>
      <c r="F15" s="133" t="s">
        <v>81</v>
      </c>
      <c r="G15" s="133" t="s">
        <v>240</v>
      </c>
      <c r="H15" s="133" t="s">
        <v>241</v>
      </c>
      <c r="I15" s="135">
        <v>72000</v>
      </c>
      <c r="J15" s="135">
        <v>72000</v>
      </c>
      <c r="K15" s="135">
        <v>72000</v>
      </c>
      <c r="L15" s="135"/>
      <c r="M15" s="135"/>
      <c r="N15" s="133"/>
      <c r="O15" s="133"/>
      <c r="P15" s="133"/>
      <c r="Q15" s="135"/>
      <c r="R15" s="135"/>
      <c r="S15" s="135"/>
      <c r="T15" s="135"/>
      <c r="U15" s="135"/>
      <c r="V15" s="135"/>
      <c r="W15" s="135"/>
    </row>
    <row r="16" ht="52.5" customHeight="1" outlineLevel="1" spans="1:23">
      <c r="A16" s="133" t="s">
        <v>232</v>
      </c>
      <c r="B16" s="133" t="s">
        <v>233</v>
      </c>
      <c r="C16" s="133" t="s">
        <v>231</v>
      </c>
      <c r="D16" s="133" t="s">
        <v>46</v>
      </c>
      <c r="E16" s="133" t="s">
        <v>80</v>
      </c>
      <c r="F16" s="133" t="s">
        <v>81</v>
      </c>
      <c r="G16" s="133" t="s">
        <v>211</v>
      </c>
      <c r="H16" s="133" t="s">
        <v>212</v>
      </c>
      <c r="I16" s="135">
        <v>100000</v>
      </c>
      <c r="J16" s="135">
        <v>100000</v>
      </c>
      <c r="K16" s="135">
        <v>100000</v>
      </c>
      <c r="L16" s="135"/>
      <c r="M16" s="135"/>
      <c r="N16" s="133"/>
      <c r="O16" s="133"/>
      <c r="P16" s="133"/>
      <c r="Q16" s="135"/>
      <c r="R16" s="135"/>
      <c r="S16" s="135"/>
      <c r="T16" s="135"/>
      <c r="U16" s="135"/>
      <c r="V16" s="135"/>
      <c r="W16" s="135"/>
    </row>
    <row r="17" ht="52.5" customHeight="1" outlineLevel="1" spans="1:23">
      <c r="A17" s="133" t="s">
        <v>232</v>
      </c>
      <c r="B17" s="133" t="s">
        <v>233</v>
      </c>
      <c r="C17" s="133" t="s">
        <v>231</v>
      </c>
      <c r="D17" s="133" t="s">
        <v>46</v>
      </c>
      <c r="E17" s="133" t="s">
        <v>80</v>
      </c>
      <c r="F17" s="133" t="s">
        <v>81</v>
      </c>
      <c r="G17" s="133" t="s">
        <v>207</v>
      </c>
      <c r="H17" s="133" t="s">
        <v>208</v>
      </c>
      <c r="I17" s="135">
        <v>50000</v>
      </c>
      <c r="J17" s="135">
        <v>50000</v>
      </c>
      <c r="K17" s="135">
        <v>50000</v>
      </c>
      <c r="L17" s="135"/>
      <c r="M17" s="135"/>
      <c r="N17" s="133"/>
      <c r="O17" s="133"/>
      <c r="P17" s="133"/>
      <c r="Q17" s="135"/>
      <c r="R17" s="135"/>
      <c r="S17" s="135"/>
      <c r="T17" s="135"/>
      <c r="U17" s="135"/>
      <c r="V17" s="135"/>
      <c r="W17" s="135"/>
    </row>
    <row r="18" ht="52.5" customHeight="1" outlineLevel="1" spans="1:23">
      <c r="A18" s="133" t="s">
        <v>232</v>
      </c>
      <c r="B18" s="133" t="s">
        <v>233</v>
      </c>
      <c r="C18" s="133" t="s">
        <v>231</v>
      </c>
      <c r="D18" s="133" t="s">
        <v>46</v>
      </c>
      <c r="E18" s="133" t="s">
        <v>80</v>
      </c>
      <c r="F18" s="133" t="s">
        <v>81</v>
      </c>
      <c r="G18" s="133" t="s">
        <v>202</v>
      </c>
      <c r="H18" s="133" t="s">
        <v>134</v>
      </c>
      <c r="I18" s="135">
        <v>8000</v>
      </c>
      <c r="J18" s="135">
        <v>8000</v>
      </c>
      <c r="K18" s="135">
        <v>8000</v>
      </c>
      <c r="L18" s="135"/>
      <c r="M18" s="135"/>
      <c r="N18" s="133"/>
      <c r="O18" s="133"/>
      <c r="P18" s="133"/>
      <c r="Q18" s="135"/>
      <c r="R18" s="135"/>
      <c r="S18" s="135"/>
      <c r="T18" s="135"/>
      <c r="U18" s="135"/>
      <c r="V18" s="135"/>
      <c r="W18" s="135"/>
    </row>
    <row r="19" ht="52.5" customHeight="1" outlineLevel="1" spans="1:23">
      <c r="A19" s="133" t="s">
        <v>232</v>
      </c>
      <c r="B19" s="133" t="s">
        <v>233</v>
      </c>
      <c r="C19" s="133" t="s">
        <v>231</v>
      </c>
      <c r="D19" s="133" t="s">
        <v>46</v>
      </c>
      <c r="E19" s="133" t="s">
        <v>80</v>
      </c>
      <c r="F19" s="133" t="s">
        <v>81</v>
      </c>
      <c r="G19" s="133" t="s">
        <v>209</v>
      </c>
      <c r="H19" s="133" t="s">
        <v>210</v>
      </c>
      <c r="I19" s="135">
        <v>35000</v>
      </c>
      <c r="J19" s="135">
        <v>35000</v>
      </c>
      <c r="K19" s="135">
        <v>35000</v>
      </c>
      <c r="L19" s="135"/>
      <c r="M19" s="135"/>
      <c r="N19" s="133"/>
      <c r="O19" s="133"/>
      <c r="P19" s="133"/>
      <c r="Q19" s="135"/>
      <c r="R19" s="135"/>
      <c r="S19" s="135"/>
      <c r="T19" s="135"/>
      <c r="U19" s="135"/>
      <c r="V19" s="135"/>
      <c r="W19" s="135"/>
    </row>
    <row r="20" ht="52.5" customHeight="1" outlineLevel="1" spans="1:23">
      <c r="A20" s="133" t="s">
        <v>232</v>
      </c>
      <c r="B20" s="133" t="s">
        <v>233</v>
      </c>
      <c r="C20" s="133" t="s">
        <v>231</v>
      </c>
      <c r="D20" s="133" t="s">
        <v>46</v>
      </c>
      <c r="E20" s="133" t="s">
        <v>80</v>
      </c>
      <c r="F20" s="133" t="s">
        <v>81</v>
      </c>
      <c r="G20" s="133" t="s">
        <v>242</v>
      </c>
      <c r="H20" s="133" t="s">
        <v>243</v>
      </c>
      <c r="I20" s="135">
        <v>40000</v>
      </c>
      <c r="J20" s="135">
        <v>40000</v>
      </c>
      <c r="K20" s="135">
        <v>40000</v>
      </c>
      <c r="L20" s="135"/>
      <c r="M20" s="135"/>
      <c r="N20" s="133"/>
      <c r="O20" s="133"/>
      <c r="P20" s="133"/>
      <c r="Q20" s="135"/>
      <c r="R20" s="135"/>
      <c r="S20" s="135"/>
      <c r="T20" s="135"/>
      <c r="U20" s="135"/>
      <c r="V20" s="135"/>
      <c r="W20" s="135"/>
    </row>
    <row r="21" ht="30" customHeight="1" spans="1:23">
      <c r="A21" s="134" t="s">
        <v>30</v>
      </c>
      <c r="B21" s="134"/>
      <c r="C21" s="134"/>
      <c r="D21" s="134"/>
      <c r="E21" s="134"/>
      <c r="F21" s="134"/>
      <c r="G21" s="134"/>
      <c r="H21" s="134"/>
      <c r="I21" s="135">
        <v>502400</v>
      </c>
      <c r="J21" s="135">
        <v>502400</v>
      </c>
      <c r="K21" s="135">
        <v>502400</v>
      </c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1:H2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11805555555556" footer="0.511805555555556"/>
  <pageSetup paperSize="9" scale="53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17"/>
  <sheetViews>
    <sheetView showZeros="0" workbookViewId="0">
      <selection activeCell="G25" sqref="G25"/>
    </sheetView>
  </sheetViews>
  <sheetFormatPr defaultColWidth="10.2857142857143" defaultRowHeight="15" customHeight="1"/>
  <cols>
    <col min="1" max="1" width="14.2857142857143" customWidth="1"/>
    <col min="2" max="2" width="20.5714285714286" customWidth="1"/>
    <col min="3" max="9" width="14.2857142857143" customWidth="1"/>
    <col min="10" max="10" width="34.2857142857143" customWidth="1"/>
  </cols>
  <sheetData>
    <row r="1" ht="18.75" customHeight="1" spans="1:10">
      <c r="A1" s="124"/>
      <c r="B1" s="124"/>
      <c r="C1" s="124"/>
      <c r="D1" s="124"/>
      <c r="E1" s="124"/>
      <c r="F1" s="124"/>
      <c r="G1" s="124"/>
      <c r="H1" s="124"/>
      <c r="I1" s="124"/>
      <c r="J1" s="128" t="s">
        <v>244</v>
      </c>
    </row>
    <row r="2" ht="34.5" customHeight="1" spans="1:10">
      <c r="A2" s="125" t="str">
        <f>"2025"&amp;"年项目支出绩效目标表"</f>
        <v>2025年项目支出绩效目标表</v>
      </c>
      <c r="B2" s="125"/>
      <c r="C2" s="125"/>
      <c r="D2" s="125"/>
      <c r="E2" s="125"/>
      <c r="F2" s="125"/>
      <c r="G2" s="125"/>
      <c r="H2" s="125"/>
      <c r="I2" s="125"/>
      <c r="J2" s="125"/>
    </row>
    <row r="3" ht="18.75" customHeight="1" spans="1:10">
      <c r="A3" s="124" t="str">
        <f>"单位名称："&amp;"云南盈江产业园区管理委员会"</f>
        <v>单位名称：云南盈江产业园区管理委员会</v>
      </c>
      <c r="B3" s="124"/>
      <c r="C3" s="124"/>
      <c r="D3" s="124"/>
      <c r="E3" s="124"/>
      <c r="F3" s="124"/>
      <c r="G3" s="124"/>
      <c r="H3" s="124"/>
      <c r="I3" s="124"/>
      <c r="J3" s="124"/>
    </row>
    <row r="4" ht="32" customHeight="1" spans="1:10">
      <c r="A4" s="126" t="s">
        <v>245</v>
      </c>
      <c r="B4" s="126" t="s">
        <v>246</v>
      </c>
      <c r="C4" s="126" t="s">
        <v>247</v>
      </c>
      <c r="D4" s="126" t="s">
        <v>248</v>
      </c>
      <c r="E4" s="126" t="s">
        <v>249</v>
      </c>
      <c r="F4" s="126" t="s">
        <v>250</v>
      </c>
      <c r="G4" s="126" t="s">
        <v>251</v>
      </c>
      <c r="H4" s="126" t="s">
        <v>252</v>
      </c>
      <c r="I4" s="126" t="s">
        <v>253</v>
      </c>
      <c r="J4" s="126" t="s">
        <v>254</v>
      </c>
    </row>
    <row r="5" ht="22.5" customHeight="1" spans="1:10">
      <c r="A5" s="126" t="s">
        <v>59</v>
      </c>
      <c r="B5" s="126" t="s">
        <v>60</v>
      </c>
      <c r="C5" s="126" t="s">
        <v>61</v>
      </c>
      <c r="D5" s="126" t="s">
        <v>62</v>
      </c>
      <c r="E5" s="126" t="s">
        <v>63</v>
      </c>
      <c r="F5" s="126" t="s">
        <v>64</v>
      </c>
      <c r="G5" s="126" t="s">
        <v>65</v>
      </c>
      <c r="H5" s="126" t="s">
        <v>66</v>
      </c>
      <c r="I5" s="126" t="s">
        <v>67</v>
      </c>
      <c r="J5" s="126" t="s">
        <v>68</v>
      </c>
    </row>
    <row r="6" ht="52.5" customHeight="1" spans="1:10">
      <c r="A6" s="126" t="s">
        <v>46</v>
      </c>
      <c r="B6" s="126"/>
      <c r="C6" s="126"/>
      <c r="D6" s="126"/>
      <c r="E6" s="126"/>
      <c r="F6" s="126"/>
      <c r="G6" s="126"/>
      <c r="H6" s="126"/>
      <c r="I6" s="126"/>
      <c r="J6" s="126"/>
    </row>
    <row r="7" ht="52.5" customHeight="1" outlineLevel="1" spans="1:10">
      <c r="A7" s="127" t="s">
        <v>228</v>
      </c>
      <c r="B7" s="127" t="s">
        <v>255</v>
      </c>
      <c r="C7" s="127" t="s">
        <v>256</v>
      </c>
      <c r="D7" s="127" t="s">
        <v>257</v>
      </c>
      <c r="E7" s="127" t="s">
        <v>258</v>
      </c>
      <c r="F7" s="127" t="s">
        <v>259</v>
      </c>
      <c r="G7" s="126" t="s">
        <v>60</v>
      </c>
      <c r="H7" s="126" t="s">
        <v>260</v>
      </c>
      <c r="I7" s="127" t="s">
        <v>261</v>
      </c>
      <c r="J7" s="127" t="s">
        <v>262</v>
      </c>
    </row>
    <row r="8" ht="52.5" customHeight="1" outlineLevel="1" spans="1:10">
      <c r="A8" s="127" t="s">
        <v>228</v>
      </c>
      <c r="B8" s="127" t="s">
        <v>255</v>
      </c>
      <c r="C8" s="127" t="s">
        <v>263</v>
      </c>
      <c r="D8" s="127" t="s">
        <v>264</v>
      </c>
      <c r="E8" s="127" t="s">
        <v>265</v>
      </c>
      <c r="F8" s="127" t="s">
        <v>266</v>
      </c>
      <c r="G8" s="126" t="s">
        <v>267</v>
      </c>
      <c r="H8" s="126" t="s">
        <v>268</v>
      </c>
      <c r="I8" s="127" t="s">
        <v>269</v>
      </c>
      <c r="J8" s="127" t="s">
        <v>270</v>
      </c>
    </row>
    <row r="9" ht="52.5" customHeight="1" outlineLevel="1" spans="1:10">
      <c r="A9" s="127" t="s">
        <v>228</v>
      </c>
      <c r="B9" s="127" t="s">
        <v>255</v>
      </c>
      <c r="C9" s="127" t="s">
        <v>271</v>
      </c>
      <c r="D9" s="127" t="s">
        <v>272</v>
      </c>
      <c r="E9" s="127" t="s">
        <v>273</v>
      </c>
      <c r="F9" s="127" t="s">
        <v>259</v>
      </c>
      <c r="G9" s="126" t="s">
        <v>274</v>
      </c>
      <c r="H9" s="126" t="s">
        <v>275</v>
      </c>
      <c r="I9" s="127" t="s">
        <v>261</v>
      </c>
      <c r="J9" s="127" t="s">
        <v>276</v>
      </c>
    </row>
    <row r="10" ht="52.5" customHeight="1" outlineLevel="1" spans="1:10">
      <c r="A10" s="127" t="s">
        <v>231</v>
      </c>
      <c r="B10" s="127" t="s">
        <v>277</v>
      </c>
      <c r="C10" s="127" t="s">
        <v>256</v>
      </c>
      <c r="D10" s="127" t="s">
        <v>257</v>
      </c>
      <c r="E10" s="127" t="s">
        <v>278</v>
      </c>
      <c r="F10" s="127" t="s">
        <v>259</v>
      </c>
      <c r="G10" s="126" t="s">
        <v>64</v>
      </c>
      <c r="H10" s="126" t="s">
        <v>260</v>
      </c>
      <c r="I10" s="127" t="s">
        <v>261</v>
      </c>
      <c r="J10" s="127" t="s">
        <v>279</v>
      </c>
    </row>
    <row r="11" ht="52.5" customHeight="1" outlineLevel="1" spans="1:10">
      <c r="A11" s="127" t="s">
        <v>231</v>
      </c>
      <c r="B11" s="127" t="s">
        <v>277</v>
      </c>
      <c r="C11" s="127" t="s">
        <v>256</v>
      </c>
      <c r="D11" s="127" t="s">
        <v>257</v>
      </c>
      <c r="E11" s="127" t="s">
        <v>280</v>
      </c>
      <c r="F11" s="127" t="s">
        <v>259</v>
      </c>
      <c r="G11" s="126" t="s">
        <v>68</v>
      </c>
      <c r="H11" s="126" t="s">
        <v>281</v>
      </c>
      <c r="I11" s="127" t="s">
        <v>261</v>
      </c>
      <c r="J11" s="127" t="s">
        <v>282</v>
      </c>
    </row>
    <row r="12" ht="52.5" customHeight="1" outlineLevel="1" spans="1:10">
      <c r="A12" s="127" t="s">
        <v>231</v>
      </c>
      <c r="B12" s="127" t="s">
        <v>277</v>
      </c>
      <c r="C12" s="127" t="s">
        <v>256</v>
      </c>
      <c r="D12" s="127" t="s">
        <v>257</v>
      </c>
      <c r="E12" s="127" t="s">
        <v>283</v>
      </c>
      <c r="F12" s="127" t="s">
        <v>259</v>
      </c>
      <c r="G12" s="126" t="s">
        <v>61</v>
      </c>
      <c r="H12" s="126" t="s">
        <v>281</v>
      </c>
      <c r="I12" s="127" t="s">
        <v>261</v>
      </c>
      <c r="J12" s="127" t="s">
        <v>284</v>
      </c>
    </row>
    <row r="13" ht="52.5" customHeight="1" outlineLevel="1" spans="1:10">
      <c r="A13" s="127" t="s">
        <v>231</v>
      </c>
      <c r="B13" s="127" t="s">
        <v>277</v>
      </c>
      <c r="C13" s="127" t="s">
        <v>256</v>
      </c>
      <c r="D13" s="127" t="s">
        <v>285</v>
      </c>
      <c r="E13" s="127" t="s">
        <v>286</v>
      </c>
      <c r="F13" s="127" t="s">
        <v>259</v>
      </c>
      <c r="G13" s="126" t="s">
        <v>62</v>
      </c>
      <c r="H13" s="126" t="s">
        <v>287</v>
      </c>
      <c r="I13" s="127" t="s">
        <v>261</v>
      </c>
      <c r="J13" s="127" t="s">
        <v>288</v>
      </c>
    </row>
    <row r="14" ht="52.5" customHeight="1" outlineLevel="1" spans="1:10">
      <c r="A14" s="127" t="s">
        <v>231</v>
      </c>
      <c r="B14" s="127" t="s">
        <v>277</v>
      </c>
      <c r="C14" s="127" t="s">
        <v>256</v>
      </c>
      <c r="D14" s="127" t="s">
        <v>285</v>
      </c>
      <c r="E14" s="127" t="s">
        <v>289</v>
      </c>
      <c r="F14" s="127" t="s">
        <v>266</v>
      </c>
      <c r="G14" s="126" t="s">
        <v>290</v>
      </c>
      <c r="H14" s="126" t="s">
        <v>268</v>
      </c>
      <c r="I14" s="127" t="s">
        <v>269</v>
      </c>
      <c r="J14" s="127" t="s">
        <v>291</v>
      </c>
    </row>
    <row r="15" ht="52.5" customHeight="1" outlineLevel="1" spans="1:10">
      <c r="A15" s="127" t="s">
        <v>231</v>
      </c>
      <c r="B15" s="127" t="s">
        <v>277</v>
      </c>
      <c r="C15" s="127" t="s">
        <v>263</v>
      </c>
      <c r="D15" s="127" t="s">
        <v>292</v>
      </c>
      <c r="E15" s="127" t="s">
        <v>293</v>
      </c>
      <c r="F15" s="127" t="s">
        <v>266</v>
      </c>
      <c r="G15" s="126" t="s">
        <v>66</v>
      </c>
      <c r="H15" s="126" t="s">
        <v>275</v>
      </c>
      <c r="I15" s="127" t="s">
        <v>261</v>
      </c>
      <c r="J15" s="127" t="s">
        <v>294</v>
      </c>
    </row>
    <row r="16" ht="52.5" customHeight="1" outlineLevel="1" spans="1:10">
      <c r="A16" s="127" t="s">
        <v>231</v>
      </c>
      <c r="B16" s="127" t="s">
        <v>277</v>
      </c>
      <c r="C16" s="127" t="s">
        <v>263</v>
      </c>
      <c r="D16" s="127" t="s">
        <v>264</v>
      </c>
      <c r="E16" s="127" t="s">
        <v>295</v>
      </c>
      <c r="F16" s="127" t="s">
        <v>266</v>
      </c>
      <c r="G16" s="126" t="s">
        <v>296</v>
      </c>
      <c r="H16" s="126" t="s">
        <v>268</v>
      </c>
      <c r="I16" s="127" t="s">
        <v>269</v>
      </c>
      <c r="J16" s="127" t="s">
        <v>297</v>
      </c>
    </row>
    <row r="17" ht="52.5" customHeight="1" outlineLevel="1" spans="1:10">
      <c r="A17" s="127" t="s">
        <v>231</v>
      </c>
      <c r="B17" s="127" t="s">
        <v>277</v>
      </c>
      <c r="C17" s="127" t="s">
        <v>271</v>
      </c>
      <c r="D17" s="127" t="s">
        <v>272</v>
      </c>
      <c r="E17" s="127" t="s">
        <v>298</v>
      </c>
      <c r="F17" s="127" t="s">
        <v>259</v>
      </c>
      <c r="G17" s="126" t="s">
        <v>274</v>
      </c>
      <c r="H17" s="126" t="s">
        <v>275</v>
      </c>
      <c r="I17" s="127" t="s">
        <v>269</v>
      </c>
      <c r="J17" s="127" t="s">
        <v>299</v>
      </c>
    </row>
  </sheetData>
  <mergeCells count="6">
    <mergeCell ref="A2:J2"/>
    <mergeCell ref="A3:E3"/>
    <mergeCell ref="A7:A9"/>
    <mergeCell ref="A10:A17"/>
    <mergeCell ref="B7:B9"/>
    <mergeCell ref="B10:B17"/>
  </mergeCells>
  <pageMargins left="0.751388888888889" right="0.751388888888889" top="1" bottom="1" header="0.511805555555556" footer="0.511805555555556"/>
  <pageSetup paperSize="9" scale="6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2025-04-15T06:46:00Z</dcterms:created>
  <dcterms:modified xsi:type="dcterms:W3CDTF">2025-04-16T09:17:20Z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