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<sst xmlns="http://schemas.openxmlformats.org/spreadsheetml/2006/main" count="327">
  <si>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</si>
  <si>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</si>
  <si>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</si>
  <si>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</si>
  <si>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</si>
  <si>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</si>
  <si>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</si>
  <si>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</si>
  <si>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</si>
  <si>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</si>
  <si>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</si>
  <si>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</si>
  <si>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</si>
  <si>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</si>
  <si>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</si>
  <si>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</si>
  <si>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</si>
  <si>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</si>
  <si>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</si>
  <si>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</si>
  <si>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</si>
  <si>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</si>
  <si>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 xml:space="preserve"> 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</si>
  <si>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</si>
  <si>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</si>
  <si>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</si>
  <si>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</si>
  <si>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</si>
  <si>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</si>
  <si>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</si>
  <si>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</si>
  <si>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</si>
  <si>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</si>
  <si>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</si>
  <si>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</si>
  <si>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</si>
  <si>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</si>
  <si>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</si>
  <si>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</si>
  <si>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</si>
  <si>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</si>
  <si>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</si>
  <si>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</si>
  <si>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</si>
  <si>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</si>
  <si>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</si>
  <si>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</si>
  <si>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盈江县医疗保障局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</si>
  <si>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</si>
  <si>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</si>
  <si>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</si>
  <si>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</si>
  <si>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</si>
  <si>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</si>
  <si>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</si>
  <si>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</si>
  <si>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</si>
  <si>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</si>
  <si>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</si>
  <si>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</si>
  <si>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</si>
  <si>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</si>
  <si>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</si>
  <si>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</si>
  <si>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</si>
  <si>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</si>
  <si>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</si>
  <si>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</si>
  <si>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</si>
  <si>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</si>
  <si>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</si>
  <si>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</si>
  <si>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</si>
  <si>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</si>
  <si>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</si>
  <si>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</si>
  <si>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</si>
  <si>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</si>
  <si>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</si>
  <si>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</si>
  <si>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</si>
  <si>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</si>
  <si>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</si>
  <si>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</si>
  <si>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</si>
  <si>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</si>
  <si>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</si>
  <si>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</si>
  <si>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</si>
  <si>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</si>
  <si>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</si>
  <si>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</si>
  <si>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</si>
  <si>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</si>
  <si>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</si>
  <si>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</si>
  <si>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</si>
  <si>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</si>
  <si>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</si>
  <si>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</si>
  <si>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</si>
  <si>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</si>
  <si>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</si>
  <si>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</si>
  <si>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</si>
  <si>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</si>
  <si>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</si>
  <si>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2101505</t>
  </si>
  <si>
    <t>医疗保障政策管理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</si>
  <si>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</si>
  <si>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</si>
  <si>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</si>
  <si>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</si>
  <si>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</si>
  <si>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</si>
  <si>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</si>
  <si>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</si>
  <si>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</si>
  <si>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</si>
  <si>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</si>
  <si>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</si>
  <si>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</si>
  <si>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</si>
  <si>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</si>
  <si>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</si>
  <si>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</si>
  <si>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</si>
  <si>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</si>
  <si>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</si>
  <si>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</si>
  <si>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</si>
  <si>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</si>
  <si>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</si>
  <si>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</si>
  <si>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</si>
  <si>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</si>
  <si>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</si>
  <si>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</si>
  <si>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</si>
  <si>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</si>
  <si>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</si>
  <si>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</si>
  <si>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</si>
  <si>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</si>
  <si>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</si>
  <si>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</si>
  <si>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</si>
  <si>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</si>
  <si>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</si>
  <si>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</si>
  <si>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</si>
  <si>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</si>
  <si>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</si>
  <si>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</si>
  <si>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</si>
  <si>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</si>
  <si>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</si>
  <si>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</si>
  <si>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</si>
  <si>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</si>
  <si>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</si>
  <si>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</si>
  <si>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533123210000000003877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</si>
  <si>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</si>
  <si>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</si>
  <si>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</si>
  <si>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</si>
  <si>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</si>
  <si>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</si>
  <si>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</si>
  <si>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533123231100001458034</t>
  </si>
  <si>
    <t>行政绩效奖励</t>
  </si>
  <si>
    <t>533123210000000003878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</si>
  <si>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</si>
  <si>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</si>
  <si>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</si>
  <si>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</si>
  <si>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</si>
  <si>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</si>
  <si>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</si>
  <si>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</si>
  <si>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</si>
  <si>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533123210000000003879</t>
  </si>
  <si>
    <t>30113</t>
  </si>
  <si>
    <t>533123210000000003881</t>
  </si>
  <si>
    <t>一般公用经费</t>
  </si>
  <si>
    <t>30206</t>
  </si>
  <si>
    <t>电费</t>
  </si>
  <si>
    <t>533123251100003728751</t>
  </si>
  <si>
    <t>公用经费安排的公务接待费</t>
  </si>
  <si>
    <t>30217</t>
  </si>
  <si>
    <t>30211</t>
  </si>
  <si>
    <t>差旅费</t>
  </si>
  <si>
    <t>30201</t>
  </si>
  <si>
    <t>办公费</t>
  </si>
  <si>
    <t>533123251100003728749</t>
  </si>
  <si>
    <t>公用经费安排的生活补助</t>
  </si>
  <si>
    <t>30305</t>
  </si>
  <si>
    <t>生活补助</t>
  </si>
  <si>
    <t>533123261100005002829</t>
  </si>
  <si>
    <t>退休公用经费</t>
  </si>
  <si>
    <t>30299</t>
  </si>
  <si>
    <t>其他商品和服务支出</t>
  </si>
  <si>
    <t>533123231100001161768</t>
  </si>
  <si>
    <t>工会经费</t>
  </si>
  <si>
    <t>30228</t>
  </si>
  <si>
    <t>533123210000000003880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</si>
  <si>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</si>
  <si>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</si>
  <si>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</si>
  <si>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</si>
  <si>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</si>
  <si>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</si>
  <si>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</si>
  <si>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</si>
  <si>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</si>
  <si>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</si>
  <si>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</si>
  <si>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</si>
  <si>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533123221100000357348</t>
  </si>
  <si>
    <t>欺诈骗取医疗保障基金行为举报奖励经费</t>
  </si>
  <si>
    <t>533123241100002313583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</si>
  <si>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</si>
  <si>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</si>
  <si>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</si>
  <si>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</si>
  <si>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</si>
  <si>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</si>
  <si>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</si>
  <si>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</si>
  <si>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</si>
  <si>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</si>
  <si>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</si>
  <si>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</si>
  <si>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</si>
  <si>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全州范围内营造良好社会关心支持监督医保基金的良好氛围，实现医疗保障基金安全运行，最大限度减少医保基金跑冒滴漏，保障国家医疗基金安全，维护人民利益。</t>
  </si>
  <si>
    <t>产出指标</t>
  </si>
  <si>
    <t>数量指标</t>
  </si>
  <si>
    <t>举报奖励时间达</t>
  </si>
  <si>
    <t>=</t>
  </si>
  <si>
    <t>年</t>
  </si>
  <si>
    <t>定量指标</t>
  </si>
  <si>
    <t>举报奖励时间达6年</t>
  </si>
  <si>
    <t>效益指标</t>
  </si>
  <si>
    <t>可持续影响</t>
  </si>
  <si>
    <t>举报奖励设立年度</t>
  </si>
  <si>
    <t>举报奖励设立年度达5年</t>
  </si>
  <si>
    <t>满意度指标</t>
  </si>
  <si>
    <t>服务对象满意度</t>
  </si>
  <si>
    <t>受益群众满意度</t>
  </si>
  <si>
    <t>&gt;=</t>
  </si>
  <si>
    <t>90</t>
  </si>
  <si>
    <t>%</t>
  </si>
  <si>
    <t>受益群众满意度达90%</t>
  </si>
  <si>
    <t>各级各部门要认真落实“机关事业单位党组织工作经费按每名党员不低于200元标准列入年度经费预算”，不断加大党建工作经费投入保障力度。</t>
  </si>
  <si>
    <t>本单位党员人数</t>
  </si>
  <si>
    <t>人</t>
  </si>
  <si>
    <t>本单位党员人数8人。</t>
  </si>
  <si>
    <t>社会效益</t>
  </si>
  <si>
    <t>政策知晓率</t>
  </si>
  <si>
    <t>80</t>
  </si>
  <si>
    <t>反映受益党员政策的知晓情况。政策知晓率=抽查政策知晓人数/抽查总人数*100%。</t>
  </si>
  <si>
    <t>受益对象满意度</t>
  </si>
  <si>
    <t>反映受益对象满意度。满意度=满意人员数量/调查总人数*100%。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</si>
  <si>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</si>
  <si>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</si>
  <si>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</si>
  <si>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</si>
  <si>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</si>
  <si>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</si>
  <si>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</si>
  <si>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</si>
  <si>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</si>
  <si>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</si>
  <si>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</si>
  <si>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</si>
  <si>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</si>
  <si>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</si>
  <si>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</si>
  <si>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</si>
  <si>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</si>
  <si>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</si>
  <si>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年无部门政府采购预算，故公开空表。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</si>
  <si>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</si>
  <si>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</si>
  <si>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</si>
  <si>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</si>
  <si>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</si>
  <si>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</si>
  <si>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</si>
  <si>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</si>
  <si>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</si>
  <si>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</si>
  <si>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</si>
  <si>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</si>
  <si>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</si>
  <si>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</si>
  <si>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</si>
  <si>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</si>
  <si>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</si>
  <si>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</si>
  <si>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</si>
  <si>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</si>
  <si>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</si>
  <si>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</si>
  <si>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</si>
  <si>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</si>
  <si>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</si>
  <si>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</si>
  <si>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</si>
  <si>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</si>
  <si>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</si>
  <si>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</si>
  <si>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</si>
  <si>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</si>
  <si>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</si>
  <si>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</si>
  <si>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</si>
  <si>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</si>
  <si>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备注：盈江县医疗保障局2026年无新增资产配置预算，故公开空表。</t>
  </si>
  <si>
    <t>预算11表</t>
  </si>
  <si>
    <t>上级补助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</si>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</sst>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178" formatCode="#,##0;\-#,##0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9" fontId="1" fillId="0" borderId="4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9" fontId="1" fillId="0" borderId="1" xfId="54" applyBorder="1" applyProtection="1">
      <alignment horizontal="right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9" fontId="1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abSelected="1" topLeftCell="A12" workbookViewId="0">
      <selection activeCell="B34" sqref="B34"/>
    </sheetView>
  </sheetViews>
  <sheetFormatPr defaultColWidth="10.2857142857143" defaultRowHeight="15" customHeight="1" outlineLevelCol="3"/>
  <cols>
    <col min="1" max="1" width="33.2857142857143" customWidth="1"/>
    <col min="2" max="2" width="35" customWidth="1"/>
    <col min="3" max="4" width="33.2857142857143" customWidth="1"/>
  </cols>
  <sheetData>
    <row r="1" ht="24" customHeight="1" spans="1:4">
      <c r="A1" s="200"/>
      <c r="B1" s="200"/>
      <c r="C1" s="200"/>
      <c r="D1" s="201" t="s">
        <v>0</v>
      </c>
    </row>
    <row r="2" ht="42" customHeight="1" spans="1:4">
      <c r="A2" s="202" t="str">
        <f>"2026"&amp;"年部门财务收支预算总表"</f>
        <v>2026年部门财务收支预算总表</v>
      </c>
      <c r="B2" s="202"/>
      <c r="C2" s="202"/>
      <c r="D2" s="202"/>
    </row>
    <row r="3" ht="18.75" customHeight="1" spans="1:4">
      <c r="A3" s="200" t="str">
        <f>"单位名称："&amp;"盈江县医疗保障局"</f>
        <v>单位名称：盈江县医疗保障局</v>
      </c>
      <c r="B3" s="200"/>
      <c r="C3" s="203"/>
      <c r="D3" s="201" t="s">
        <v>1</v>
      </c>
    </row>
    <row r="4" ht="27" customHeight="1" spans="1:4">
      <c r="A4" s="159" t="s">
        <v>2</v>
      </c>
      <c r="B4" s="159"/>
      <c r="C4" s="159" t="s">
        <v>3</v>
      </c>
      <c r="D4" s="159"/>
    </row>
    <row r="5" ht="2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23" customHeight="1" spans="1:4">
      <c r="A6" s="158" t="s">
        <v>7</v>
      </c>
      <c r="B6" s="160">
        <v>2326440.54</v>
      </c>
      <c r="C6" s="158" t="str">
        <f>"一"&amp;"、"&amp;"一般公共服务支出"</f>
        <v>一、一般公共服务支出</v>
      </c>
      <c r="D6" s="160">
        <v>1800</v>
      </c>
    </row>
    <row r="7" ht="23" customHeight="1" spans="1:4">
      <c r="A7" s="158" t="s">
        <v>8</v>
      </c>
      <c r="B7" s="160"/>
      <c r="C7" s="158" t="str">
        <f>"二"&amp;"、"&amp;"社会保障和就业支出"</f>
        <v>二、社会保障和就业支出</v>
      </c>
      <c r="D7" s="160">
        <v>232697.44</v>
      </c>
    </row>
    <row r="8" ht="24" customHeight="1" spans="1:4">
      <c r="A8" s="158" t="s">
        <v>9</v>
      </c>
      <c r="B8" s="160"/>
      <c r="C8" s="158" t="str">
        <f>"三"&amp;"、"&amp;"卫生健康支出"</f>
        <v>三、卫生健康支出</v>
      </c>
      <c r="D8" s="160">
        <v>1947043.1</v>
      </c>
    </row>
    <row r="9" ht="23" customHeight="1" spans="1:4">
      <c r="A9" s="158" t="s">
        <v>10</v>
      </c>
      <c r="B9" s="160"/>
      <c r="C9" s="158" t="str">
        <f>"四"&amp;"、"&amp;"住房保障支出"</f>
        <v>四、住房保障支出</v>
      </c>
      <c r="D9" s="160">
        <v>144900</v>
      </c>
    </row>
    <row r="10" ht="23" customHeight="1" spans="1:4">
      <c r="A10" s="158" t="s">
        <v>11</v>
      </c>
      <c r="B10" s="160"/>
      <c r="C10" s="158"/>
      <c r="D10" s="160"/>
    </row>
    <row r="11" ht="26" customHeight="1" spans="1:4">
      <c r="A11" s="158" t="s">
        <v>12</v>
      </c>
      <c r="B11" s="160"/>
      <c r="C11" s="158"/>
      <c r="D11" s="160"/>
    </row>
    <row r="12" ht="25" customHeight="1" spans="1:4">
      <c r="A12" s="158" t="s">
        <v>13</v>
      </c>
      <c r="B12" s="160"/>
      <c r="C12" s="158"/>
      <c r="D12" s="160"/>
    </row>
    <row r="13" ht="18" customHeight="1" spans="1:4">
      <c r="A13" s="158" t="s">
        <v>14</v>
      </c>
      <c r="B13" s="160"/>
      <c r="C13" s="158"/>
      <c r="D13" s="160"/>
    </row>
    <row r="14" ht="24" customHeight="1" spans="1:4">
      <c r="A14" s="158" t="s">
        <v>15</v>
      </c>
      <c r="B14" s="160"/>
      <c r="C14" s="158"/>
      <c r="D14" s="160"/>
    </row>
    <row r="15" ht="21" customHeight="1" spans="1:4">
      <c r="A15" s="158" t="s">
        <v>16</v>
      </c>
      <c r="B15" s="160"/>
      <c r="C15" s="158"/>
      <c r="D15" s="160"/>
    </row>
    <row r="16" ht="18.75" customHeight="1" spans="1:4">
      <c r="A16" s="158"/>
      <c r="B16" s="160"/>
      <c r="C16" s="158"/>
      <c r="D16" s="160"/>
    </row>
    <row r="17" ht="18.75" customHeight="1" spans="1:4">
      <c r="A17" s="158"/>
      <c r="B17" s="160"/>
      <c r="C17" s="158"/>
      <c r="D17" s="160"/>
    </row>
    <row r="18" ht="18.75" customHeight="1" spans="1:4">
      <c r="A18" s="158"/>
      <c r="B18" s="160"/>
      <c r="C18" s="158"/>
      <c r="D18" s="160"/>
    </row>
    <row r="19" ht="18.75" customHeight="1" spans="1:4">
      <c r="A19" s="158"/>
      <c r="B19" s="160"/>
      <c r="C19" s="158"/>
      <c r="D19" s="160"/>
    </row>
    <row r="20" ht="18.75" customHeight="1" spans="1:4">
      <c r="A20" s="158"/>
      <c r="B20" s="160"/>
      <c r="C20" s="158"/>
      <c r="D20" s="160"/>
    </row>
    <row r="21" ht="18.75" customHeight="1" spans="1:4">
      <c r="A21" s="158"/>
      <c r="B21" s="160"/>
      <c r="C21" s="158"/>
      <c r="D21" s="160"/>
    </row>
    <row r="22" ht="18.75" customHeight="1" spans="1:4">
      <c r="A22" s="158"/>
      <c r="B22" s="160"/>
      <c r="C22" s="158"/>
      <c r="D22" s="160"/>
    </row>
    <row r="23" ht="18.75" customHeight="1" spans="1:4">
      <c r="A23" s="158"/>
      <c r="B23" s="160"/>
      <c r="C23" s="158"/>
      <c r="D23" s="160"/>
    </row>
    <row r="24" ht="18.75" customHeight="1" spans="1:4">
      <c r="A24" s="158"/>
      <c r="B24" s="160"/>
      <c r="C24" s="158"/>
      <c r="D24" s="160"/>
    </row>
    <row r="25" ht="18.75" customHeight="1" spans="1:4">
      <c r="A25" s="158"/>
      <c r="B25" s="160"/>
      <c r="C25" s="158"/>
      <c r="D25" s="160"/>
    </row>
    <row r="26" ht="18.75" customHeight="1" spans="1:4">
      <c r="A26" s="158"/>
      <c r="B26" s="160"/>
      <c r="C26" s="158"/>
      <c r="D26" s="160"/>
    </row>
    <row r="27" ht="18.75" customHeight="1" spans="1:4">
      <c r="A27" s="158"/>
      <c r="B27" s="160"/>
      <c r="C27" s="158"/>
      <c r="D27" s="160"/>
    </row>
    <row r="28" ht="18.75" customHeight="1" spans="1:4">
      <c r="A28" s="158"/>
      <c r="B28" s="160"/>
      <c r="C28" s="158"/>
      <c r="D28" s="160"/>
    </row>
    <row r="29" ht="18.75" customHeight="1" spans="1:4">
      <c r="A29" s="158"/>
      <c r="B29" s="160"/>
      <c r="C29" s="158"/>
      <c r="D29" s="160"/>
    </row>
    <row r="30" ht="18.75" customHeight="1" spans="1:4">
      <c r="A30" s="158"/>
      <c r="B30" s="160"/>
      <c r="C30" s="158"/>
      <c r="D30" s="160"/>
    </row>
    <row r="31" ht="18.75" customHeight="1" spans="1:4">
      <c r="A31" s="158"/>
      <c r="B31" s="160"/>
      <c r="C31" s="158"/>
      <c r="D31" s="160"/>
    </row>
    <row r="32" ht="27" customHeight="1" spans="1:4">
      <c r="A32" s="158" t="s">
        <v>17</v>
      </c>
      <c r="B32" s="160">
        <v>2326440.54</v>
      </c>
      <c r="C32" s="158" t="s">
        <v>18</v>
      </c>
      <c r="D32" s="160">
        <v>2326440.54</v>
      </c>
    </row>
    <row r="33" ht="27" customHeight="1" spans="1:4">
      <c r="A33" s="158" t="s">
        <v>19</v>
      </c>
      <c r="B33" s="160"/>
      <c r="C33" s="158" t="s">
        <v>20</v>
      </c>
      <c r="D33" s="160"/>
    </row>
    <row r="34" ht="24" customHeight="1" spans="1:4">
      <c r="A34" s="158" t="s">
        <v>21</v>
      </c>
      <c r="B34" s="160" t="s">
        <v>22</v>
      </c>
      <c r="C34" s="158" t="s">
        <v>21</v>
      </c>
      <c r="D34" s="160"/>
    </row>
    <row r="35" ht="21" customHeight="1" spans="1:4">
      <c r="A35" s="158" t="s">
        <v>23</v>
      </c>
      <c r="B35" s="160"/>
      <c r="C35" s="158" t="s">
        <v>24</v>
      </c>
      <c r="D35" s="160"/>
    </row>
    <row r="36" ht="24" customHeight="1" spans="1:4">
      <c r="A36" s="158" t="s">
        <v>25</v>
      </c>
      <c r="B36" s="160">
        <v>2326440.54</v>
      </c>
      <c r="C36" s="158" t="s">
        <v>26</v>
      </c>
      <c r="D36" s="160">
        <v>2326440.54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D10" sqref="D10"/>
    </sheetView>
  </sheetViews>
  <sheetFormatPr defaultColWidth="9.14285714285714" defaultRowHeight="14.25" customHeight="1" outlineLevelCol="5"/>
  <cols>
    <col min="1" max="5" width="24.3428571428571" customWidth="1"/>
    <col min="6" max="6" width="25.8571428571429" customWidth="1"/>
  </cols>
  <sheetData>
    <row r="1" ht="18" customHeight="1" spans="1:6">
      <c r="A1" s="137">
        <v>1</v>
      </c>
      <c r="B1" s="138">
        <v>0</v>
      </c>
      <c r="C1" s="137">
        <v>1</v>
      </c>
      <c r="D1" s="111"/>
      <c r="E1" s="111"/>
      <c r="F1" s="136" t="s">
        <v>264</v>
      </c>
    </row>
    <row r="2" ht="26.25" customHeight="1" spans="1:6">
      <c r="A2" s="139" t="str">
        <f>"2026"&amp;"年部门政府性基金预算支出预算表"</f>
        <v>2026年部门政府性基金预算支出预算表</v>
      </c>
      <c r="B2" s="139" t="s">
        <v>265</v>
      </c>
      <c r="C2" s="140"/>
      <c r="D2" s="141"/>
      <c r="E2" s="141"/>
      <c r="F2" s="141"/>
    </row>
    <row r="3" ht="24" customHeight="1" spans="1:6">
      <c r="A3" s="142" t="str">
        <f>"单位名称："&amp;"盈江县医疗保障局"</f>
        <v>单位名称：盈江县医疗保障局</v>
      </c>
      <c r="B3" s="142" t="s">
        <v>266</v>
      </c>
      <c r="C3" s="143"/>
      <c r="D3" s="111"/>
      <c r="E3" s="111"/>
      <c r="F3" s="136" t="s">
        <v>1</v>
      </c>
    </row>
    <row r="4" ht="32" customHeight="1" spans="1:6">
      <c r="A4" s="63" t="s">
        <v>139</v>
      </c>
      <c r="B4" s="144" t="s">
        <v>49</v>
      </c>
      <c r="C4" s="63" t="s">
        <v>50</v>
      </c>
      <c r="D4" s="35" t="s">
        <v>267</v>
      </c>
      <c r="E4" s="35"/>
      <c r="F4" s="35"/>
    </row>
    <row r="5" ht="29" customHeight="1" spans="1:6">
      <c r="A5" s="63"/>
      <c r="B5" s="144"/>
      <c r="C5" s="63"/>
      <c r="D5" s="35" t="s">
        <v>31</v>
      </c>
      <c r="E5" s="35" t="s">
        <v>53</v>
      </c>
      <c r="F5" s="35" t="s">
        <v>54</v>
      </c>
    </row>
    <row r="6" ht="27" customHeight="1" spans="1:6">
      <c r="A6" s="63">
        <v>1</v>
      </c>
      <c r="B6" s="145" t="s">
        <v>61</v>
      </c>
      <c r="C6" s="145" t="s">
        <v>62</v>
      </c>
      <c r="D6" s="145" t="s">
        <v>63</v>
      </c>
      <c r="E6" s="145" t="s">
        <v>64</v>
      </c>
      <c r="F6" s="145" t="s">
        <v>65</v>
      </c>
    </row>
    <row r="7" ht="30" customHeight="1" spans="1:6">
      <c r="A7" s="33"/>
      <c r="B7" s="144"/>
      <c r="C7" s="33"/>
      <c r="D7" s="88"/>
      <c r="E7" s="146"/>
      <c r="F7" s="146"/>
    </row>
    <row r="8" ht="30" customHeight="1" spans="1:6">
      <c r="A8" s="37"/>
      <c r="B8" s="37"/>
      <c r="C8" s="37"/>
      <c r="D8" s="88"/>
      <c r="E8" s="146"/>
      <c r="F8" s="146"/>
    </row>
    <row r="9" ht="30" customHeight="1" spans="1:6">
      <c r="A9" s="147" t="s">
        <v>268</v>
      </c>
      <c r="B9" s="147" t="s">
        <v>268</v>
      </c>
      <c r="C9" s="147" t="s">
        <v>268</v>
      </c>
      <c r="D9" s="148"/>
      <c r="E9" s="146"/>
      <c r="F9" s="146"/>
    </row>
    <row r="10" ht="22" customHeight="1" spans="1:3">
      <c r="A10" s="41" t="s">
        <v>269</v>
      </c>
      <c r="B10" s="42"/>
      <c r="C10" s="4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1"/>
  <sheetViews>
    <sheetView showZeros="0" workbookViewId="0">
      <selection activeCell="A11" sqref="A11:G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28571428571429" customWidth="1"/>
    <col min="5" max="5" width="6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2.7142857142857" customWidth="1"/>
  </cols>
  <sheetData>
    <row r="1" ht="18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7"/>
      <c r="P1" s="127"/>
      <c r="Q1" s="46" t="s">
        <v>270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8"/>
      <c r="L2" s="29"/>
      <c r="M2" s="29"/>
      <c r="N2" s="29"/>
      <c r="O2" s="128"/>
      <c r="P2" s="128"/>
      <c r="Q2" s="29"/>
    </row>
    <row r="3" ht="18.75" customHeight="1" spans="1:17">
      <c r="A3" s="48" t="str">
        <f>"单位名称："&amp;"盈江县医疗保障局"</f>
        <v>单位名称：盈江县医疗保障局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9"/>
      <c r="P3" s="129"/>
      <c r="Q3" s="136" t="s">
        <v>28</v>
      </c>
    </row>
    <row r="4" ht="30" customHeight="1" spans="1:17">
      <c r="A4" s="11" t="s">
        <v>271</v>
      </c>
      <c r="B4" s="112" t="s">
        <v>272</v>
      </c>
      <c r="C4" s="112" t="s">
        <v>273</v>
      </c>
      <c r="D4" s="112" t="s">
        <v>274</v>
      </c>
      <c r="E4" s="112" t="s">
        <v>275</v>
      </c>
      <c r="F4" s="112" t="s">
        <v>276</v>
      </c>
      <c r="G4" s="51" t="s">
        <v>146</v>
      </c>
      <c r="H4" s="51"/>
      <c r="I4" s="51"/>
      <c r="J4" s="51"/>
      <c r="K4" s="130"/>
      <c r="L4" s="51"/>
      <c r="M4" s="51"/>
      <c r="N4" s="51"/>
      <c r="O4" s="81"/>
      <c r="P4" s="130"/>
      <c r="Q4" s="52"/>
    </row>
    <row r="5" ht="24" customHeight="1" spans="1:17">
      <c r="A5" s="16"/>
      <c r="B5" s="113"/>
      <c r="C5" s="113"/>
      <c r="D5" s="113"/>
      <c r="E5" s="113"/>
      <c r="F5" s="113"/>
      <c r="G5" s="113" t="s">
        <v>31</v>
      </c>
      <c r="H5" s="113" t="s">
        <v>35</v>
      </c>
      <c r="I5" s="113" t="s">
        <v>277</v>
      </c>
      <c r="J5" s="113" t="s">
        <v>278</v>
      </c>
      <c r="K5" s="131" t="s">
        <v>279</v>
      </c>
      <c r="L5" s="132" t="s">
        <v>280</v>
      </c>
      <c r="M5" s="132"/>
      <c r="N5" s="132"/>
      <c r="O5" s="133"/>
      <c r="P5" s="134"/>
      <c r="Q5" s="114"/>
    </row>
    <row r="6" ht="54" customHeight="1" spans="1:17">
      <c r="A6" s="18"/>
      <c r="B6" s="114"/>
      <c r="C6" s="114"/>
      <c r="D6" s="114"/>
      <c r="E6" s="114"/>
      <c r="F6" s="114"/>
      <c r="G6" s="114"/>
      <c r="H6" s="114" t="s">
        <v>34</v>
      </c>
      <c r="I6" s="114"/>
      <c r="J6" s="114"/>
      <c r="K6" s="135"/>
      <c r="L6" s="114" t="s">
        <v>34</v>
      </c>
      <c r="M6" s="114" t="s">
        <v>41</v>
      </c>
      <c r="N6" s="114" t="s">
        <v>281</v>
      </c>
      <c r="O6" s="33" t="s">
        <v>43</v>
      </c>
      <c r="P6" s="135" t="s">
        <v>44</v>
      </c>
      <c r="Q6" s="114" t="s">
        <v>45</v>
      </c>
    </row>
    <row r="7" ht="26" customHeight="1" spans="1:17">
      <c r="A7" s="82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52.5" customHeight="1" spans="1:17">
      <c r="A8" s="117"/>
      <c r="B8" s="118"/>
      <c r="C8" s="118"/>
      <c r="D8" s="119"/>
      <c r="E8" s="12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21"/>
      <c r="B9" s="122"/>
      <c r="C9" s="122"/>
      <c r="D9" s="123"/>
      <c r="E9" s="124"/>
      <c r="F9" s="106"/>
      <c r="G9" s="106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25" t="s">
        <v>268</v>
      </c>
      <c r="B10" s="39"/>
      <c r="C10" s="39"/>
      <c r="D10" s="39"/>
      <c r="E10" s="126"/>
      <c r="F10" s="109"/>
      <c r="G10" s="109"/>
      <c r="H10" s="40"/>
      <c r="I10" s="23"/>
      <c r="J10" s="23"/>
      <c r="K10" s="23"/>
      <c r="L10" s="23"/>
      <c r="M10" s="23"/>
      <c r="N10" s="23"/>
      <c r="O10" s="23"/>
      <c r="P10" s="23"/>
      <c r="Q10" s="23"/>
    </row>
    <row r="11" ht="20" customHeight="1" spans="1:7">
      <c r="A11" s="41" t="s">
        <v>282</v>
      </c>
      <c r="B11" s="42"/>
      <c r="C11" s="42"/>
      <c r="D11" s="42"/>
      <c r="E11" s="42"/>
      <c r="F11" s="42"/>
      <c r="G11" s="42"/>
    </row>
  </sheetData>
  <mergeCells count="17">
    <mergeCell ref="A2:Q2"/>
    <mergeCell ref="A3:F3"/>
    <mergeCell ref="G4:Q4"/>
    <mergeCell ref="L5:Q5"/>
    <mergeCell ref="A10:E10"/>
    <mergeCell ref="A11:G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9" sqref="A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7" width="7.57142857142857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3"/>
      <c r="I1" s="1"/>
      <c r="J1" s="1"/>
      <c r="K1" s="103"/>
      <c r="L1" s="1"/>
      <c r="M1" s="110"/>
      <c r="N1" s="110" t="s">
        <v>283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3" customHeight="1" spans="1:14">
      <c r="A3" s="31" t="str">
        <f>"单位名称："&amp;"盈江县医疗保障局"</f>
        <v>单位名称：盈江县医疗保障局</v>
      </c>
      <c r="B3" s="32"/>
      <c r="C3" s="32"/>
      <c r="D3" s="32"/>
      <c r="E3" s="32"/>
      <c r="F3" s="32"/>
      <c r="G3" s="32"/>
      <c r="H3" s="103"/>
      <c r="I3" s="1"/>
      <c r="J3" s="1"/>
      <c r="K3" s="103"/>
      <c r="L3" s="1"/>
      <c r="M3" s="111"/>
      <c r="N3" s="46" t="s">
        <v>28</v>
      </c>
    </row>
    <row r="4" ht="15.75" customHeight="1" spans="1:14">
      <c r="A4" s="11" t="s">
        <v>271</v>
      </c>
      <c r="B4" s="11" t="s">
        <v>284</v>
      </c>
      <c r="C4" s="11" t="s">
        <v>285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31</v>
      </c>
      <c r="E5" s="11" t="s">
        <v>35</v>
      </c>
      <c r="F5" s="11" t="s">
        <v>277</v>
      </c>
      <c r="G5" s="11" t="s">
        <v>278</v>
      </c>
      <c r="H5" s="11" t="s">
        <v>279</v>
      </c>
      <c r="I5" s="12" t="s">
        <v>280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2"/>
      <c r="E6" s="16" t="s">
        <v>34</v>
      </c>
      <c r="F6" s="18"/>
      <c r="G6" s="18"/>
      <c r="H6" s="8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26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4"/>
      <c r="B8" s="104"/>
      <c r="C8" s="10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5"/>
      <c r="B9" s="105"/>
      <c r="C9" s="105"/>
      <c r="D9" s="106"/>
      <c r="E9" s="106"/>
      <c r="F9" s="106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7" t="s">
        <v>31</v>
      </c>
      <c r="B10" s="108"/>
      <c r="C10" s="108"/>
      <c r="D10" s="109"/>
      <c r="E10" s="109"/>
      <c r="F10" s="109"/>
      <c r="G10" s="40"/>
      <c r="H10" s="23"/>
      <c r="I10" s="23"/>
      <c r="J10" s="23"/>
      <c r="K10" s="23"/>
      <c r="L10" s="23"/>
      <c r="M10" s="23"/>
      <c r="N10" s="23"/>
    </row>
    <row r="11" ht="21" customHeight="1" spans="1:6">
      <c r="A11" s="41" t="s">
        <v>286</v>
      </c>
      <c r="B11" s="42"/>
      <c r="C11" s="42"/>
      <c r="D11" s="42"/>
      <c r="E11" s="42"/>
      <c r="F11" s="42"/>
    </row>
  </sheetData>
  <mergeCells count="14">
    <mergeCell ref="A2:N2"/>
    <mergeCell ref="A3:H3"/>
    <mergeCell ref="D4:N4"/>
    <mergeCell ref="I5:N5"/>
    <mergeCell ref="A10:C10"/>
    <mergeCell ref="A11:F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T11"/>
  <sheetViews>
    <sheetView showZeros="0" workbookViewId="0">
      <selection activeCell="E11" sqref="E11"/>
    </sheetView>
  </sheetViews>
  <sheetFormatPr defaultColWidth="9.14285714285714" defaultRowHeight="14.25" customHeight="1"/>
  <cols>
    <col min="1" max="1" width="24.4761904761905" customWidth="1"/>
    <col min="2" max="19" width="5.77142857142857" customWidth="1"/>
    <col min="20" max="20" width="6.71428571428571" customWidth="1"/>
  </cols>
  <sheetData>
    <row r="1" ht="13.5" customHeight="1" spans="1:20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100" t="s">
        <v>287</v>
      </c>
    </row>
    <row r="2" ht="27.75" customHeight="1" spans="1:20">
      <c r="A2" s="75" t="str">
        <f>"2026"&amp;"年县对下转移支付预算表"</f>
        <v>2026年县对下转移支付预算表</v>
      </c>
      <c r="B2" s="5"/>
      <c r="C2" s="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5"/>
    </row>
    <row r="3" customHeight="1" spans="1:20">
      <c r="A3" s="76" t="s">
        <v>1</v>
      </c>
      <c r="B3" s="77"/>
      <c r="C3" s="7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1"/>
    </row>
    <row r="4" ht="21" customHeight="1" spans="1:20">
      <c r="A4" s="78" t="str">
        <f>"单位名称："&amp;"盈江县医疗保障局"</f>
        <v>单位名称：盈江县医疗保障局</v>
      </c>
      <c r="B4" s="79"/>
      <c r="C4" s="7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2"/>
    </row>
    <row r="5" ht="19.5" customHeight="1" spans="1:20">
      <c r="A5" s="80" t="s">
        <v>288</v>
      </c>
      <c r="B5" s="12" t="s">
        <v>146</v>
      </c>
      <c r="C5" s="13"/>
      <c r="D5" s="81"/>
      <c r="E5" s="63" t="s">
        <v>289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35"/>
    </row>
    <row r="6" ht="61.3" customHeight="1" spans="1:20">
      <c r="A6" s="82"/>
      <c r="B6" s="83" t="s">
        <v>31</v>
      </c>
      <c r="C6" s="11" t="s">
        <v>35</v>
      </c>
      <c r="D6" s="84" t="s">
        <v>290</v>
      </c>
      <c r="E6" s="33" t="s">
        <v>291</v>
      </c>
      <c r="F6" s="33" t="s">
        <v>292</v>
      </c>
      <c r="G6" s="33" t="s">
        <v>293</v>
      </c>
      <c r="H6" s="33" t="s">
        <v>294</v>
      </c>
      <c r="I6" s="33" t="s">
        <v>295</v>
      </c>
      <c r="J6" s="33" t="s">
        <v>296</v>
      </c>
      <c r="K6" s="33" t="s">
        <v>297</v>
      </c>
      <c r="L6" s="33" t="s">
        <v>298</v>
      </c>
      <c r="M6" s="33" t="s">
        <v>299</v>
      </c>
      <c r="N6" s="33" t="s">
        <v>300</v>
      </c>
      <c r="O6" s="33" t="s">
        <v>301</v>
      </c>
      <c r="P6" s="33" t="s">
        <v>302</v>
      </c>
      <c r="Q6" s="33" t="s">
        <v>303</v>
      </c>
      <c r="R6" s="33" t="s">
        <v>304</v>
      </c>
      <c r="S6" s="33" t="s">
        <v>305</v>
      </c>
      <c r="T6" s="34" t="s">
        <v>306</v>
      </c>
    </row>
    <row r="7" ht="25" customHeight="1" spans="1:20">
      <c r="A7" s="35">
        <v>1</v>
      </c>
      <c r="B7" s="35">
        <v>2</v>
      </c>
      <c r="C7" s="85">
        <v>3</v>
      </c>
      <c r="D7" s="86">
        <v>4</v>
      </c>
      <c r="E7" s="85">
        <v>5</v>
      </c>
      <c r="F7" s="87">
        <v>6</v>
      </c>
      <c r="G7" s="85">
        <v>7</v>
      </c>
      <c r="H7" s="87">
        <v>8</v>
      </c>
      <c r="I7" s="85">
        <v>9</v>
      </c>
      <c r="J7" s="87">
        <v>10</v>
      </c>
      <c r="K7" s="85">
        <v>11</v>
      </c>
      <c r="L7" s="87">
        <v>12</v>
      </c>
      <c r="M7" s="85">
        <v>13</v>
      </c>
      <c r="N7" s="87">
        <v>14</v>
      </c>
      <c r="O7" s="85">
        <v>15</v>
      </c>
      <c r="P7" s="87">
        <v>16</v>
      </c>
      <c r="Q7" s="85">
        <v>17</v>
      </c>
      <c r="R7" s="87">
        <v>18</v>
      </c>
      <c r="S7" s="85">
        <v>19</v>
      </c>
      <c r="T7" s="85">
        <v>20</v>
      </c>
    </row>
    <row r="8" ht="21" customHeight="1" spans="1:20">
      <c r="A8" s="36" t="s">
        <v>307</v>
      </c>
      <c r="B8" s="88"/>
      <c r="C8" s="88"/>
      <c r="D8" s="89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4" customHeight="1" spans="1:20">
      <c r="A9" s="90"/>
      <c r="B9" s="91"/>
      <c r="C9" s="91"/>
      <c r="D9" s="92"/>
      <c r="E9" s="93"/>
      <c r="F9" s="93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24"/>
    </row>
    <row r="10" ht="24" customHeight="1" spans="1:20">
      <c r="A10" s="55" t="s">
        <v>31</v>
      </c>
      <c r="B10" s="95"/>
      <c r="C10" s="95"/>
      <c r="D10" s="95"/>
      <c r="E10" s="96"/>
      <c r="F10" s="96"/>
      <c r="G10" s="9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3" customHeight="1" spans="1:8">
      <c r="A11" s="98" t="s">
        <v>308</v>
      </c>
      <c r="B11" s="98"/>
      <c r="C11" s="98"/>
      <c r="D11" s="98"/>
      <c r="E11" s="98"/>
      <c r="F11" s="98"/>
      <c r="G11" s="99"/>
      <c r="H11" s="99"/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1" width="13.2" customWidth="1"/>
    <col min="2" max="2" width="14.2857142857143" customWidth="1"/>
    <col min="3" max="3" width="15.1428571428571" customWidth="1"/>
    <col min="4" max="4" width="14.5714285714286" customWidth="1"/>
    <col min="5" max="5" width="23.7142857142857" customWidth="1"/>
    <col min="6" max="10" width="13.2" customWidth="1"/>
  </cols>
  <sheetData>
    <row r="1" ht="21" customHeight="1" spans="10:10">
      <c r="J1" s="72" t="s">
        <v>309</v>
      </c>
    </row>
    <row r="2" ht="28.5" customHeight="1" spans="1:10">
      <c r="A2" s="59" t="str">
        <f>"2026"&amp;"年县对下转移支付绩效目标表"</f>
        <v>2026年县对下转移支付绩效目标表</v>
      </c>
      <c r="B2" s="5"/>
      <c r="C2" s="5"/>
      <c r="D2" s="5"/>
      <c r="E2" s="5"/>
      <c r="F2" s="60"/>
      <c r="G2" s="5"/>
      <c r="H2" s="60"/>
      <c r="I2" s="60"/>
      <c r="J2" s="5"/>
    </row>
    <row r="3" ht="24" customHeight="1" spans="1:8">
      <c r="A3" s="6" t="str">
        <f>"单位名称："&amp;"盈江县医疗保障局"</f>
        <v>单位名称：盈江县医疗保障局</v>
      </c>
      <c r="B3" s="61"/>
      <c r="C3" s="61"/>
      <c r="D3" s="61"/>
      <c r="E3" s="61"/>
      <c r="F3" s="62"/>
      <c r="G3" s="61"/>
      <c r="H3" s="62"/>
    </row>
    <row r="4" ht="49" customHeight="1" spans="1:10">
      <c r="A4" s="34" t="s">
        <v>225</v>
      </c>
      <c r="B4" s="34" t="s">
        <v>226</v>
      </c>
      <c r="C4" s="34" t="s">
        <v>227</v>
      </c>
      <c r="D4" s="34" t="s">
        <v>228</v>
      </c>
      <c r="E4" s="34" t="s">
        <v>229</v>
      </c>
      <c r="F4" s="63" t="s">
        <v>230</v>
      </c>
      <c r="G4" s="34" t="s">
        <v>231</v>
      </c>
      <c r="H4" s="63" t="s">
        <v>232</v>
      </c>
      <c r="I4" s="63" t="s">
        <v>233</v>
      </c>
      <c r="J4" s="34" t="s">
        <v>234</v>
      </c>
    </row>
    <row r="5" ht="24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3">
        <v>6</v>
      </c>
      <c r="G5" s="34">
        <v>7</v>
      </c>
      <c r="H5" s="63">
        <v>8</v>
      </c>
      <c r="I5" s="63">
        <v>9</v>
      </c>
      <c r="J5" s="34">
        <v>10</v>
      </c>
    </row>
    <row r="6" ht="32.7" customHeight="1" spans="1:10">
      <c r="A6" s="64"/>
      <c r="B6" s="53"/>
      <c r="C6" s="53"/>
      <c r="D6" s="53"/>
      <c r="E6" s="65"/>
      <c r="F6" s="66"/>
      <c r="G6" s="67"/>
      <c r="H6" s="66"/>
      <c r="I6" s="66"/>
      <c r="J6" s="67"/>
    </row>
    <row r="7" ht="32.7" customHeight="1" spans="1:10">
      <c r="A7" s="68"/>
      <c r="B7" s="69" t="s">
        <v>307</v>
      </c>
      <c r="C7" s="69" t="s">
        <v>307</v>
      </c>
      <c r="D7" s="69" t="s">
        <v>307</v>
      </c>
      <c r="E7" s="68" t="s">
        <v>307</v>
      </c>
      <c r="F7" s="28" t="s">
        <v>307</v>
      </c>
      <c r="G7" s="36" t="s">
        <v>307</v>
      </c>
      <c r="H7" s="22" t="s">
        <v>307</v>
      </c>
      <c r="I7" s="22" t="s">
        <v>307</v>
      </c>
      <c r="J7" s="36" t="s">
        <v>307</v>
      </c>
    </row>
    <row r="8" ht="25" customHeight="1" spans="1:5">
      <c r="A8" s="70" t="s">
        <v>310</v>
      </c>
      <c r="B8" s="71"/>
      <c r="C8" s="71"/>
      <c r="D8" s="71"/>
      <c r="E8" s="71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E10" sqref="E10"/>
    </sheetView>
  </sheetViews>
  <sheetFormatPr defaultColWidth="9.14285714285714" defaultRowHeight="12" customHeight="1" outlineLevelCol="7"/>
  <cols>
    <col min="1" max="8" width="16.9142857142857" customWidth="1"/>
  </cols>
  <sheetData>
    <row r="1" ht="17" customHeight="1" spans="1:8">
      <c r="A1" s="1"/>
      <c r="B1" s="1"/>
      <c r="C1" s="1"/>
      <c r="D1" s="1"/>
      <c r="E1" s="1"/>
      <c r="F1" s="1"/>
      <c r="G1" s="1"/>
      <c r="H1" s="46" t="s">
        <v>311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23" customHeight="1" spans="1:8">
      <c r="A3" s="48" t="str">
        <f>"单位名称："&amp;"盈江县医疗保障局"</f>
        <v>单位名称：盈江县医疗保障局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312</v>
      </c>
      <c r="C4" s="11" t="s">
        <v>313</v>
      </c>
      <c r="D4" s="11" t="s">
        <v>314</v>
      </c>
      <c r="E4" s="11" t="s">
        <v>315</v>
      </c>
      <c r="F4" s="50" t="s">
        <v>316</v>
      </c>
      <c r="G4" s="51"/>
      <c r="H4" s="52"/>
    </row>
    <row r="5" ht="25" customHeight="1" spans="1:8">
      <c r="A5" s="18"/>
      <c r="B5" s="18"/>
      <c r="C5" s="18"/>
      <c r="D5" s="18"/>
      <c r="E5" s="18"/>
      <c r="F5" s="34" t="s">
        <v>275</v>
      </c>
      <c r="G5" s="34" t="s">
        <v>317</v>
      </c>
      <c r="H5" s="34" t="s">
        <v>318</v>
      </c>
    </row>
    <row r="6" ht="3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4"/>
      <c r="G7" s="54"/>
      <c r="H7" s="54"/>
    </row>
    <row r="8" ht="24" customHeight="1" spans="1:8">
      <c r="A8" s="55" t="s">
        <v>31</v>
      </c>
      <c r="B8" s="56"/>
      <c r="C8" s="56"/>
      <c r="D8" s="56"/>
      <c r="E8" s="56"/>
      <c r="F8" s="57"/>
      <c r="G8" s="58"/>
      <c r="H8" s="58"/>
    </row>
    <row r="9" ht="17" customHeight="1" spans="1:4">
      <c r="A9" s="41" t="s">
        <v>319</v>
      </c>
      <c r="B9" s="42"/>
      <c r="C9" s="42"/>
      <c r="D9" s="42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:D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21.8571428571429" customWidth="1"/>
    <col min="5" max="5" width="17.7142857142857" customWidth="1"/>
    <col min="6" max="6" width="9.84761904761905" customWidth="1"/>
    <col min="7" max="7" width="17.7142857142857" customWidth="1"/>
    <col min="8" max="10" width="15.4190476190476" customWidth="1"/>
    <col min="11" max="11" width="18.4285714285714" customWidth="1"/>
  </cols>
  <sheetData>
    <row r="1" ht="14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" customHeight="1" spans="1:11">
      <c r="A3" s="30" t="str">
        <f>"单位名称："&amp;"盈江县医疗保障局"</f>
        <v>单位名称：盈江县医疗保障局</v>
      </c>
      <c r="B3" s="31"/>
      <c r="C3" s="31"/>
      <c r="D3" s="31"/>
      <c r="E3" s="31"/>
      <c r="F3" s="31"/>
      <c r="G3" s="31"/>
      <c r="H3" s="32"/>
      <c r="I3" s="32"/>
      <c r="J3" s="32"/>
      <c r="K3" s="43" t="s">
        <v>28</v>
      </c>
    </row>
    <row r="4" ht="21.75" customHeight="1" spans="1:11">
      <c r="A4" s="33" t="s">
        <v>211</v>
      </c>
      <c r="B4" s="33" t="s">
        <v>141</v>
      </c>
      <c r="C4" s="33" t="s">
        <v>212</v>
      </c>
      <c r="D4" s="34" t="s">
        <v>142</v>
      </c>
      <c r="E4" s="34" t="s">
        <v>143</v>
      </c>
      <c r="F4" s="34" t="s">
        <v>213</v>
      </c>
      <c r="G4" s="34" t="s">
        <v>214</v>
      </c>
      <c r="H4" s="35" t="s">
        <v>31</v>
      </c>
      <c r="I4" s="35" t="s">
        <v>321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24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4"/>
    </row>
    <row r="9" ht="52.5" customHeight="1" spans="1:11">
      <c r="A9" s="37"/>
      <c r="B9" s="37"/>
      <c r="C9" s="37"/>
      <c r="D9" s="37"/>
      <c r="E9" s="37"/>
      <c r="F9" s="37"/>
      <c r="G9" s="37"/>
      <c r="H9" s="23"/>
      <c r="I9" s="23"/>
      <c r="J9" s="23"/>
      <c r="K9" s="45"/>
    </row>
    <row r="10" ht="30" customHeight="1" spans="1:11">
      <c r="A10" s="38" t="s">
        <v>268</v>
      </c>
      <c r="B10" s="39"/>
      <c r="C10" s="39"/>
      <c r="D10" s="39"/>
      <c r="E10" s="39"/>
      <c r="F10" s="39"/>
      <c r="G10" s="39"/>
      <c r="H10" s="40"/>
      <c r="I10" s="23"/>
      <c r="J10" s="23"/>
      <c r="K10" s="45"/>
    </row>
    <row r="11" ht="25" customHeight="1" spans="1:4">
      <c r="A11" s="41" t="s">
        <v>322</v>
      </c>
      <c r="B11" s="42"/>
      <c r="C11" s="42"/>
      <c r="D11" s="42"/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"单位名称："&amp;"盈江县医疗保障局"</f>
        <v>单位名称：盈江县医疗保障局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212</v>
      </c>
      <c r="B4" s="10" t="s">
        <v>211</v>
      </c>
      <c r="C4" s="10" t="s">
        <v>141</v>
      </c>
      <c r="D4" s="11" t="s">
        <v>324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31800</v>
      </c>
      <c r="F8" s="23"/>
      <c r="G8" s="23"/>
    </row>
    <row r="9" ht="52.5" customHeight="1" spans="1:7">
      <c r="A9" s="24"/>
      <c r="B9" s="22" t="s">
        <v>325</v>
      </c>
      <c r="C9" s="22" t="s">
        <v>217</v>
      </c>
      <c r="D9" s="22" t="s">
        <v>326</v>
      </c>
      <c r="E9" s="23">
        <v>1800</v>
      </c>
      <c r="F9" s="23"/>
      <c r="G9" s="23"/>
    </row>
    <row r="10" ht="52.5" customHeight="1" spans="1:7">
      <c r="A10" s="25"/>
      <c r="B10" s="22" t="s">
        <v>325</v>
      </c>
      <c r="C10" s="22" t="s">
        <v>220</v>
      </c>
      <c r="D10" s="22" t="s">
        <v>326</v>
      </c>
      <c r="E10" s="23">
        <v>30000</v>
      </c>
      <c r="F10" s="23"/>
      <c r="G10" s="23"/>
    </row>
    <row r="11" ht="30" customHeight="1" spans="1:7">
      <c r="A11" s="26" t="s">
        <v>31</v>
      </c>
      <c r="B11" s="27" t="s">
        <v>307</v>
      </c>
      <c r="C11" s="27"/>
      <c r="D11" s="28"/>
      <c r="E11" s="23">
        <v>31800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8.85714285714286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6.57142857142857" customWidth="1"/>
    <col min="16" max="16" width="7.28571428571429" customWidth="1"/>
    <col min="17" max="18" width="6.85714285714286" customWidth="1"/>
    <col min="19" max="19" width="9.42857142857143" customWidth="1"/>
  </cols>
  <sheetData>
    <row r="1" ht="21" customHeight="1" spans="1:17">
      <c r="A1" s="196"/>
      <c r="B1" s="1"/>
      <c r="C1" s="1"/>
      <c r="D1" s="1"/>
      <c r="E1" s="1"/>
      <c r="F1" s="1"/>
      <c r="G1" s="1"/>
      <c r="H1" s="1"/>
      <c r="I1" s="103"/>
      <c r="J1" s="1"/>
      <c r="K1" s="1"/>
      <c r="L1" s="1"/>
      <c r="M1" s="1"/>
      <c r="N1" s="1"/>
      <c r="O1" s="1"/>
      <c r="P1" s="110" t="s">
        <v>27</v>
      </c>
      <c r="Q1" s="110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5" customHeight="1" spans="1:17">
      <c r="A3" s="31" t="str">
        <f>"单位名称："&amp;"盈江县医疗保障局"</f>
        <v>单位名称：盈江县医疗保障局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10" t="s">
        <v>28</v>
      </c>
      <c r="Q3" s="110"/>
    </row>
    <row r="4" ht="21" customHeight="1" spans="1:19">
      <c r="A4" s="11" t="s">
        <v>29</v>
      </c>
      <c r="B4" s="11" t="s">
        <v>30</v>
      </c>
      <c r="C4" s="11" t="s">
        <v>31</v>
      </c>
      <c r="D4" s="50" t="s">
        <v>32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33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99" t="s">
        <v>39</v>
      </c>
      <c r="J5" s="199"/>
      <c r="K5" s="199"/>
      <c r="L5" s="199"/>
      <c r="M5" s="199"/>
      <c r="N5" s="199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59" customHeight="1" spans="1:19">
      <c r="A6" s="82"/>
      <c r="B6" s="82"/>
      <c r="C6" s="82"/>
      <c r="D6" s="83"/>
      <c r="E6" s="83"/>
      <c r="F6" s="83"/>
      <c r="G6" s="82"/>
      <c r="H6" s="82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83"/>
      <c r="P6" s="83"/>
      <c r="Q6" s="83"/>
      <c r="R6" s="83"/>
      <c r="S6" s="83"/>
    </row>
    <row r="7" ht="3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3">
        <v>19</v>
      </c>
    </row>
    <row r="8" ht="52.5" customHeight="1" spans="1:19">
      <c r="A8" s="197" t="s">
        <v>46</v>
      </c>
      <c r="B8" s="197" t="s">
        <v>47</v>
      </c>
      <c r="C8" s="23">
        <v>2326440.54</v>
      </c>
      <c r="D8" s="23">
        <v>2326440.54</v>
      </c>
      <c r="E8" s="23">
        <v>2326440.54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7" customHeight="1" spans="1:19">
      <c r="A9" s="12" t="s">
        <v>31</v>
      </c>
      <c r="B9" s="198"/>
      <c r="C9" s="187">
        <v>2326440.54</v>
      </c>
      <c r="D9" s="187">
        <v>2326440.54</v>
      </c>
      <c r="E9" s="187">
        <v>2326440.54</v>
      </c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8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11" customWidth="1"/>
    <col min="2" max="2" width="13.8571428571429" customWidth="1"/>
    <col min="3" max="6" width="14.4761904761905" customWidth="1"/>
    <col min="7" max="7" width="12.6285714285714" customWidth="1"/>
    <col min="8" max="8" width="10.1428571428571" customWidth="1"/>
    <col min="9" max="9" width="10.5714285714286" customWidth="1"/>
    <col min="10" max="13" width="12.7714285714286" customWidth="1"/>
    <col min="14" max="14" width="9" customWidth="1"/>
    <col min="15" max="15" width="12.7714285714286" customWidth="1"/>
  </cols>
  <sheetData>
    <row r="1" ht="24" customHeight="1" spans="1:1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46" t="s">
        <v>48</v>
      </c>
      <c r="O1" s="46"/>
    </row>
    <row r="2" ht="36" customHeight="1" spans="1:15">
      <c r="A2" s="190" t="str">
        <f>"2026"&amp;"年部门支出预算表"</f>
        <v>2026年部门支出预算表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ht="23" customHeight="1" spans="1:15">
      <c r="A3" s="31" t="str">
        <f>"单位名称："&amp;"盈江县医疗保障局"</f>
        <v>单位名称：盈江县医疗保障局</v>
      </c>
      <c r="B3" s="31"/>
      <c r="C3" s="31"/>
      <c r="D3" s="31"/>
      <c r="E3" s="31"/>
      <c r="F3" s="31"/>
      <c r="G3" s="189"/>
      <c r="H3" s="189"/>
      <c r="I3" s="189"/>
      <c r="J3" s="189"/>
      <c r="K3" s="189"/>
      <c r="L3" s="189"/>
      <c r="M3" s="189"/>
      <c r="N3" s="46" t="s">
        <v>1</v>
      </c>
      <c r="O3" s="46"/>
    </row>
    <row r="4" ht="31.5" customHeight="1" spans="1:15">
      <c r="A4" s="191" t="s">
        <v>49</v>
      </c>
      <c r="B4" s="191" t="s">
        <v>50</v>
      </c>
      <c r="C4" s="191" t="s">
        <v>31</v>
      </c>
      <c r="D4" s="191" t="s">
        <v>35</v>
      </c>
      <c r="E4" s="191"/>
      <c r="F4" s="191"/>
      <c r="G4" s="191" t="s">
        <v>36</v>
      </c>
      <c r="H4" s="191" t="s">
        <v>37</v>
      </c>
      <c r="I4" s="191" t="s">
        <v>51</v>
      </c>
      <c r="J4" s="191" t="s">
        <v>52</v>
      </c>
      <c r="K4" s="191"/>
      <c r="L4" s="191"/>
      <c r="M4" s="191"/>
      <c r="N4" s="191"/>
      <c r="O4" s="191"/>
    </row>
    <row r="5" ht="56" customHeight="1" spans="1:15">
      <c r="A5" s="191"/>
      <c r="B5" s="191"/>
      <c r="C5" s="191"/>
      <c r="D5" s="191" t="s">
        <v>34</v>
      </c>
      <c r="E5" s="191" t="s">
        <v>53</v>
      </c>
      <c r="F5" s="191" t="s">
        <v>54</v>
      </c>
      <c r="G5" s="191"/>
      <c r="H5" s="191"/>
      <c r="I5" s="191"/>
      <c r="J5" s="191" t="s">
        <v>34</v>
      </c>
      <c r="K5" s="191" t="s">
        <v>55</v>
      </c>
      <c r="L5" s="191" t="s">
        <v>56</v>
      </c>
      <c r="M5" s="191" t="s">
        <v>57</v>
      </c>
      <c r="N5" s="191" t="s">
        <v>58</v>
      </c>
      <c r="O5" s="191" t="s">
        <v>59</v>
      </c>
    </row>
    <row r="6" ht="36" customHeight="1" spans="1:15">
      <c r="A6" s="192" t="s">
        <v>60</v>
      </c>
      <c r="B6" s="192" t="s">
        <v>61</v>
      </c>
      <c r="C6" s="192" t="s">
        <v>62</v>
      </c>
      <c r="D6" s="192" t="s">
        <v>63</v>
      </c>
      <c r="E6" s="192" t="s">
        <v>64</v>
      </c>
      <c r="F6" s="192" t="s">
        <v>65</v>
      </c>
      <c r="G6" s="192" t="s">
        <v>66</v>
      </c>
      <c r="H6" s="192" t="s">
        <v>67</v>
      </c>
      <c r="I6" s="192" t="s">
        <v>68</v>
      </c>
      <c r="J6" s="192" t="s">
        <v>69</v>
      </c>
      <c r="K6" s="192" t="s">
        <v>70</v>
      </c>
      <c r="L6" s="192" t="s">
        <v>71</v>
      </c>
      <c r="M6" s="192" t="s">
        <v>72</v>
      </c>
      <c r="N6" s="192" t="s">
        <v>73</v>
      </c>
      <c r="O6" s="192" t="s">
        <v>74</v>
      </c>
    </row>
    <row r="7" ht="52.5" customHeight="1" spans="1:15">
      <c r="A7" s="193" t="s">
        <v>75</v>
      </c>
      <c r="B7" s="193" t="s">
        <v>76</v>
      </c>
      <c r="C7" s="160">
        <v>1800</v>
      </c>
      <c r="D7" s="160">
        <v>1800</v>
      </c>
      <c r="E7" s="160"/>
      <c r="F7" s="160">
        <v>1800</v>
      </c>
      <c r="G7" s="160"/>
      <c r="H7" s="160"/>
      <c r="I7" s="160"/>
      <c r="J7" s="160"/>
      <c r="K7" s="160"/>
      <c r="L7" s="160"/>
      <c r="M7" s="160"/>
      <c r="N7" s="160"/>
      <c r="O7" s="160"/>
    </row>
    <row r="8" ht="52.5" customHeight="1" spans="1:15">
      <c r="A8" s="194" t="s">
        <v>77</v>
      </c>
      <c r="B8" s="194" t="s">
        <v>78</v>
      </c>
      <c r="C8" s="160">
        <v>1800</v>
      </c>
      <c r="D8" s="160">
        <v>1800</v>
      </c>
      <c r="E8" s="160"/>
      <c r="F8" s="160">
        <v>1800</v>
      </c>
      <c r="G8" s="160"/>
      <c r="H8" s="160"/>
      <c r="I8" s="160"/>
      <c r="J8" s="160"/>
      <c r="K8" s="160"/>
      <c r="L8" s="160"/>
      <c r="M8" s="160"/>
      <c r="N8" s="160"/>
      <c r="O8" s="160"/>
    </row>
    <row r="9" ht="52.5" customHeight="1" spans="1:15">
      <c r="A9" s="195" t="s">
        <v>79</v>
      </c>
      <c r="B9" s="195" t="s">
        <v>78</v>
      </c>
      <c r="C9" s="160">
        <v>1800</v>
      </c>
      <c r="D9" s="160">
        <v>1800</v>
      </c>
      <c r="E9" s="160"/>
      <c r="F9" s="160">
        <v>1800</v>
      </c>
      <c r="G9" s="160"/>
      <c r="H9" s="160"/>
      <c r="I9" s="160"/>
      <c r="J9" s="160"/>
      <c r="K9" s="160"/>
      <c r="L9" s="160"/>
      <c r="M9" s="160"/>
      <c r="N9" s="160"/>
      <c r="O9" s="160"/>
    </row>
    <row r="10" ht="52.5" customHeight="1" spans="1:15">
      <c r="A10" s="193" t="s">
        <v>80</v>
      </c>
      <c r="B10" s="193" t="s">
        <v>81</v>
      </c>
      <c r="C10" s="160">
        <v>232697.44</v>
      </c>
      <c r="D10" s="160">
        <v>232697.44</v>
      </c>
      <c r="E10" s="160">
        <v>232697.44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ht="52.5" customHeight="1" spans="1:15">
      <c r="A11" s="194" t="s">
        <v>82</v>
      </c>
      <c r="B11" s="194" t="s">
        <v>83</v>
      </c>
      <c r="C11" s="160">
        <v>232697.44</v>
      </c>
      <c r="D11" s="160">
        <v>232697.44</v>
      </c>
      <c r="E11" s="160">
        <v>232697.44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</row>
    <row r="12" ht="52.5" customHeight="1" spans="1:15">
      <c r="A12" s="195" t="s">
        <v>84</v>
      </c>
      <c r="B12" s="195" t="s">
        <v>85</v>
      </c>
      <c r="C12" s="160">
        <v>2000</v>
      </c>
      <c r="D12" s="160">
        <v>2000</v>
      </c>
      <c r="E12" s="160">
        <v>2000</v>
      </c>
      <c r="F12" s="160"/>
      <c r="G12" s="160"/>
      <c r="H12" s="160"/>
      <c r="I12" s="160"/>
      <c r="J12" s="160"/>
      <c r="K12" s="160"/>
      <c r="L12" s="160"/>
      <c r="M12" s="160"/>
      <c r="N12" s="160"/>
      <c r="O12" s="160"/>
    </row>
    <row r="13" ht="52.5" customHeight="1" spans="1:15">
      <c r="A13" s="195" t="s">
        <v>86</v>
      </c>
      <c r="B13" s="195" t="s">
        <v>87</v>
      </c>
      <c r="C13" s="160">
        <v>230697.44</v>
      </c>
      <c r="D13" s="160">
        <v>230697.44</v>
      </c>
      <c r="E13" s="160">
        <v>230697.44</v>
      </c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ht="52.5" customHeight="1" spans="1:15">
      <c r="A14" s="195" t="s">
        <v>88</v>
      </c>
      <c r="B14" s="195" t="s">
        <v>89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</row>
    <row r="15" ht="52.5" customHeight="1" spans="1:15">
      <c r="A15" s="194" t="s">
        <v>90</v>
      </c>
      <c r="B15" s="194" t="s">
        <v>91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ht="52.5" customHeight="1" spans="1:15">
      <c r="A16" s="195" t="s">
        <v>92</v>
      </c>
      <c r="B16" s="195" t="s">
        <v>91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</row>
    <row r="17" ht="52.5" customHeight="1" spans="1:15">
      <c r="A17" s="193" t="s">
        <v>93</v>
      </c>
      <c r="B17" s="193" t="s">
        <v>94</v>
      </c>
      <c r="C17" s="160">
        <v>1947043.1</v>
      </c>
      <c r="D17" s="160">
        <v>1947043.1</v>
      </c>
      <c r="E17" s="160">
        <v>1917043.1</v>
      </c>
      <c r="F17" s="160">
        <v>30000</v>
      </c>
      <c r="G17" s="160"/>
      <c r="H17" s="160"/>
      <c r="I17" s="160"/>
      <c r="J17" s="160"/>
      <c r="K17" s="160"/>
      <c r="L17" s="160"/>
      <c r="M17" s="160"/>
      <c r="N17" s="160"/>
      <c r="O17" s="160"/>
    </row>
    <row r="18" ht="52.5" customHeight="1" spans="1:15">
      <c r="A18" s="194" t="s">
        <v>95</v>
      </c>
      <c r="B18" s="194" t="s">
        <v>96</v>
      </c>
      <c r="C18" s="160">
        <v>97078.98</v>
      </c>
      <c r="D18" s="160">
        <v>97078.98</v>
      </c>
      <c r="E18" s="160">
        <v>97078.98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</row>
    <row r="19" ht="52.5" customHeight="1" spans="1:15">
      <c r="A19" s="195" t="s">
        <v>97</v>
      </c>
      <c r="B19" s="195" t="s">
        <v>98</v>
      </c>
      <c r="C19" s="160">
        <v>89395.26</v>
      </c>
      <c r="D19" s="160">
        <v>89395.26</v>
      </c>
      <c r="E19" s="160">
        <v>89395.26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</row>
    <row r="20" ht="52.5" customHeight="1" spans="1:15">
      <c r="A20" s="195" t="s">
        <v>99</v>
      </c>
      <c r="B20" s="195" t="s">
        <v>100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ht="52.5" customHeight="1" spans="1:15">
      <c r="A21" s="195" t="s">
        <v>101</v>
      </c>
      <c r="B21" s="195" t="s">
        <v>102</v>
      </c>
      <c r="C21" s="160">
        <v>7683.72</v>
      </c>
      <c r="D21" s="160">
        <v>7683.72</v>
      </c>
      <c r="E21" s="160">
        <v>7683.72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</row>
    <row r="22" ht="52.5" customHeight="1" spans="1:15">
      <c r="A22" s="194" t="s">
        <v>103</v>
      </c>
      <c r="B22" s="194" t="s">
        <v>104</v>
      </c>
      <c r="C22" s="160">
        <v>1849964.12</v>
      </c>
      <c r="D22" s="160">
        <v>1849964.12</v>
      </c>
      <c r="E22" s="160">
        <v>1819964.12</v>
      </c>
      <c r="F22" s="160">
        <v>30000</v>
      </c>
      <c r="G22" s="160"/>
      <c r="H22" s="160"/>
      <c r="I22" s="160"/>
      <c r="J22" s="160"/>
      <c r="K22" s="160"/>
      <c r="L22" s="160"/>
      <c r="M22" s="160"/>
      <c r="N22" s="160"/>
      <c r="O22" s="160"/>
    </row>
    <row r="23" ht="52.5" customHeight="1" spans="1:15">
      <c r="A23" s="195" t="s">
        <v>105</v>
      </c>
      <c r="B23" s="195" t="s">
        <v>106</v>
      </c>
      <c r="C23" s="160">
        <v>1819964.12</v>
      </c>
      <c r="D23" s="160">
        <v>1819964.12</v>
      </c>
      <c r="E23" s="160">
        <v>1819964.12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</row>
    <row r="24" ht="52.5" customHeight="1" spans="1:15">
      <c r="A24" s="195" t="s">
        <v>107</v>
      </c>
      <c r="B24" s="195" t="s">
        <v>108</v>
      </c>
      <c r="C24" s="160">
        <v>30000</v>
      </c>
      <c r="D24" s="160">
        <v>30000</v>
      </c>
      <c r="E24" s="160"/>
      <c r="F24" s="160">
        <v>30000</v>
      </c>
      <c r="G24" s="160"/>
      <c r="H24" s="160"/>
      <c r="I24" s="160"/>
      <c r="J24" s="160"/>
      <c r="K24" s="160"/>
      <c r="L24" s="160"/>
      <c r="M24" s="160"/>
      <c r="N24" s="160"/>
      <c r="O24" s="160"/>
    </row>
    <row r="25" ht="52.5" customHeight="1" spans="1:15">
      <c r="A25" s="193" t="s">
        <v>109</v>
      </c>
      <c r="B25" s="193" t="s">
        <v>110</v>
      </c>
      <c r="C25" s="160">
        <v>144900</v>
      </c>
      <c r="D25" s="160">
        <v>144900</v>
      </c>
      <c r="E25" s="160">
        <v>144900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</row>
    <row r="26" ht="52.5" customHeight="1" spans="1:15">
      <c r="A26" s="194" t="s">
        <v>111</v>
      </c>
      <c r="B26" s="194" t="s">
        <v>112</v>
      </c>
      <c r="C26" s="160">
        <v>144900</v>
      </c>
      <c r="D26" s="160">
        <v>144900</v>
      </c>
      <c r="E26" s="160">
        <v>144900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</row>
    <row r="27" ht="52.5" customHeight="1" spans="1:15">
      <c r="A27" s="195" t="s">
        <v>113</v>
      </c>
      <c r="B27" s="195" t="s">
        <v>114</v>
      </c>
      <c r="C27" s="160">
        <v>144900</v>
      </c>
      <c r="D27" s="160">
        <v>144900</v>
      </c>
      <c r="E27" s="160">
        <v>144900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</row>
    <row r="28" ht="35" customHeight="1" spans="1:15">
      <c r="A28" s="192" t="s">
        <v>31</v>
      </c>
      <c r="B28" s="192"/>
      <c r="C28" s="160">
        <v>2326440.54</v>
      </c>
      <c r="D28" s="160">
        <v>2326440.54</v>
      </c>
      <c r="E28" s="160">
        <v>2294640.54</v>
      </c>
      <c r="F28" s="160">
        <v>31800</v>
      </c>
      <c r="G28" s="160"/>
      <c r="H28" s="160"/>
      <c r="I28" s="160"/>
      <c r="J28" s="160"/>
      <c r="K28" s="160"/>
      <c r="L28" s="160"/>
      <c r="M28" s="160"/>
      <c r="N28" s="160"/>
      <c r="O28" s="160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8" customHeight="1" spans="1:4">
      <c r="A1" s="49"/>
      <c r="B1" s="49"/>
      <c r="C1" s="49"/>
      <c r="D1" s="110" t="s">
        <v>115</v>
      </c>
    </row>
    <row r="2" ht="30.75" customHeight="1" spans="1:4">
      <c r="A2" s="182" t="str">
        <f>"2026"&amp;"年部门财政拨款收支预算总表"</f>
        <v>2026年部门财政拨款收支预算总表</v>
      </c>
      <c r="B2" s="182"/>
      <c r="C2" s="182"/>
      <c r="D2" s="182"/>
    </row>
    <row r="3" ht="18.75" customHeight="1" spans="1:4">
      <c r="A3" s="31" t="str">
        <f>"单位名称："&amp;"盈江县医疗保障局"</f>
        <v>单位名称：盈江县医疗保障局</v>
      </c>
      <c r="B3" s="183"/>
      <c r="C3" s="183"/>
      <c r="D3" s="111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80" t="s">
        <v>118</v>
      </c>
      <c r="B5" s="11" t="s">
        <v>5</v>
      </c>
      <c r="C5" s="80" t="s">
        <v>119</v>
      </c>
      <c r="D5" s="11" t="s">
        <v>5</v>
      </c>
    </row>
    <row r="6" ht="17.25" customHeight="1" spans="1:4">
      <c r="A6" s="82"/>
      <c r="B6" s="18"/>
      <c r="C6" s="82"/>
      <c r="D6" s="18"/>
    </row>
    <row r="7" ht="19.5" customHeight="1" spans="1:4">
      <c r="A7" s="104" t="s">
        <v>120</v>
      </c>
      <c r="B7" s="23">
        <v>2326440.54</v>
      </c>
      <c r="C7" s="104" t="s">
        <v>121</v>
      </c>
      <c r="D7" s="23">
        <v>2326440.54</v>
      </c>
    </row>
    <row r="8" ht="19.5" customHeight="1" spans="1:4">
      <c r="A8" s="104" t="s">
        <v>122</v>
      </c>
      <c r="B8" s="23">
        <v>2326440.54</v>
      </c>
      <c r="C8" s="184" t="str">
        <f>"（"&amp;"一"&amp;"）"&amp;"一般公共服务支出"</f>
        <v>（一）一般公共服务支出</v>
      </c>
      <c r="D8" s="23">
        <v>1800</v>
      </c>
    </row>
    <row r="9" ht="19.5" customHeight="1" spans="1:4">
      <c r="A9" s="185" t="s">
        <v>123</v>
      </c>
      <c r="B9" s="23"/>
      <c r="C9" s="184" t="str">
        <f>"（"&amp;"二"&amp;"）"&amp;"社会保障和就业支出"</f>
        <v>（二）社会保障和就业支出</v>
      </c>
      <c r="D9" s="23">
        <v>232697.44</v>
      </c>
    </row>
    <row r="10" ht="19.5" customHeight="1" spans="1:4">
      <c r="A10" s="185" t="s">
        <v>124</v>
      </c>
      <c r="B10" s="23"/>
      <c r="C10" s="184" t="str">
        <f>"（"&amp;"三"&amp;"）"&amp;"卫生健康支出"</f>
        <v>（三）卫生健康支出</v>
      </c>
      <c r="D10" s="23">
        <v>1947043.1</v>
      </c>
    </row>
    <row r="11" ht="19.5" customHeight="1" spans="1:4">
      <c r="A11" s="185" t="s">
        <v>125</v>
      </c>
      <c r="B11" s="23"/>
      <c r="C11" s="184" t="str">
        <f>"（"&amp;"四"&amp;"）"&amp;"住房保障支出"</f>
        <v>（四）住房保障支出</v>
      </c>
      <c r="D11" s="23">
        <v>144900</v>
      </c>
    </row>
    <row r="12" ht="19.5" customHeight="1" spans="1:4">
      <c r="A12" s="185" t="s">
        <v>122</v>
      </c>
      <c r="B12" s="23"/>
      <c r="C12" s="184"/>
      <c r="D12" s="23"/>
    </row>
    <row r="13" ht="19.5" customHeight="1" spans="1:4">
      <c r="A13" s="185" t="s">
        <v>123</v>
      </c>
      <c r="B13" s="23"/>
      <c r="C13" s="184"/>
      <c r="D13" s="23"/>
    </row>
    <row r="14" ht="19.5" customHeight="1" spans="1:4">
      <c r="A14" s="185" t="s">
        <v>124</v>
      </c>
      <c r="B14" s="23"/>
      <c r="C14" s="184"/>
      <c r="D14" s="23"/>
    </row>
    <row r="15" ht="19.5" customHeight="1" spans="1:4">
      <c r="A15" s="186"/>
      <c r="B15" s="23"/>
      <c r="C15" s="184"/>
      <c r="D15" s="23"/>
    </row>
    <row r="16" ht="19.5" customHeight="1" spans="1:4">
      <c r="A16" s="186"/>
      <c r="B16" s="23"/>
      <c r="C16" s="184"/>
      <c r="D16" s="23"/>
    </row>
    <row r="17" ht="19.5" customHeight="1" spans="1:4">
      <c r="A17" s="186"/>
      <c r="B17" s="23"/>
      <c r="C17" s="184"/>
      <c r="D17" s="23"/>
    </row>
    <row r="18" ht="19.5" customHeight="1" spans="1:4">
      <c r="A18" s="186"/>
      <c r="B18" s="23"/>
      <c r="C18" s="184"/>
      <c r="D18" s="23"/>
    </row>
    <row r="19" ht="19.5" customHeight="1" spans="1:4">
      <c r="A19" s="186"/>
      <c r="B19" s="23"/>
      <c r="C19" s="184"/>
      <c r="D19" s="23"/>
    </row>
    <row r="20" ht="19.5" customHeight="1" spans="1:4">
      <c r="A20" s="104"/>
      <c r="B20" s="23"/>
      <c r="C20" s="184"/>
      <c r="D20" s="23"/>
    </row>
    <row r="21" ht="19.5" customHeight="1" spans="1:4">
      <c r="A21" s="104"/>
      <c r="B21" s="23"/>
      <c r="C21" s="104"/>
      <c r="D21" s="23"/>
    </row>
    <row r="22" ht="19.5" customHeight="1" spans="1:4">
      <c r="A22" s="104"/>
      <c r="B22" s="23"/>
      <c r="C22" s="104"/>
      <c r="D22" s="23"/>
    </row>
    <row r="23" ht="19.5" customHeight="1" spans="1:4">
      <c r="A23" s="104"/>
      <c r="B23" s="23"/>
      <c r="C23" s="104"/>
      <c r="D23" s="23"/>
    </row>
    <row r="24" ht="19.5" customHeight="1" spans="1:4">
      <c r="A24" s="104"/>
      <c r="B24" s="23"/>
      <c r="C24" s="104"/>
      <c r="D24" s="23"/>
    </row>
    <row r="25" ht="19.5" customHeight="1" spans="1:4">
      <c r="A25" s="104"/>
      <c r="B25" s="23"/>
      <c r="C25" s="104"/>
      <c r="D25" s="23"/>
    </row>
    <row r="26" ht="19.5" customHeight="1" spans="1:4">
      <c r="A26" s="184"/>
      <c r="B26" s="23"/>
      <c r="C26" s="104"/>
      <c r="D26" s="23"/>
    </row>
    <row r="27" ht="19.5" customHeight="1" spans="1:4">
      <c r="A27" s="104"/>
      <c r="B27" s="23"/>
      <c r="C27" s="104"/>
      <c r="D27" s="23"/>
    </row>
    <row r="28" customHeight="1" spans="1:4">
      <c r="A28" s="104"/>
      <c r="B28" s="23"/>
      <c r="C28" s="185"/>
      <c r="D28" s="23"/>
    </row>
    <row r="29" ht="19.5" customHeight="1" spans="1:4">
      <c r="A29" s="104"/>
      <c r="B29" s="23"/>
      <c r="C29" s="104"/>
      <c r="D29" s="23"/>
    </row>
    <row r="30" ht="19.5" customHeight="1" spans="1:4">
      <c r="A30" s="184"/>
      <c r="B30" s="23"/>
      <c r="C30" s="104"/>
      <c r="D30" s="23"/>
    </row>
    <row r="31" ht="18" customHeight="1" spans="1:4">
      <c r="A31" s="184"/>
      <c r="B31" s="23"/>
      <c r="C31" s="104"/>
      <c r="D31" s="23"/>
    </row>
    <row r="32" ht="18" customHeight="1" spans="1:4">
      <c r="A32" s="184"/>
      <c r="B32" s="23"/>
      <c r="C32" s="185"/>
      <c r="D32" s="23"/>
    </row>
    <row r="33" ht="18" customHeight="1" spans="1:4">
      <c r="A33" s="184"/>
      <c r="B33" s="23"/>
      <c r="C33" s="185"/>
      <c r="D33" s="23"/>
    </row>
    <row r="34" ht="19.5" customHeight="1" spans="1:4">
      <c r="A34" s="184"/>
      <c r="B34" s="187"/>
      <c r="C34" s="104"/>
      <c r="D34" s="187"/>
    </row>
    <row r="35" ht="22" customHeight="1" spans="1:4">
      <c r="A35" s="184"/>
      <c r="B35" s="23"/>
      <c r="C35" s="104" t="s">
        <v>126</v>
      </c>
      <c r="D35" s="23"/>
    </row>
    <row r="36" ht="27" customHeight="1" spans="1:4">
      <c r="A36" s="188" t="s">
        <v>25</v>
      </c>
      <c r="B36" s="23">
        <v>2326440.54</v>
      </c>
      <c r="C36" s="188" t="s">
        <v>26</v>
      </c>
      <c r="D36" s="23">
        <v>2326440.54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4"/>
  <sheetViews>
    <sheetView showZeros="0" workbookViewId="0">
      <selection activeCell="A17" sqref="A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21" customHeight="1" spans="1:7">
      <c r="A1" s="149"/>
      <c r="B1" s="149"/>
      <c r="C1" s="149"/>
      <c r="D1" s="149"/>
      <c r="E1" s="149"/>
      <c r="F1" s="149"/>
      <c r="G1" s="153" t="s">
        <v>127</v>
      </c>
    </row>
    <row r="2" ht="33" customHeight="1" spans="1:7">
      <c r="A2" s="175" t="str">
        <f>"2026"&amp;"年一般公共预算支出预算表（按功能科目分类）"</f>
        <v>2026年一般公共预算支出预算表（按功能科目分类）</v>
      </c>
      <c r="B2" s="175"/>
      <c r="C2" s="175"/>
      <c r="D2" s="175"/>
      <c r="E2" s="175"/>
      <c r="F2" s="175"/>
      <c r="G2" s="175"/>
    </row>
    <row r="3" ht="18.75" customHeight="1" spans="1:7">
      <c r="A3" s="176" t="str">
        <f>"单位名称："&amp;"盈江县医疗保障局"</f>
        <v>单位名称：盈江县医疗保障局</v>
      </c>
      <c r="B3" s="176"/>
      <c r="C3" s="149"/>
      <c r="D3" s="149"/>
      <c r="E3" s="149"/>
      <c r="F3" s="149"/>
      <c r="G3" s="153" t="s">
        <v>1</v>
      </c>
    </row>
    <row r="4" ht="27" customHeight="1" spans="1:7">
      <c r="A4" s="177" t="s">
        <v>128</v>
      </c>
      <c r="B4" s="177"/>
      <c r="C4" s="177" t="s">
        <v>31</v>
      </c>
      <c r="D4" s="177" t="s">
        <v>53</v>
      </c>
      <c r="E4" s="177"/>
      <c r="F4" s="177"/>
      <c r="G4" s="177" t="s">
        <v>54</v>
      </c>
    </row>
    <row r="5" ht="21" customHeight="1" spans="1:7">
      <c r="A5" s="177" t="s">
        <v>49</v>
      </c>
      <c r="B5" s="177" t="s">
        <v>50</v>
      </c>
      <c r="C5" s="177"/>
      <c r="D5" s="177" t="s">
        <v>34</v>
      </c>
      <c r="E5" s="177" t="s">
        <v>129</v>
      </c>
      <c r="F5" s="177" t="s">
        <v>130</v>
      </c>
      <c r="G5" s="177"/>
    </row>
    <row r="6" ht="19" customHeight="1" spans="1:7">
      <c r="A6" s="177" t="s">
        <v>60</v>
      </c>
      <c r="B6" s="177" t="s">
        <v>61</v>
      </c>
      <c r="C6" s="177" t="s">
        <v>62</v>
      </c>
      <c r="D6" s="177" t="s">
        <v>63</v>
      </c>
      <c r="E6" s="177" t="s">
        <v>64</v>
      </c>
      <c r="F6" s="177" t="s">
        <v>65</v>
      </c>
      <c r="G6" s="177" t="s">
        <v>66</v>
      </c>
    </row>
    <row r="7" ht="24" customHeight="1" spans="1:7">
      <c r="A7" s="178" t="s">
        <v>75</v>
      </c>
      <c r="B7" s="178" t="s">
        <v>76</v>
      </c>
      <c r="C7" s="179">
        <v>1800</v>
      </c>
      <c r="D7" s="179"/>
      <c r="E7" s="179"/>
      <c r="F7" s="179"/>
      <c r="G7" s="179">
        <v>1800</v>
      </c>
    </row>
    <row r="8" ht="20" customHeight="1" outlineLevel="1" spans="1:7">
      <c r="A8" s="180" t="s">
        <v>77</v>
      </c>
      <c r="B8" s="180" t="s">
        <v>78</v>
      </c>
      <c r="C8" s="179">
        <v>1800</v>
      </c>
      <c r="D8" s="179"/>
      <c r="E8" s="179"/>
      <c r="F8" s="179"/>
      <c r="G8" s="179">
        <v>1800</v>
      </c>
    </row>
    <row r="9" ht="21" customHeight="1" outlineLevel="2" spans="1:7">
      <c r="A9" s="181" t="s">
        <v>79</v>
      </c>
      <c r="B9" s="181" t="s">
        <v>78</v>
      </c>
      <c r="C9" s="179">
        <v>1800</v>
      </c>
      <c r="D9" s="179"/>
      <c r="E9" s="179"/>
      <c r="F9" s="179"/>
      <c r="G9" s="179">
        <v>1800</v>
      </c>
    </row>
    <row r="10" ht="20" customHeight="1" spans="1:7">
      <c r="A10" s="178" t="s">
        <v>80</v>
      </c>
      <c r="B10" s="178" t="s">
        <v>81</v>
      </c>
      <c r="C10" s="179">
        <v>232697.44</v>
      </c>
      <c r="D10" s="179">
        <v>232697.44</v>
      </c>
      <c r="E10" s="179">
        <v>230697.44</v>
      </c>
      <c r="F10" s="179">
        <v>2000</v>
      </c>
      <c r="G10" s="179"/>
    </row>
    <row r="11" ht="18.75" customHeight="1" outlineLevel="1" spans="1:7">
      <c r="A11" s="180" t="s">
        <v>82</v>
      </c>
      <c r="B11" s="180" t="s">
        <v>83</v>
      </c>
      <c r="C11" s="179">
        <v>232697.44</v>
      </c>
      <c r="D11" s="179">
        <v>232697.44</v>
      </c>
      <c r="E11" s="179">
        <v>230697.44</v>
      </c>
      <c r="F11" s="179">
        <v>2000</v>
      </c>
      <c r="G11" s="179"/>
    </row>
    <row r="12" ht="18.75" customHeight="1" outlineLevel="2" spans="1:7">
      <c r="A12" s="181" t="s">
        <v>84</v>
      </c>
      <c r="B12" s="181" t="s">
        <v>85</v>
      </c>
      <c r="C12" s="179">
        <v>2000</v>
      </c>
      <c r="D12" s="179">
        <v>2000</v>
      </c>
      <c r="E12" s="179"/>
      <c r="F12" s="179">
        <v>2000</v>
      </c>
      <c r="G12" s="179"/>
    </row>
    <row r="13" ht="28" customHeight="1" outlineLevel="2" spans="1:7">
      <c r="A13" s="181" t="s">
        <v>86</v>
      </c>
      <c r="B13" s="181" t="s">
        <v>87</v>
      </c>
      <c r="C13" s="179">
        <v>230697.44</v>
      </c>
      <c r="D13" s="179">
        <v>230697.44</v>
      </c>
      <c r="E13" s="179">
        <v>230697.44</v>
      </c>
      <c r="F13" s="179"/>
      <c r="G13" s="179"/>
    </row>
    <row r="14" ht="22" customHeight="1" spans="1:7">
      <c r="A14" s="178" t="s">
        <v>93</v>
      </c>
      <c r="B14" s="178" t="s">
        <v>94</v>
      </c>
      <c r="C14" s="179">
        <v>1947043.1</v>
      </c>
      <c r="D14" s="179">
        <v>1917043.1</v>
      </c>
      <c r="E14" s="179">
        <v>1700837.98</v>
      </c>
      <c r="F14" s="179">
        <v>216205.12</v>
      </c>
      <c r="G14" s="179">
        <v>30000</v>
      </c>
    </row>
    <row r="15" ht="23" customHeight="1" outlineLevel="1" spans="1:7">
      <c r="A15" s="180" t="s">
        <v>95</v>
      </c>
      <c r="B15" s="180" t="s">
        <v>96</v>
      </c>
      <c r="C15" s="179">
        <v>97078.98</v>
      </c>
      <c r="D15" s="179">
        <v>97078.98</v>
      </c>
      <c r="E15" s="179">
        <v>97078.98</v>
      </c>
      <c r="F15" s="179"/>
      <c r="G15" s="179"/>
    </row>
    <row r="16" ht="21" customHeight="1" outlineLevel="2" spans="1:7">
      <c r="A16" s="181" t="s">
        <v>97</v>
      </c>
      <c r="B16" s="181" t="s">
        <v>98</v>
      </c>
      <c r="C16" s="179">
        <v>89395.26</v>
      </c>
      <c r="D16" s="179">
        <v>89395.26</v>
      </c>
      <c r="E16" s="179">
        <v>89395.26</v>
      </c>
      <c r="F16" s="179"/>
      <c r="G16" s="179"/>
    </row>
    <row r="17" ht="31" customHeight="1" outlineLevel="2" spans="1:7">
      <c r="A17" s="181" t="s">
        <v>101</v>
      </c>
      <c r="B17" s="181" t="s">
        <v>102</v>
      </c>
      <c r="C17" s="179">
        <v>7683.72</v>
      </c>
      <c r="D17" s="179">
        <v>7683.72</v>
      </c>
      <c r="E17" s="179">
        <v>7683.72</v>
      </c>
      <c r="F17" s="179"/>
      <c r="G17" s="179"/>
    </row>
    <row r="18" ht="22" customHeight="1" outlineLevel="1" spans="1:7">
      <c r="A18" s="180" t="s">
        <v>103</v>
      </c>
      <c r="B18" s="180" t="s">
        <v>104</v>
      </c>
      <c r="C18" s="179">
        <v>1849964.12</v>
      </c>
      <c r="D18" s="179">
        <v>1819964.12</v>
      </c>
      <c r="E18" s="179">
        <v>1603759</v>
      </c>
      <c r="F18" s="179">
        <v>216205.12</v>
      </c>
      <c r="G18" s="179">
        <v>30000</v>
      </c>
    </row>
    <row r="19" ht="18.75" customHeight="1" outlineLevel="2" spans="1:7">
      <c r="A19" s="181" t="s">
        <v>105</v>
      </c>
      <c r="B19" s="181" t="s">
        <v>106</v>
      </c>
      <c r="C19" s="179">
        <v>1819964.12</v>
      </c>
      <c r="D19" s="179">
        <v>1819964.12</v>
      </c>
      <c r="E19" s="179">
        <v>1603759</v>
      </c>
      <c r="F19" s="179">
        <v>216205.12</v>
      </c>
      <c r="G19" s="179"/>
    </row>
    <row r="20" ht="22" customHeight="1" outlineLevel="2" spans="1:7">
      <c r="A20" s="181" t="s">
        <v>107</v>
      </c>
      <c r="B20" s="181" t="s">
        <v>108</v>
      </c>
      <c r="C20" s="179">
        <v>30000</v>
      </c>
      <c r="D20" s="179"/>
      <c r="E20" s="179"/>
      <c r="F20" s="179"/>
      <c r="G20" s="179">
        <v>30000</v>
      </c>
    </row>
    <row r="21" ht="18.75" customHeight="1" spans="1:7">
      <c r="A21" s="178" t="s">
        <v>109</v>
      </c>
      <c r="B21" s="178" t="s">
        <v>110</v>
      </c>
      <c r="C21" s="179">
        <v>144900</v>
      </c>
      <c r="D21" s="179">
        <v>144900</v>
      </c>
      <c r="E21" s="179">
        <v>144900</v>
      </c>
      <c r="F21" s="179"/>
      <c r="G21" s="179"/>
    </row>
    <row r="22" ht="20" customHeight="1" outlineLevel="1" spans="1:7">
      <c r="A22" s="180" t="s">
        <v>111</v>
      </c>
      <c r="B22" s="180" t="s">
        <v>112</v>
      </c>
      <c r="C22" s="179">
        <v>144900</v>
      </c>
      <c r="D22" s="179">
        <v>144900</v>
      </c>
      <c r="E22" s="179">
        <v>144900</v>
      </c>
      <c r="F22" s="179"/>
      <c r="G22" s="179"/>
    </row>
    <row r="23" ht="20" customHeight="1" outlineLevel="2" spans="1:7">
      <c r="A23" s="181" t="s">
        <v>113</v>
      </c>
      <c r="B23" s="181" t="s">
        <v>114</v>
      </c>
      <c r="C23" s="179">
        <v>144900</v>
      </c>
      <c r="D23" s="179">
        <v>144900</v>
      </c>
      <c r="E23" s="179">
        <v>144900</v>
      </c>
      <c r="F23" s="179"/>
      <c r="G23" s="179"/>
    </row>
    <row r="24" ht="22" customHeight="1" spans="1:7">
      <c r="A24" s="177" t="s">
        <v>31</v>
      </c>
      <c r="B24" s="177"/>
      <c r="C24" s="179">
        <v>2326440.54</v>
      </c>
      <c r="D24" s="179">
        <v>2294640.54</v>
      </c>
      <c r="E24" s="179">
        <v>2076435.42</v>
      </c>
      <c r="F24" s="179">
        <v>218205.12</v>
      </c>
      <c r="G24" s="179">
        <v>31800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F11" sqref="F11"/>
    </sheetView>
  </sheetViews>
  <sheetFormatPr defaultColWidth="9.14285714285714" defaultRowHeight="14.25" customHeight="1" outlineLevelRow="6" outlineLevelCol="5"/>
  <cols>
    <col min="1" max="1" width="28.2857142857143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ht="21" customHeight="1" spans="1:6">
      <c r="A1" s="166"/>
      <c r="B1" s="166"/>
      <c r="C1" s="167"/>
      <c r="D1" s="1"/>
      <c r="E1" s="1"/>
      <c r="F1" s="168" t="s">
        <v>131</v>
      </c>
    </row>
    <row r="2" ht="33.75" customHeight="1" spans="1:6">
      <c r="A2" s="169" t="str">
        <f>"2026"&amp;"年一般公共预算“三公”经费支出预算表"</f>
        <v>2026年一般公共预算“三公”经费支出预算表</v>
      </c>
      <c r="B2" s="169"/>
      <c r="C2" s="169"/>
      <c r="D2" s="169"/>
      <c r="E2" s="169"/>
      <c r="F2" s="169"/>
    </row>
    <row r="3" ht="34" customHeight="1" spans="1:6">
      <c r="A3" s="170" t="str">
        <f>"单位名称："&amp;"盈江县医疗保障局"</f>
        <v>单位名称：盈江县医疗保障局</v>
      </c>
      <c r="B3" s="166"/>
      <c r="C3" s="167"/>
      <c r="D3" s="3"/>
      <c r="E3" s="1"/>
      <c r="F3" s="168" t="s">
        <v>28</v>
      </c>
    </row>
    <row r="4" ht="27" customHeight="1" spans="1:6">
      <c r="A4" s="11" t="s">
        <v>132</v>
      </c>
      <c r="B4" s="80" t="s">
        <v>133</v>
      </c>
      <c r="C4" s="12" t="s">
        <v>134</v>
      </c>
      <c r="D4" s="13"/>
      <c r="E4" s="14"/>
      <c r="F4" s="80" t="s">
        <v>135</v>
      </c>
    </row>
    <row r="5" ht="32" customHeight="1" spans="1:6">
      <c r="A5" s="18"/>
      <c r="B5" s="82"/>
      <c r="C5" s="35" t="s">
        <v>34</v>
      </c>
      <c r="D5" s="35" t="s">
        <v>136</v>
      </c>
      <c r="E5" s="35" t="s">
        <v>137</v>
      </c>
      <c r="F5" s="82"/>
    </row>
    <row r="6" ht="30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33" customHeight="1" spans="1:6">
      <c r="A7" s="173">
        <v>10000</v>
      </c>
      <c r="B7" s="173"/>
      <c r="C7" s="174"/>
      <c r="D7" s="173"/>
      <c r="E7" s="173"/>
      <c r="F7" s="173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5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" customWidth="1"/>
    <col min="5" max="5" width="10.5714285714286" customWidth="1"/>
    <col min="6" max="6" width="8.71428571428571" customWidth="1"/>
    <col min="7" max="7" width="10.1428571428571" customWidth="1"/>
    <col min="8" max="8" width="13.7142857142857" customWidth="1"/>
    <col min="9" max="9" width="13.5714285714286" customWidth="1"/>
    <col min="10" max="10" width="7.28571428571429" customWidth="1"/>
    <col min="11" max="11" width="7.85714285714286" customWidth="1"/>
    <col min="12" max="12" width="13.2857142857143" customWidth="1"/>
    <col min="13" max="15" width="6.85714285714286" customWidth="1"/>
    <col min="16" max="16" width="8" customWidth="1"/>
    <col min="17" max="17" width="6.71428571428571" customWidth="1"/>
    <col min="18" max="18" width="7" customWidth="1"/>
    <col min="19" max="19" width="6.57142857142857" customWidth="1"/>
    <col min="20" max="20" width="5.85714285714286" customWidth="1"/>
    <col min="21" max="21" width="5.42857142857143" customWidth="1"/>
    <col min="22" max="22" width="6" customWidth="1"/>
    <col min="23" max="23" width="7.85714285714286" customWidth="1"/>
  </cols>
  <sheetData>
    <row r="1" ht="24" customHeight="1" spans="1:23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5" t="s">
        <v>138</v>
      </c>
      <c r="U1" s="165"/>
      <c r="V1" s="165"/>
      <c r="W1" s="165"/>
    </row>
    <row r="2" ht="45.75" customHeight="1" spans="1:23">
      <c r="A2" s="162" t="str">
        <f>"2026"&amp;"年部门基本支出预算表"</f>
        <v>2026年部门基本支出预算表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ht="18.75" customHeight="1" spans="1:23">
      <c r="A3" s="161" t="str">
        <f>"单位名称："&amp;"盈江县医疗保障局"</f>
        <v>单位名称：盈江县医疗保障局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5" t="s">
        <v>28</v>
      </c>
      <c r="U3" s="165"/>
      <c r="V3" s="165"/>
      <c r="W3" s="165"/>
    </row>
    <row r="4" ht="22" customHeight="1" spans="1:23">
      <c r="A4" s="163" t="s">
        <v>139</v>
      </c>
      <c r="B4" s="163" t="s">
        <v>140</v>
      </c>
      <c r="C4" s="163" t="s">
        <v>141</v>
      </c>
      <c r="D4" s="163" t="s">
        <v>142</v>
      </c>
      <c r="E4" s="163" t="s">
        <v>143</v>
      </c>
      <c r="F4" s="163" t="s">
        <v>144</v>
      </c>
      <c r="G4" s="163" t="s">
        <v>145</v>
      </c>
      <c r="H4" s="163" t="s">
        <v>146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ht="28.3" customHeight="1" spans="1:23">
      <c r="A5" s="163"/>
      <c r="B5" s="163"/>
      <c r="C5" s="163"/>
      <c r="D5" s="163"/>
      <c r="E5" s="163"/>
      <c r="F5" s="163"/>
      <c r="G5" s="163"/>
      <c r="H5" s="163" t="s">
        <v>147</v>
      </c>
      <c r="I5" s="163" t="s">
        <v>35</v>
      </c>
      <c r="J5" s="163" t="s">
        <v>148</v>
      </c>
      <c r="K5" s="163" t="s">
        <v>149</v>
      </c>
      <c r="L5" s="163" t="s">
        <v>150</v>
      </c>
      <c r="M5" s="163" t="s">
        <v>151</v>
      </c>
      <c r="N5" s="163" t="s">
        <v>152</v>
      </c>
      <c r="O5" s="163" t="s">
        <v>36</v>
      </c>
      <c r="P5" s="163" t="s">
        <v>37</v>
      </c>
      <c r="Q5" s="163" t="s">
        <v>38</v>
      </c>
      <c r="R5" s="163" t="s">
        <v>52</v>
      </c>
      <c r="S5" s="163"/>
      <c r="T5" s="163"/>
      <c r="U5" s="163"/>
      <c r="V5" s="163"/>
      <c r="W5" s="163"/>
    </row>
    <row r="6" ht="24" customHeight="1" spans="1:23">
      <c r="A6" s="163"/>
      <c r="B6" s="163"/>
      <c r="C6" s="163"/>
      <c r="D6" s="163"/>
      <c r="E6" s="163"/>
      <c r="F6" s="163"/>
      <c r="G6" s="163"/>
      <c r="H6" s="163"/>
      <c r="I6" s="163" t="s">
        <v>153</v>
      </c>
      <c r="J6" s="163" t="s">
        <v>148</v>
      </c>
      <c r="K6" s="163" t="s">
        <v>149</v>
      </c>
      <c r="L6" s="163" t="s">
        <v>150</v>
      </c>
      <c r="M6" s="163" t="s">
        <v>151</v>
      </c>
      <c r="N6" s="163" t="s">
        <v>35</v>
      </c>
      <c r="O6" s="163" t="s">
        <v>36</v>
      </c>
      <c r="P6" s="163" t="s">
        <v>37</v>
      </c>
      <c r="Q6" s="163"/>
      <c r="R6" s="163" t="s">
        <v>34</v>
      </c>
      <c r="S6" s="163" t="s">
        <v>41</v>
      </c>
      <c r="T6" s="163" t="s">
        <v>42</v>
      </c>
      <c r="U6" s="163" t="s">
        <v>43</v>
      </c>
      <c r="V6" s="163" t="s">
        <v>44</v>
      </c>
      <c r="W6" s="163" t="s">
        <v>45</v>
      </c>
    </row>
    <row r="7" ht="99" customHeight="1" spans="1:23">
      <c r="A7" s="163"/>
      <c r="B7" s="163"/>
      <c r="C7" s="163"/>
      <c r="D7" s="163"/>
      <c r="E7" s="163"/>
      <c r="F7" s="163"/>
      <c r="G7" s="163"/>
      <c r="H7" s="163"/>
      <c r="I7" s="163" t="s">
        <v>34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</row>
    <row r="8" ht="36" customHeight="1" spans="1:23">
      <c r="A8" s="163" t="s">
        <v>60</v>
      </c>
      <c r="B8" s="163" t="s">
        <v>61</v>
      </c>
      <c r="C8" s="163" t="s">
        <v>62</v>
      </c>
      <c r="D8" s="163" t="s">
        <v>63</v>
      </c>
      <c r="E8" s="163" t="s">
        <v>64</v>
      </c>
      <c r="F8" s="163" t="s">
        <v>65</v>
      </c>
      <c r="G8" s="163" t="s">
        <v>66</v>
      </c>
      <c r="H8" s="163" t="s">
        <v>67</v>
      </c>
      <c r="I8" s="163" t="s">
        <v>68</v>
      </c>
      <c r="J8" s="163" t="s">
        <v>69</v>
      </c>
      <c r="K8" s="163" t="s">
        <v>70</v>
      </c>
      <c r="L8" s="163" t="s">
        <v>71</v>
      </c>
      <c r="M8" s="163" t="s">
        <v>72</v>
      </c>
      <c r="N8" s="163" t="s">
        <v>73</v>
      </c>
      <c r="O8" s="163" t="s">
        <v>74</v>
      </c>
      <c r="P8" s="163" t="s">
        <v>154</v>
      </c>
      <c r="Q8" s="163" t="s">
        <v>155</v>
      </c>
      <c r="R8" s="163" t="s">
        <v>156</v>
      </c>
      <c r="S8" s="163" t="s">
        <v>157</v>
      </c>
      <c r="T8" s="163" t="s">
        <v>158</v>
      </c>
      <c r="U8" s="163" t="s">
        <v>159</v>
      </c>
      <c r="V8" s="163" t="s">
        <v>160</v>
      </c>
      <c r="W8" s="163" t="s">
        <v>161</v>
      </c>
    </row>
    <row r="9" ht="53.25" customHeight="1" spans="1:23">
      <c r="A9" s="158" t="s">
        <v>47</v>
      </c>
      <c r="B9" s="158"/>
      <c r="C9" s="158"/>
      <c r="D9" s="158"/>
      <c r="E9" s="158"/>
      <c r="F9" s="158"/>
      <c r="G9" s="158"/>
      <c r="H9" s="160">
        <v>2294640.54</v>
      </c>
      <c r="I9" s="160">
        <v>2294640.54</v>
      </c>
      <c r="J9" s="160"/>
      <c r="K9" s="160"/>
      <c r="L9" s="160">
        <v>2294640.54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53.25" customHeight="1" outlineLevel="1" spans="1:23">
      <c r="A10" s="158" t="s">
        <v>47</v>
      </c>
      <c r="B10" s="158" t="s">
        <v>162</v>
      </c>
      <c r="C10" s="158" t="s">
        <v>163</v>
      </c>
      <c r="D10" s="158" t="s">
        <v>105</v>
      </c>
      <c r="E10" s="158" t="s">
        <v>106</v>
      </c>
      <c r="F10" s="158" t="s">
        <v>164</v>
      </c>
      <c r="G10" s="158" t="s">
        <v>165</v>
      </c>
      <c r="H10" s="160">
        <v>613716</v>
      </c>
      <c r="I10" s="160">
        <v>613716</v>
      </c>
      <c r="J10" s="160"/>
      <c r="K10" s="160"/>
      <c r="L10" s="160">
        <v>613716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ht="53.25" customHeight="1" outlineLevel="1" spans="1:23">
      <c r="A11" s="158" t="s">
        <v>47</v>
      </c>
      <c r="B11" s="158" t="s">
        <v>162</v>
      </c>
      <c r="C11" s="158" t="s">
        <v>163</v>
      </c>
      <c r="D11" s="158" t="s">
        <v>105</v>
      </c>
      <c r="E11" s="158" t="s">
        <v>106</v>
      </c>
      <c r="F11" s="158" t="s">
        <v>166</v>
      </c>
      <c r="G11" s="158" t="s">
        <v>167</v>
      </c>
      <c r="H11" s="160">
        <v>690540</v>
      </c>
      <c r="I11" s="160">
        <v>690540</v>
      </c>
      <c r="J11" s="160"/>
      <c r="K11" s="160"/>
      <c r="L11" s="160">
        <v>690540</v>
      </c>
      <c r="M11" s="158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  <row r="12" ht="53.25" customHeight="1" outlineLevel="1" spans="1:23">
      <c r="A12" s="158" t="s">
        <v>47</v>
      </c>
      <c r="B12" s="158" t="s">
        <v>162</v>
      </c>
      <c r="C12" s="158" t="s">
        <v>163</v>
      </c>
      <c r="D12" s="158" t="s">
        <v>105</v>
      </c>
      <c r="E12" s="158" t="s">
        <v>106</v>
      </c>
      <c r="F12" s="158" t="s">
        <v>168</v>
      </c>
      <c r="G12" s="158" t="s">
        <v>169</v>
      </c>
      <c r="H12" s="160">
        <v>51143</v>
      </c>
      <c r="I12" s="160">
        <v>51143</v>
      </c>
      <c r="J12" s="160"/>
      <c r="K12" s="160"/>
      <c r="L12" s="160">
        <v>51143</v>
      </c>
      <c r="M12" s="158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  <row r="13" ht="53.25" customHeight="1" outlineLevel="1" spans="1:23">
      <c r="A13" s="158" t="s">
        <v>47</v>
      </c>
      <c r="B13" s="158" t="s">
        <v>170</v>
      </c>
      <c r="C13" s="158" t="s">
        <v>171</v>
      </c>
      <c r="D13" s="158" t="s">
        <v>105</v>
      </c>
      <c r="E13" s="158" t="s">
        <v>106</v>
      </c>
      <c r="F13" s="158" t="s">
        <v>168</v>
      </c>
      <c r="G13" s="158" t="s">
        <v>169</v>
      </c>
      <c r="H13" s="160">
        <v>234360</v>
      </c>
      <c r="I13" s="160">
        <v>234360</v>
      </c>
      <c r="J13" s="160"/>
      <c r="K13" s="160"/>
      <c r="L13" s="160">
        <v>234360</v>
      </c>
      <c r="M13" s="158"/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ht="53.25" customHeight="1" outlineLevel="1" spans="1:23">
      <c r="A14" s="158" t="s">
        <v>47</v>
      </c>
      <c r="B14" s="158" t="s">
        <v>172</v>
      </c>
      <c r="C14" s="158" t="s">
        <v>173</v>
      </c>
      <c r="D14" s="158" t="s">
        <v>86</v>
      </c>
      <c r="E14" s="158" t="s">
        <v>87</v>
      </c>
      <c r="F14" s="158" t="s">
        <v>174</v>
      </c>
      <c r="G14" s="158" t="s">
        <v>175</v>
      </c>
      <c r="H14" s="160">
        <v>230697.44</v>
      </c>
      <c r="I14" s="160">
        <v>230697.44</v>
      </c>
      <c r="J14" s="160"/>
      <c r="K14" s="160"/>
      <c r="L14" s="160">
        <v>230697.44</v>
      </c>
      <c r="M14" s="158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ht="53.25" customHeight="1" outlineLevel="1" spans="1:23">
      <c r="A15" s="158" t="s">
        <v>47</v>
      </c>
      <c r="B15" s="158" t="s">
        <v>172</v>
      </c>
      <c r="C15" s="158" t="s">
        <v>173</v>
      </c>
      <c r="D15" s="158" t="s">
        <v>86</v>
      </c>
      <c r="E15" s="158" t="s">
        <v>87</v>
      </c>
      <c r="F15" s="158" t="s">
        <v>174</v>
      </c>
      <c r="G15" s="158" t="s">
        <v>175</v>
      </c>
      <c r="H15" s="160"/>
      <c r="I15" s="160"/>
      <c r="J15" s="160"/>
      <c r="K15" s="160"/>
      <c r="L15" s="160"/>
      <c r="M15" s="158"/>
      <c r="N15" s="160"/>
      <c r="O15" s="160"/>
      <c r="P15" s="160"/>
      <c r="Q15" s="160"/>
      <c r="R15" s="160"/>
      <c r="S15" s="160"/>
      <c r="T15" s="160"/>
      <c r="U15" s="160"/>
      <c r="V15" s="160"/>
      <c r="W15" s="160"/>
    </row>
    <row r="16" ht="53.25" customHeight="1" outlineLevel="1" spans="1:23">
      <c r="A16" s="158" t="s">
        <v>47</v>
      </c>
      <c r="B16" s="158" t="s">
        <v>172</v>
      </c>
      <c r="C16" s="158" t="s">
        <v>173</v>
      </c>
      <c r="D16" s="158" t="s">
        <v>88</v>
      </c>
      <c r="E16" s="158" t="s">
        <v>89</v>
      </c>
      <c r="F16" s="158" t="s">
        <v>176</v>
      </c>
      <c r="G16" s="158" t="s">
        <v>177</v>
      </c>
      <c r="H16" s="160"/>
      <c r="I16" s="160"/>
      <c r="J16" s="160"/>
      <c r="K16" s="160"/>
      <c r="L16" s="160"/>
      <c r="M16" s="158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ht="53.25" customHeight="1" outlineLevel="1" spans="1:23">
      <c r="A17" s="158" t="s">
        <v>47</v>
      </c>
      <c r="B17" s="158" t="s">
        <v>172</v>
      </c>
      <c r="C17" s="158" t="s">
        <v>173</v>
      </c>
      <c r="D17" s="158" t="s">
        <v>97</v>
      </c>
      <c r="E17" s="158" t="s">
        <v>98</v>
      </c>
      <c r="F17" s="158" t="s">
        <v>178</v>
      </c>
      <c r="G17" s="158" t="s">
        <v>179</v>
      </c>
      <c r="H17" s="160">
        <v>86511.54</v>
      </c>
      <c r="I17" s="160">
        <v>86511.54</v>
      </c>
      <c r="J17" s="160"/>
      <c r="K17" s="160"/>
      <c r="L17" s="160">
        <v>86511.54</v>
      </c>
      <c r="M17" s="158"/>
      <c r="N17" s="160"/>
      <c r="O17" s="160"/>
      <c r="P17" s="160"/>
      <c r="Q17" s="160"/>
      <c r="R17" s="160"/>
      <c r="S17" s="160"/>
      <c r="T17" s="160"/>
      <c r="U17" s="160"/>
      <c r="V17" s="160"/>
      <c r="W17" s="160"/>
    </row>
    <row r="18" ht="53.25" customHeight="1" outlineLevel="1" spans="1:23">
      <c r="A18" s="158" t="s">
        <v>47</v>
      </c>
      <c r="B18" s="158" t="s">
        <v>172</v>
      </c>
      <c r="C18" s="158" t="s">
        <v>173</v>
      </c>
      <c r="D18" s="158" t="s">
        <v>99</v>
      </c>
      <c r="E18" s="158" t="s">
        <v>100</v>
      </c>
      <c r="F18" s="158" t="s">
        <v>178</v>
      </c>
      <c r="G18" s="158" t="s">
        <v>179</v>
      </c>
      <c r="H18" s="160"/>
      <c r="I18" s="160"/>
      <c r="J18" s="160"/>
      <c r="K18" s="160"/>
      <c r="L18" s="160"/>
      <c r="M18" s="158"/>
      <c r="N18" s="160"/>
      <c r="O18" s="160"/>
      <c r="P18" s="160"/>
      <c r="Q18" s="160"/>
      <c r="R18" s="160"/>
      <c r="S18" s="160"/>
      <c r="T18" s="160"/>
      <c r="U18" s="160"/>
      <c r="V18" s="160"/>
      <c r="W18" s="160"/>
    </row>
    <row r="19" ht="53.25" customHeight="1" outlineLevel="1" spans="1:23">
      <c r="A19" s="158" t="s">
        <v>47</v>
      </c>
      <c r="B19" s="158" t="s">
        <v>172</v>
      </c>
      <c r="C19" s="158" t="s">
        <v>173</v>
      </c>
      <c r="D19" s="158" t="s">
        <v>97</v>
      </c>
      <c r="E19" s="158" t="s">
        <v>98</v>
      </c>
      <c r="F19" s="158" t="s">
        <v>178</v>
      </c>
      <c r="G19" s="158" t="s">
        <v>179</v>
      </c>
      <c r="H19" s="160">
        <v>2883.72</v>
      </c>
      <c r="I19" s="160">
        <v>2883.72</v>
      </c>
      <c r="J19" s="160"/>
      <c r="K19" s="160"/>
      <c r="L19" s="160">
        <v>2883.72</v>
      </c>
      <c r="M19" s="158"/>
      <c r="N19" s="160"/>
      <c r="O19" s="160"/>
      <c r="P19" s="160"/>
      <c r="Q19" s="160"/>
      <c r="R19" s="160"/>
      <c r="S19" s="160"/>
      <c r="T19" s="160"/>
      <c r="U19" s="160"/>
      <c r="V19" s="160"/>
      <c r="W19" s="160"/>
    </row>
    <row r="20" ht="53.25" customHeight="1" outlineLevel="1" spans="1:23">
      <c r="A20" s="158" t="s">
        <v>47</v>
      </c>
      <c r="B20" s="158" t="s">
        <v>172</v>
      </c>
      <c r="C20" s="158" t="s">
        <v>173</v>
      </c>
      <c r="D20" s="158" t="s">
        <v>101</v>
      </c>
      <c r="E20" s="158" t="s">
        <v>102</v>
      </c>
      <c r="F20" s="158" t="s">
        <v>180</v>
      </c>
      <c r="G20" s="158" t="s">
        <v>181</v>
      </c>
      <c r="H20" s="160"/>
      <c r="I20" s="160"/>
      <c r="J20" s="160"/>
      <c r="K20" s="160"/>
      <c r="L20" s="160"/>
      <c r="M20" s="158"/>
      <c r="N20" s="160"/>
      <c r="O20" s="160"/>
      <c r="P20" s="160"/>
      <c r="Q20" s="160"/>
      <c r="R20" s="160"/>
      <c r="S20" s="160"/>
      <c r="T20" s="160"/>
      <c r="U20" s="160"/>
      <c r="V20" s="160"/>
      <c r="W20" s="160"/>
    </row>
    <row r="21" ht="53.25" customHeight="1" outlineLevel="1" spans="1:23">
      <c r="A21" s="158" t="s">
        <v>47</v>
      </c>
      <c r="B21" s="158" t="s">
        <v>172</v>
      </c>
      <c r="C21" s="158" t="s">
        <v>173</v>
      </c>
      <c r="D21" s="158" t="s">
        <v>92</v>
      </c>
      <c r="E21" s="158" t="s">
        <v>91</v>
      </c>
      <c r="F21" s="158" t="s">
        <v>180</v>
      </c>
      <c r="G21" s="158" t="s">
        <v>181</v>
      </c>
      <c r="H21" s="160"/>
      <c r="I21" s="160"/>
      <c r="J21" s="160"/>
      <c r="K21" s="160"/>
      <c r="L21" s="160"/>
      <c r="M21" s="158"/>
      <c r="N21" s="160"/>
      <c r="O21" s="160"/>
      <c r="P21" s="160"/>
      <c r="Q21" s="160"/>
      <c r="R21" s="160"/>
      <c r="S21" s="160"/>
      <c r="T21" s="160"/>
      <c r="U21" s="160"/>
      <c r="V21" s="160"/>
      <c r="W21" s="160"/>
    </row>
    <row r="22" ht="53.25" customHeight="1" outlineLevel="1" spans="1:23">
      <c r="A22" s="158" t="s">
        <v>47</v>
      </c>
      <c r="B22" s="158" t="s">
        <v>172</v>
      </c>
      <c r="C22" s="158" t="s">
        <v>173</v>
      </c>
      <c r="D22" s="158" t="s">
        <v>101</v>
      </c>
      <c r="E22" s="158" t="s">
        <v>102</v>
      </c>
      <c r="F22" s="158" t="s">
        <v>180</v>
      </c>
      <c r="G22" s="158" t="s">
        <v>181</v>
      </c>
      <c r="H22" s="160"/>
      <c r="I22" s="160"/>
      <c r="J22" s="160"/>
      <c r="K22" s="160"/>
      <c r="L22" s="160"/>
      <c r="M22" s="158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ht="53.25" customHeight="1" outlineLevel="1" spans="1:23">
      <c r="A23" s="158" t="s">
        <v>47</v>
      </c>
      <c r="B23" s="158" t="s">
        <v>172</v>
      </c>
      <c r="C23" s="158" t="s">
        <v>173</v>
      </c>
      <c r="D23" s="158" t="s">
        <v>101</v>
      </c>
      <c r="E23" s="158" t="s">
        <v>102</v>
      </c>
      <c r="F23" s="158" t="s">
        <v>180</v>
      </c>
      <c r="G23" s="158" t="s">
        <v>181</v>
      </c>
      <c r="H23" s="160">
        <v>4800</v>
      </c>
      <c r="I23" s="160">
        <v>4800</v>
      </c>
      <c r="J23" s="160"/>
      <c r="K23" s="160"/>
      <c r="L23" s="160">
        <v>4800</v>
      </c>
      <c r="M23" s="158"/>
      <c r="N23" s="160"/>
      <c r="O23" s="160"/>
      <c r="P23" s="160"/>
      <c r="Q23" s="160"/>
      <c r="R23" s="160"/>
      <c r="S23" s="160"/>
      <c r="T23" s="160"/>
      <c r="U23" s="160"/>
      <c r="V23" s="160"/>
      <c r="W23" s="160"/>
    </row>
    <row r="24" ht="53.25" customHeight="1" outlineLevel="1" spans="1:23">
      <c r="A24" s="158" t="s">
        <v>47</v>
      </c>
      <c r="B24" s="158" t="s">
        <v>172</v>
      </c>
      <c r="C24" s="158" t="s">
        <v>173</v>
      </c>
      <c r="D24" s="158" t="s">
        <v>92</v>
      </c>
      <c r="E24" s="158" t="s">
        <v>91</v>
      </c>
      <c r="F24" s="158" t="s">
        <v>180</v>
      </c>
      <c r="G24" s="158" t="s">
        <v>181</v>
      </c>
      <c r="H24" s="160"/>
      <c r="I24" s="160"/>
      <c r="J24" s="160"/>
      <c r="K24" s="160"/>
      <c r="L24" s="160"/>
      <c r="M24" s="158"/>
      <c r="N24" s="160"/>
      <c r="O24" s="160"/>
      <c r="P24" s="160"/>
      <c r="Q24" s="160"/>
      <c r="R24" s="160"/>
      <c r="S24" s="160"/>
      <c r="T24" s="160"/>
      <c r="U24" s="160"/>
      <c r="V24" s="160"/>
      <c r="W24" s="160"/>
    </row>
    <row r="25" ht="53.25" customHeight="1" outlineLevel="1" spans="1:23">
      <c r="A25" s="158" t="s">
        <v>47</v>
      </c>
      <c r="B25" s="158" t="s">
        <v>172</v>
      </c>
      <c r="C25" s="158" t="s">
        <v>173</v>
      </c>
      <c r="D25" s="158" t="s">
        <v>101</v>
      </c>
      <c r="E25" s="158" t="s">
        <v>102</v>
      </c>
      <c r="F25" s="158" t="s">
        <v>180</v>
      </c>
      <c r="G25" s="158" t="s">
        <v>181</v>
      </c>
      <c r="H25" s="160">
        <v>2883.72</v>
      </c>
      <c r="I25" s="160">
        <v>2883.72</v>
      </c>
      <c r="J25" s="160"/>
      <c r="K25" s="160"/>
      <c r="L25" s="160">
        <v>2883.72</v>
      </c>
      <c r="M25" s="158"/>
      <c r="N25" s="160"/>
      <c r="O25" s="160"/>
      <c r="P25" s="160"/>
      <c r="Q25" s="160"/>
      <c r="R25" s="160"/>
      <c r="S25" s="160"/>
      <c r="T25" s="160"/>
      <c r="U25" s="160"/>
      <c r="V25" s="160"/>
      <c r="W25" s="160"/>
    </row>
    <row r="26" ht="53.25" customHeight="1" outlineLevel="1" spans="1:23">
      <c r="A26" s="158" t="s">
        <v>47</v>
      </c>
      <c r="B26" s="158" t="s">
        <v>182</v>
      </c>
      <c r="C26" s="158" t="s">
        <v>114</v>
      </c>
      <c r="D26" s="158" t="s">
        <v>113</v>
      </c>
      <c r="E26" s="158" t="s">
        <v>114</v>
      </c>
      <c r="F26" s="158" t="s">
        <v>183</v>
      </c>
      <c r="G26" s="158" t="s">
        <v>114</v>
      </c>
      <c r="H26" s="160">
        <v>144900</v>
      </c>
      <c r="I26" s="160">
        <v>144900</v>
      </c>
      <c r="J26" s="160"/>
      <c r="K26" s="160"/>
      <c r="L26" s="160">
        <v>144900</v>
      </c>
      <c r="M26" s="158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ht="53.25" customHeight="1" outlineLevel="1" spans="1:23">
      <c r="A27" s="158" t="s">
        <v>47</v>
      </c>
      <c r="B27" s="158" t="s">
        <v>184</v>
      </c>
      <c r="C27" s="158" t="s">
        <v>185</v>
      </c>
      <c r="D27" s="158" t="s">
        <v>105</v>
      </c>
      <c r="E27" s="158" t="s">
        <v>106</v>
      </c>
      <c r="F27" s="158" t="s">
        <v>186</v>
      </c>
      <c r="G27" s="158" t="s">
        <v>187</v>
      </c>
      <c r="H27" s="160">
        <v>4000</v>
      </c>
      <c r="I27" s="160">
        <v>4000</v>
      </c>
      <c r="J27" s="160"/>
      <c r="K27" s="160"/>
      <c r="L27" s="160">
        <v>4000</v>
      </c>
      <c r="M27" s="158"/>
      <c r="N27" s="160"/>
      <c r="O27" s="160"/>
      <c r="P27" s="160"/>
      <c r="Q27" s="160"/>
      <c r="R27" s="160"/>
      <c r="S27" s="160"/>
      <c r="T27" s="160"/>
      <c r="U27" s="160"/>
      <c r="V27" s="160"/>
      <c r="W27" s="160"/>
    </row>
    <row r="28" ht="53.25" customHeight="1" outlineLevel="1" spans="1:23">
      <c r="A28" s="158" t="s">
        <v>47</v>
      </c>
      <c r="B28" s="158" t="s">
        <v>188</v>
      </c>
      <c r="C28" s="158" t="s">
        <v>189</v>
      </c>
      <c r="D28" s="158" t="s">
        <v>105</v>
      </c>
      <c r="E28" s="158" t="s">
        <v>106</v>
      </c>
      <c r="F28" s="158" t="s">
        <v>190</v>
      </c>
      <c r="G28" s="158" t="s">
        <v>135</v>
      </c>
      <c r="H28" s="160">
        <v>5700</v>
      </c>
      <c r="I28" s="160">
        <v>5700</v>
      </c>
      <c r="J28" s="160"/>
      <c r="K28" s="160"/>
      <c r="L28" s="160">
        <v>5700</v>
      </c>
      <c r="M28" s="158"/>
      <c r="N28" s="160"/>
      <c r="O28" s="160"/>
      <c r="P28" s="160"/>
      <c r="Q28" s="160"/>
      <c r="R28" s="160"/>
      <c r="S28" s="160"/>
      <c r="T28" s="160"/>
      <c r="U28" s="160"/>
      <c r="V28" s="160"/>
      <c r="W28" s="160"/>
    </row>
    <row r="29" ht="53.25" customHeight="1" outlineLevel="1" spans="1:23">
      <c r="A29" s="158" t="s">
        <v>47</v>
      </c>
      <c r="B29" s="158" t="s">
        <v>184</v>
      </c>
      <c r="C29" s="158" t="s">
        <v>185</v>
      </c>
      <c r="D29" s="158" t="s">
        <v>105</v>
      </c>
      <c r="E29" s="158" t="s">
        <v>106</v>
      </c>
      <c r="F29" s="158" t="s">
        <v>191</v>
      </c>
      <c r="G29" s="158" t="s">
        <v>192</v>
      </c>
      <c r="H29" s="160">
        <v>500</v>
      </c>
      <c r="I29" s="160">
        <v>500</v>
      </c>
      <c r="J29" s="160"/>
      <c r="K29" s="160"/>
      <c r="L29" s="160">
        <v>500</v>
      </c>
      <c r="M29" s="158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ht="53.25" customHeight="1" outlineLevel="1" spans="1:23">
      <c r="A30" s="158" t="s">
        <v>47</v>
      </c>
      <c r="B30" s="158" t="s">
        <v>184</v>
      </c>
      <c r="C30" s="158" t="s">
        <v>185</v>
      </c>
      <c r="D30" s="158" t="s">
        <v>105</v>
      </c>
      <c r="E30" s="158" t="s">
        <v>106</v>
      </c>
      <c r="F30" s="158" t="s">
        <v>193</v>
      </c>
      <c r="G30" s="158" t="s">
        <v>194</v>
      </c>
      <c r="H30" s="160">
        <v>51400</v>
      </c>
      <c r="I30" s="160">
        <v>51400</v>
      </c>
      <c r="J30" s="160"/>
      <c r="K30" s="160"/>
      <c r="L30" s="160">
        <v>51400</v>
      </c>
      <c r="M30" s="158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53.25" customHeight="1" outlineLevel="1" spans="1:23">
      <c r="A31" s="158" t="s">
        <v>47</v>
      </c>
      <c r="B31" s="158" t="s">
        <v>195</v>
      </c>
      <c r="C31" s="158" t="s">
        <v>196</v>
      </c>
      <c r="D31" s="158" t="s">
        <v>105</v>
      </c>
      <c r="E31" s="158" t="s">
        <v>106</v>
      </c>
      <c r="F31" s="158" t="s">
        <v>197</v>
      </c>
      <c r="G31" s="158" t="s">
        <v>198</v>
      </c>
      <c r="H31" s="160">
        <v>14000</v>
      </c>
      <c r="I31" s="160">
        <v>14000</v>
      </c>
      <c r="J31" s="160"/>
      <c r="K31" s="160"/>
      <c r="L31" s="160">
        <v>14000</v>
      </c>
      <c r="M31" s="158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ht="53.25" customHeight="1" outlineLevel="1" spans="1:23">
      <c r="A32" s="158" t="s">
        <v>47</v>
      </c>
      <c r="B32" s="158" t="s">
        <v>199</v>
      </c>
      <c r="C32" s="158" t="s">
        <v>200</v>
      </c>
      <c r="D32" s="158" t="s">
        <v>84</v>
      </c>
      <c r="E32" s="158" t="s">
        <v>85</v>
      </c>
      <c r="F32" s="158" t="s">
        <v>201</v>
      </c>
      <c r="G32" s="158" t="s">
        <v>202</v>
      </c>
      <c r="H32" s="160">
        <v>2000</v>
      </c>
      <c r="I32" s="160">
        <v>2000</v>
      </c>
      <c r="J32" s="160"/>
      <c r="K32" s="160"/>
      <c r="L32" s="160">
        <v>2000</v>
      </c>
      <c r="M32" s="158"/>
      <c r="N32" s="160"/>
      <c r="O32" s="160"/>
      <c r="P32" s="160"/>
      <c r="Q32" s="160"/>
      <c r="R32" s="160"/>
      <c r="S32" s="160"/>
      <c r="T32" s="160"/>
      <c r="U32" s="160"/>
      <c r="V32" s="160"/>
      <c r="W32" s="160"/>
    </row>
    <row r="33" ht="53.25" customHeight="1" outlineLevel="1" spans="1:23">
      <c r="A33" s="158" t="s">
        <v>47</v>
      </c>
      <c r="B33" s="158" t="s">
        <v>203</v>
      </c>
      <c r="C33" s="158" t="s">
        <v>204</v>
      </c>
      <c r="D33" s="158" t="s">
        <v>105</v>
      </c>
      <c r="E33" s="158" t="s">
        <v>106</v>
      </c>
      <c r="F33" s="158" t="s">
        <v>205</v>
      </c>
      <c r="G33" s="158" t="s">
        <v>204</v>
      </c>
      <c r="H33" s="160">
        <v>28605.12</v>
      </c>
      <c r="I33" s="160">
        <v>28605.12</v>
      </c>
      <c r="J33" s="160"/>
      <c r="K33" s="160"/>
      <c r="L33" s="160">
        <v>28605.12</v>
      </c>
      <c r="M33" s="158"/>
      <c r="N33" s="160"/>
      <c r="O33" s="160"/>
      <c r="P33" s="160"/>
      <c r="Q33" s="160"/>
      <c r="R33" s="160"/>
      <c r="S33" s="160"/>
      <c r="T33" s="160"/>
      <c r="U33" s="160"/>
      <c r="V33" s="160"/>
      <c r="W33" s="160"/>
    </row>
    <row r="34" ht="53.25" customHeight="1" outlineLevel="1" spans="1:23">
      <c r="A34" s="158" t="s">
        <v>47</v>
      </c>
      <c r="B34" s="158" t="s">
        <v>206</v>
      </c>
      <c r="C34" s="158" t="s">
        <v>207</v>
      </c>
      <c r="D34" s="158" t="s">
        <v>105</v>
      </c>
      <c r="E34" s="158" t="s">
        <v>106</v>
      </c>
      <c r="F34" s="158" t="s">
        <v>208</v>
      </c>
      <c r="G34" s="158" t="s">
        <v>209</v>
      </c>
      <c r="H34" s="160">
        <v>126000</v>
      </c>
      <c r="I34" s="160">
        <v>126000</v>
      </c>
      <c r="J34" s="160"/>
      <c r="K34" s="160"/>
      <c r="L34" s="160">
        <v>126000</v>
      </c>
      <c r="M34" s="158"/>
      <c r="N34" s="160"/>
      <c r="O34" s="160"/>
      <c r="P34" s="160"/>
      <c r="Q34" s="160"/>
      <c r="R34" s="160"/>
      <c r="S34" s="160"/>
      <c r="T34" s="160"/>
      <c r="U34" s="160"/>
      <c r="V34" s="160"/>
      <c r="W34" s="160"/>
    </row>
    <row r="35" ht="30.75" customHeight="1" spans="1:23">
      <c r="A35" s="164" t="s">
        <v>31</v>
      </c>
      <c r="B35" s="164"/>
      <c r="C35" s="164"/>
      <c r="D35" s="164"/>
      <c r="E35" s="164"/>
      <c r="F35" s="164"/>
      <c r="G35" s="164"/>
      <c r="H35" s="160">
        <v>2294640.54</v>
      </c>
      <c r="I35" s="160">
        <v>2294640.54</v>
      </c>
      <c r="J35" s="160"/>
      <c r="K35" s="160"/>
      <c r="L35" s="160">
        <v>2294640.54</v>
      </c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.42857142857143" customWidth="1"/>
    <col min="6" max="6" width="7.28571428571429" customWidth="1"/>
    <col min="7" max="7" width="6.42857142857143" customWidth="1"/>
    <col min="8" max="8" width="7.14285714285714" customWidth="1"/>
    <col min="9" max="11" width="12.847619047619" customWidth="1"/>
    <col min="12" max="12" width="7.28571428571429" customWidth="1"/>
    <col min="13" max="13" width="7.14285714285714" customWidth="1"/>
    <col min="14" max="14" width="6.28571428571429" customWidth="1"/>
    <col min="15" max="15" width="5.85714285714286" customWidth="1"/>
    <col min="16" max="16" width="6.57142857142857" customWidth="1"/>
    <col min="17" max="17" width="8" customWidth="1"/>
    <col min="18" max="18" width="11" customWidth="1"/>
    <col min="19" max="20" width="9.84761904761905" customWidth="1"/>
    <col min="21" max="22" width="7.57142857142857" customWidth="1"/>
    <col min="23" max="23" width="11" customWidth="1"/>
  </cols>
  <sheetData>
    <row r="1" ht="18.75" customHeight="1" spans="1:23">
      <c r="A1" s="154" t="s">
        <v>210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ht="26.25" customHeight="1" spans="1:23">
      <c r="A2" s="150" t="str">
        <f>"2026"&amp;"年部门项目支出预算表"</f>
        <v>2026年部门项目支出预算表</v>
      </c>
      <c r="B2" s="150"/>
      <c r="C2" s="150" t="s">
        <v>60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8.75" customHeight="1" spans="1:23">
      <c r="A3" s="155" t="str">
        <f>"单位名称："&amp;"盈江县医疗保障局"</f>
        <v>单位名称：盈江县医疗保障局</v>
      </c>
      <c r="B3" s="155"/>
      <c r="C3" s="155"/>
      <c r="D3" s="155"/>
      <c r="E3" s="155"/>
      <c r="F3" s="155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4" t="s">
        <v>28</v>
      </c>
      <c r="W3" s="154"/>
    </row>
    <row r="4" ht="26.25" customHeight="1" spans="1:23">
      <c r="A4" s="157" t="s">
        <v>211</v>
      </c>
      <c r="B4" s="157" t="s">
        <v>140</v>
      </c>
      <c r="C4" s="157" t="s">
        <v>141</v>
      </c>
      <c r="D4" s="157" t="s">
        <v>212</v>
      </c>
      <c r="E4" s="157" t="s">
        <v>142</v>
      </c>
      <c r="F4" s="157" t="s">
        <v>143</v>
      </c>
      <c r="G4" s="157" t="s">
        <v>213</v>
      </c>
      <c r="H4" s="157" t="s">
        <v>214</v>
      </c>
      <c r="I4" s="157" t="s">
        <v>31</v>
      </c>
      <c r="J4" s="157" t="s">
        <v>215</v>
      </c>
      <c r="K4" s="157"/>
      <c r="L4" s="157"/>
      <c r="M4" s="157"/>
      <c r="N4" s="157" t="s">
        <v>152</v>
      </c>
      <c r="O4" s="157"/>
      <c r="P4" s="157"/>
      <c r="Q4" s="157" t="s">
        <v>38</v>
      </c>
      <c r="R4" s="157" t="s">
        <v>52</v>
      </c>
      <c r="S4" s="157"/>
      <c r="T4" s="157"/>
      <c r="U4" s="157"/>
      <c r="V4" s="157"/>
      <c r="W4" s="157"/>
    </row>
    <row r="5" ht="26.25" customHeight="1" spans="1:23">
      <c r="A5" s="157"/>
      <c r="B5" s="157"/>
      <c r="C5" s="157"/>
      <c r="D5" s="157"/>
      <c r="E5" s="157"/>
      <c r="F5" s="157"/>
      <c r="G5" s="157"/>
      <c r="H5" s="157"/>
      <c r="I5" s="157"/>
      <c r="J5" s="157" t="s">
        <v>35</v>
      </c>
      <c r="K5" s="157"/>
      <c r="L5" s="157" t="s">
        <v>36</v>
      </c>
      <c r="M5" s="157" t="s">
        <v>37</v>
      </c>
      <c r="N5" s="157" t="s">
        <v>35</v>
      </c>
      <c r="O5" s="157" t="s">
        <v>36</v>
      </c>
      <c r="P5" s="157" t="s">
        <v>37</v>
      </c>
      <c r="Q5" s="157"/>
      <c r="R5" s="157" t="s">
        <v>34</v>
      </c>
      <c r="S5" s="157" t="s">
        <v>41</v>
      </c>
      <c r="T5" s="157" t="s">
        <v>42</v>
      </c>
      <c r="U5" s="157" t="s">
        <v>43</v>
      </c>
      <c r="V5" s="157" t="s">
        <v>44</v>
      </c>
      <c r="W5" s="157" t="s">
        <v>45</v>
      </c>
    </row>
    <row r="6" ht="26.25" customHeight="1" spans="1:23">
      <c r="A6" s="157"/>
      <c r="B6" s="157"/>
      <c r="C6" s="157"/>
      <c r="D6" s="157"/>
      <c r="E6" s="157"/>
      <c r="F6" s="157"/>
      <c r="G6" s="157"/>
      <c r="H6" s="157"/>
      <c r="I6" s="157"/>
      <c r="J6" s="157" t="s">
        <v>34</v>
      </c>
      <c r="K6" s="157" t="s">
        <v>216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ht="29" customHeight="1" spans="1:23">
      <c r="A7" s="157" t="s">
        <v>60</v>
      </c>
      <c r="B7" s="157" t="s">
        <v>61</v>
      </c>
      <c r="C7" s="157" t="s">
        <v>62</v>
      </c>
      <c r="D7" s="157" t="s">
        <v>63</v>
      </c>
      <c r="E7" s="157" t="s">
        <v>64</v>
      </c>
      <c r="F7" s="157" t="s">
        <v>65</v>
      </c>
      <c r="G7" s="157" t="s">
        <v>66</v>
      </c>
      <c r="H7" s="157" t="s">
        <v>67</v>
      </c>
      <c r="I7" s="157" t="s">
        <v>68</v>
      </c>
      <c r="J7" s="157" t="s">
        <v>69</v>
      </c>
      <c r="K7" s="157" t="s">
        <v>70</v>
      </c>
      <c r="L7" s="157" t="s">
        <v>71</v>
      </c>
      <c r="M7" s="157" t="s">
        <v>72</v>
      </c>
      <c r="N7" s="157" t="s">
        <v>73</v>
      </c>
      <c r="O7" s="157" t="s">
        <v>74</v>
      </c>
      <c r="P7" s="157" t="s">
        <v>154</v>
      </c>
      <c r="Q7" s="157" t="s">
        <v>155</v>
      </c>
      <c r="R7" s="157" t="s">
        <v>156</v>
      </c>
      <c r="S7" s="157" t="s">
        <v>157</v>
      </c>
      <c r="T7" s="157" t="s">
        <v>158</v>
      </c>
      <c r="U7" s="157" t="s">
        <v>159</v>
      </c>
      <c r="V7" s="157" t="s">
        <v>160</v>
      </c>
      <c r="W7" s="157" t="s">
        <v>161</v>
      </c>
    </row>
    <row r="8" ht="52.5" customHeight="1" spans="1:23">
      <c r="A8" s="158"/>
      <c r="B8" s="158"/>
      <c r="C8" s="158" t="s">
        <v>217</v>
      </c>
      <c r="D8" s="158"/>
      <c r="E8" s="158"/>
      <c r="F8" s="158"/>
      <c r="G8" s="158"/>
      <c r="H8" s="158"/>
      <c r="I8" s="160">
        <v>1800</v>
      </c>
      <c r="J8" s="160">
        <v>1800</v>
      </c>
      <c r="K8" s="160">
        <v>1800</v>
      </c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</row>
    <row r="9" ht="52.5" customHeight="1" outlineLevel="1" spans="1:23">
      <c r="A9" s="158" t="s">
        <v>218</v>
      </c>
      <c r="B9" s="158" t="s">
        <v>219</v>
      </c>
      <c r="C9" s="158" t="s">
        <v>217</v>
      </c>
      <c r="D9" s="158" t="s">
        <v>47</v>
      </c>
      <c r="E9" s="158" t="s">
        <v>79</v>
      </c>
      <c r="F9" s="158" t="s">
        <v>78</v>
      </c>
      <c r="G9" s="158" t="s">
        <v>193</v>
      </c>
      <c r="H9" s="158" t="s">
        <v>194</v>
      </c>
      <c r="I9" s="160">
        <v>1800</v>
      </c>
      <c r="J9" s="160">
        <v>1800</v>
      </c>
      <c r="K9" s="160">
        <v>1800</v>
      </c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52.5" customHeight="1" spans="1:23">
      <c r="A10" s="158"/>
      <c r="B10" s="158"/>
      <c r="C10" s="158" t="s">
        <v>220</v>
      </c>
      <c r="D10" s="158"/>
      <c r="E10" s="158"/>
      <c r="F10" s="158"/>
      <c r="G10" s="158"/>
      <c r="H10" s="158"/>
      <c r="I10" s="160">
        <v>30000</v>
      </c>
      <c r="J10" s="160">
        <v>30000</v>
      </c>
      <c r="K10" s="160">
        <v>30000</v>
      </c>
      <c r="L10" s="160"/>
      <c r="M10" s="160"/>
      <c r="N10" s="158"/>
      <c r="O10" s="158"/>
      <c r="P10" s="158"/>
      <c r="Q10" s="160"/>
      <c r="R10" s="160"/>
      <c r="S10" s="160"/>
      <c r="T10" s="160"/>
      <c r="U10" s="160"/>
      <c r="V10" s="160"/>
      <c r="W10" s="160"/>
    </row>
    <row r="11" ht="52.5" customHeight="1" outlineLevel="1" spans="1:23">
      <c r="A11" s="158" t="s">
        <v>218</v>
      </c>
      <c r="B11" s="158" t="s">
        <v>221</v>
      </c>
      <c r="C11" s="158" t="s">
        <v>220</v>
      </c>
      <c r="D11" s="158" t="s">
        <v>47</v>
      </c>
      <c r="E11" s="158" t="s">
        <v>107</v>
      </c>
      <c r="F11" s="158" t="s">
        <v>108</v>
      </c>
      <c r="G11" s="158" t="s">
        <v>222</v>
      </c>
      <c r="H11" s="158" t="s">
        <v>223</v>
      </c>
      <c r="I11" s="160">
        <v>30000</v>
      </c>
      <c r="J11" s="160">
        <v>30000</v>
      </c>
      <c r="K11" s="160">
        <v>30000</v>
      </c>
      <c r="L11" s="160"/>
      <c r="M11" s="160"/>
      <c r="N11" s="158"/>
      <c r="O11" s="158"/>
      <c r="P11" s="158"/>
      <c r="Q11" s="160"/>
      <c r="R11" s="160"/>
      <c r="S11" s="160"/>
      <c r="T11" s="160"/>
      <c r="U11" s="160"/>
      <c r="V11" s="160"/>
      <c r="W11" s="160"/>
    </row>
    <row r="12" ht="30" customHeight="1" spans="1:23">
      <c r="A12" s="159" t="s">
        <v>31</v>
      </c>
      <c r="B12" s="159"/>
      <c r="C12" s="159"/>
      <c r="D12" s="159"/>
      <c r="E12" s="159"/>
      <c r="F12" s="159"/>
      <c r="G12" s="159"/>
      <c r="H12" s="159"/>
      <c r="I12" s="160">
        <v>31800</v>
      </c>
      <c r="J12" s="160">
        <v>31800</v>
      </c>
      <c r="K12" s="160">
        <v>31800</v>
      </c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21" customHeight="1" spans="1:10">
      <c r="A1" s="149"/>
      <c r="B1" s="149"/>
      <c r="C1" s="149"/>
      <c r="D1" s="149"/>
      <c r="E1" s="149"/>
      <c r="F1" s="149"/>
      <c r="G1" s="149"/>
      <c r="H1" s="149"/>
      <c r="I1" s="149"/>
      <c r="J1" s="153" t="s">
        <v>224</v>
      </c>
    </row>
    <row r="2" ht="34.5" customHeight="1" spans="1:10">
      <c r="A2" s="150" t="str">
        <f>"2026"&amp;"年部门项目支出绩效目标表"</f>
        <v>2026年部门项目支出绩效目标表</v>
      </c>
      <c r="B2" s="150"/>
      <c r="C2" s="150"/>
      <c r="D2" s="150"/>
      <c r="E2" s="150"/>
      <c r="F2" s="150"/>
      <c r="G2" s="150"/>
      <c r="H2" s="150"/>
      <c r="I2" s="150"/>
      <c r="J2" s="150"/>
    </row>
    <row r="3" ht="26" customHeight="1" spans="1:10">
      <c r="A3" s="149" t="str">
        <f>"单位名称："&amp;"盈江县医疗保障局"</f>
        <v>单位名称：盈江县医疗保障局</v>
      </c>
      <c r="B3" s="149"/>
      <c r="C3" s="149"/>
      <c r="D3" s="149"/>
      <c r="E3" s="149"/>
      <c r="F3" s="149"/>
      <c r="G3" s="149"/>
      <c r="H3" s="149"/>
      <c r="I3" s="149"/>
      <c r="J3" s="149"/>
    </row>
    <row r="4" ht="26" customHeight="1" spans="1:10">
      <c r="A4" s="151" t="s">
        <v>225</v>
      </c>
      <c r="B4" s="151" t="s">
        <v>226</v>
      </c>
      <c r="C4" s="151" t="s">
        <v>227</v>
      </c>
      <c r="D4" s="151" t="s">
        <v>228</v>
      </c>
      <c r="E4" s="151" t="s">
        <v>229</v>
      </c>
      <c r="F4" s="151" t="s">
        <v>230</v>
      </c>
      <c r="G4" s="151" t="s">
        <v>231</v>
      </c>
      <c r="H4" s="151" t="s">
        <v>232</v>
      </c>
      <c r="I4" s="151" t="s">
        <v>233</v>
      </c>
      <c r="J4" s="151" t="s">
        <v>234</v>
      </c>
    </row>
    <row r="5" ht="22.5" customHeight="1" spans="1:10">
      <c r="A5" s="151" t="s">
        <v>60</v>
      </c>
      <c r="B5" s="151" t="s">
        <v>61</v>
      </c>
      <c r="C5" s="151" t="s">
        <v>62</v>
      </c>
      <c r="D5" s="151" t="s">
        <v>63</v>
      </c>
      <c r="E5" s="151" t="s">
        <v>64</v>
      </c>
      <c r="F5" s="151" t="s">
        <v>65</v>
      </c>
      <c r="G5" s="151" t="s">
        <v>66</v>
      </c>
      <c r="H5" s="151" t="s">
        <v>67</v>
      </c>
      <c r="I5" s="151" t="s">
        <v>68</v>
      </c>
      <c r="J5" s="151" t="s">
        <v>69</v>
      </c>
    </row>
    <row r="6" ht="52.5" customHeight="1" spans="1:10">
      <c r="A6" s="151" t="s">
        <v>47</v>
      </c>
      <c r="B6" s="151"/>
      <c r="C6" s="151"/>
      <c r="D6" s="151"/>
      <c r="E6" s="151"/>
      <c r="F6" s="151"/>
      <c r="G6" s="151"/>
      <c r="H6" s="151"/>
      <c r="I6" s="151"/>
      <c r="J6" s="151"/>
    </row>
    <row r="7" ht="52.5" customHeight="1" outlineLevel="1" spans="1:10">
      <c r="A7" s="152" t="s">
        <v>220</v>
      </c>
      <c r="B7" s="152" t="s">
        <v>235</v>
      </c>
      <c r="C7" s="152" t="s">
        <v>236</v>
      </c>
      <c r="D7" s="152" t="s">
        <v>237</v>
      </c>
      <c r="E7" s="152" t="s">
        <v>238</v>
      </c>
      <c r="F7" s="152" t="s">
        <v>239</v>
      </c>
      <c r="G7" s="151" t="s">
        <v>65</v>
      </c>
      <c r="H7" s="151" t="s">
        <v>240</v>
      </c>
      <c r="I7" s="152" t="s">
        <v>241</v>
      </c>
      <c r="J7" s="152" t="s">
        <v>242</v>
      </c>
    </row>
    <row r="8" ht="52.5" customHeight="1" outlineLevel="1" spans="1:10">
      <c r="A8" s="152" t="s">
        <v>220</v>
      </c>
      <c r="B8" s="152" t="s">
        <v>235</v>
      </c>
      <c r="C8" s="152" t="s">
        <v>243</v>
      </c>
      <c r="D8" s="152" t="s">
        <v>244</v>
      </c>
      <c r="E8" s="152" t="s">
        <v>245</v>
      </c>
      <c r="F8" s="152" t="s">
        <v>239</v>
      </c>
      <c r="G8" s="151" t="s">
        <v>64</v>
      </c>
      <c r="H8" s="151" t="s">
        <v>240</v>
      </c>
      <c r="I8" s="152" t="s">
        <v>241</v>
      </c>
      <c r="J8" s="152" t="s">
        <v>246</v>
      </c>
    </row>
    <row r="9" ht="52.5" customHeight="1" outlineLevel="1" spans="1:10">
      <c r="A9" s="152" t="s">
        <v>220</v>
      </c>
      <c r="B9" s="152" t="s">
        <v>235</v>
      </c>
      <c r="C9" s="152" t="s">
        <v>247</v>
      </c>
      <c r="D9" s="152" t="s">
        <v>248</v>
      </c>
      <c r="E9" s="152" t="s">
        <v>249</v>
      </c>
      <c r="F9" s="152" t="s">
        <v>250</v>
      </c>
      <c r="G9" s="151" t="s">
        <v>251</v>
      </c>
      <c r="H9" s="151" t="s">
        <v>252</v>
      </c>
      <c r="I9" s="152" t="s">
        <v>241</v>
      </c>
      <c r="J9" s="152" t="s">
        <v>253</v>
      </c>
    </row>
    <row r="10" ht="52.5" customHeight="1" outlineLevel="1" spans="1:10">
      <c r="A10" s="152" t="s">
        <v>217</v>
      </c>
      <c r="B10" s="152" t="s">
        <v>254</v>
      </c>
      <c r="C10" s="152" t="s">
        <v>236</v>
      </c>
      <c r="D10" s="152" t="s">
        <v>237</v>
      </c>
      <c r="E10" s="152" t="s">
        <v>255</v>
      </c>
      <c r="F10" s="152" t="s">
        <v>239</v>
      </c>
      <c r="G10" s="151" t="s">
        <v>68</v>
      </c>
      <c r="H10" s="151" t="s">
        <v>256</v>
      </c>
      <c r="I10" s="152" t="s">
        <v>241</v>
      </c>
      <c r="J10" s="152" t="s">
        <v>257</v>
      </c>
    </row>
    <row r="11" ht="52.5" customHeight="1" outlineLevel="1" spans="1:10">
      <c r="A11" s="152" t="s">
        <v>217</v>
      </c>
      <c r="B11" s="152" t="s">
        <v>254</v>
      </c>
      <c r="C11" s="152" t="s">
        <v>243</v>
      </c>
      <c r="D11" s="152" t="s">
        <v>258</v>
      </c>
      <c r="E11" s="152" t="s">
        <v>259</v>
      </c>
      <c r="F11" s="152" t="s">
        <v>250</v>
      </c>
      <c r="G11" s="151" t="s">
        <v>260</v>
      </c>
      <c r="H11" s="151" t="s">
        <v>252</v>
      </c>
      <c r="I11" s="152" t="s">
        <v>241</v>
      </c>
      <c r="J11" s="152" t="s">
        <v>261</v>
      </c>
    </row>
    <row r="12" ht="52.5" customHeight="1" outlineLevel="1" spans="1:10">
      <c r="A12" s="152" t="s">
        <v>217</v>
      </c>
      <c r="B12" s="152" t="s">
        <v>254</v>
      </c>
      <c r="C12" s="152" t="s">
        <v>247</v>
      </c>
      <c r="D12" s="152" t="s">
        <v>248</v>
      </c>
      <c r="E12" s="152" t="s">
        <v>262</v>
      </c>
      <c r="F12" s="152" t="s">
        <v>250</v>
      </c>
      <c r="G12" s="151" t="s">
        <v>251</v>
      </c>
      <c r="H12" s="151" t="s">
        <v>252</v>
      </c>
      <c r="I12" s="152" t="s">
        <v>241</v>
      </c>
      <c r="J12" s="152" t="s">
        <v>263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许盈芳</cp:lastModifiedBy>
  <dcterms:created xsi:type="dcterms:W3CDTF">2026-01-27T07:27:00Z</dcterms:created>
  <dcterms:modified xsi:type="dcterms:W3CDTF">2026-02-02T08:11:25Z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