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热苏打cy\Desktop\"/>
    </mc:Choice>
  </mc:AlternateContent>
  <bookViews>
    <workbookView xWindow="0" yWindow="0" windowWidth="28800" windowHeight="12468"/>
  </bookViews>
  <sheets>
    <sheet name="表1（项目基本情况）" sheetId="5" r:id="rId1"/>
    <sheet name="表2（项目实施进度情况）" sheetId="6" r:id="rId2"/>
    <sheet name="表3（完工项目情况）" sheetId="7" r:id="rId3"/>
  </sheets>
  <definedNames>
    <definedName name="_xlnm._FilterDatabase" localSheetId="0" hidden="1">'表1（项目基本情况）'!$A$6:$AP$180</definedName>
    <definedName name="_xlnm._FilterDatabase" localSheetId="1" hidden="1">'表2（项目实施进度情况）'!$A$6:$AA$180</definedName>
    <definedName name="_xlnm._FilterDatabase" localSheetId="2" hidden="1">'表3（完工项目情况）'!$A$6:$P$180</definedName>
  </definedNames>
  <calcPr calcId="162913"/>
</workbook>
</file>

<file path=xl/calcChain.xml><?xml version="1.0" encoding="utf-8"?>
<calcChain xmlns="http://schemas.openxmlformats.org/spreadsheetml/2006/main">
  <c r="L176" i="7" l="1"/>
  <c r="K176" i="7"/>
  <c r="C176" i="7"/>
  <c r="L174" i="7"/>
  <c r="K174" i="7"/>
  <c r="C174" i="7"/>
  <c r="L171" i="7"/>
  <c r="K171" i="7"/>
  <c r="C171" i="7"/>
  <c r="L167" i="7"/>
  <c r="K167" i="7"/>
  <c r="C167" i="7"/>
  <c r="L163" i="7"/>
  <c r="K163" i="7"/>
  <c r="C163" i="7"/>
  <c r="L160" i="7"/>
  <c r="K160" i="7"/>
  <c r="C160" i="7"/>
  <c r="L154" i="7"/>
  <c r="K154" i="7"/>
  <c r="C154" i="7"/>
  <c r="L150" i="7"/>
  <c r="K150" i="7"/>
  <c r="C150" i="7"/>
  <c r="L145" i="7"/>
  <c r="K145" i="7"/>
  <c r="C145" i="7"/>
  <c r="L142" i="7"/>
  <c r="K142" i="7"/>
  <c r="C142" i="7"/>
  <c r="L138" i="7"/>
  <c r="K138" i="7"/>
  <c r="C138" i="7"/>
  <c r="L136" i="7"/>
  <c r="K136" i="7"/>
  <c r="C136" i="7"/>
  <c r="L131" i="7"/>
  <c r="K131" i="7"/>
  <c r="C131" i="7"/>
  <c r="L129" i="7"/>
  <c r="K129" i="7"/>
  <c r="C129" i="7"/>
  <c r="L122" i="7"/>
  <c r="K122" i="7"/>
  <c r="C122" i="7"/>
  <c r="L119" i="7"/>
  <c r="K119" i="7"/>
  <c r="C119" i="7"/>
  <c r="L90" i="7"/>
  <c r="K90" i="7"/>
  <c r="C90" i="7"/>
  <c r="L79" i="7"/>
  <c r="K79" i="7"/>
  <c r="K6" i="7" s="1"/>
  <c r="C79" i="7"/>
  <c r="L17" i="7"/>
  <c r="K17" i="7"/>
  <c r="C17" i="7"/>
  <c r="L10" i="7"/>
  <c r="K10" i="7"/>
  <c r="C10" i="7"/>
  <c r="L7" i="7"/>
  <c r="L6" i="7" s="1"/>
  <c r="K7" i="7"/>
  <c r="C7" i="7"/>
  <c r="C6" i="7" s="1"/>
  <c r="L180" i="6"/>
  <c r="K180" i="6"/>
  <c r="J180" i="6"/>
  <c r="J176" i="6" s="1"/>
  <c r="L179" i="6"/>
  <c r="K179" i="6"/>
  <c r="J179" i="6"/>
  <c r="L178" i="6"/>
  <c r="L176" i="6" s="1"/>
  <c r="K178" i="6"/>
  <c r="J178" i="6"/>
  <c r="L177" i="6"/>
  <c r="K177" i="6"/>
  <c r="K176" i="6" s="1"/>
  <c r="J177" i="6"/>
  <c r="Y176" i="6"/>
  <c r="X176" i="6"/>
  <c r="W176" i="6"/>
  <c r="U176" i="6"/>
  <c r="T176" i="6"/>
  <c r="S176" i="6"/>
  <c r="R176" i="6"/>
  <c r="Q176" i="6"/>
  <c r="P176" i="6"/>
  <c r="O176" i="6"/>
  <c r="N176" i="6"/>
  <c r="M176" i="6"/>
  <c r="I176" i="6"/>
  <c r="C176" i="6"/>
  <c r="V176" i="6" s="1"/>
  <c r="L175" i="6"/>
  <c r="K175" i="6"/>
  <c r="J175" i="6"/>
  <c r="Y174" i="6"/>
  <c r="X174" i="6"/>
  <c r="W174" i="6"/>
  <c r="V174" i="6"/>
  <c r="U174" i="6"/>
  <c r="T174" i="6"/>
  <c r="S174" i="6"/>
  <c r="R174" i="6"/>
  <c r="Q174" i="6"/>
  <c r="P174" i="6"/>
  <c r="O174" i="6"/>
  <c r="N174" i="6"/>
  <c r="M174" i="6"/>
  <c r="L174" i="6"/>
  <c r="K174" i="6"/>
  <c r="J174" i="6"/>
  <c r="I174" i="6"/>
  <c r="C174" i="6"/>
  <c r="L173" i="6"/>
  <c r="K173" i="6"/>
  <c r="K171" i="6" s="1"/>
  <c r="J173" i="6"/>
  <c r="L172" i="6"/>
  <c r="K172" i="6"/>
  <c r="J172" i="6"/>
  <c r="Y171" i="6"/>
  <c r="X171" i="6"/>
  <c r="W171" i="6"/>
  <c r="V171" i="6"/>
  <c r="U171" i="6"/>
  <c r="T171" i="6"/>
  <c r="S171" i="6"/>
  <c r="R171" i="6"/>
  <c r="Q171" i="6"/>
  <c r="P171" i="6"/>
  <c r="O171" i="6"/>
  <c r="N171" i="6"/>
  <c r="M171" i="6"/>
  <c r="L171" i="6"/>
  <c r="J171" i="6"/>
  <c r="I171" i="6"/>
  <c r="C171" i="6"/>
  <c r="L170" i="6"/>
  <c r="K170" i="6"/>
  <c r="K167" i="6" s="1"/>
  <c r="J170" i="6"/>
  <c r="L169" i="6"/>
  <c r="L167" i="6" s="1"/>
  <c r="K169" i="6"/>
  <c r="J169" i="6"/>
  <c r="L168" i="6"/>
  <c r="K168" i="6"/>
  <c r="J168" i="6"/>
  <c r="Y167" i="6"/>
  <c r="X167" i="6"/>
  <c r="W167" i="6"/>
  <c r="V167" i="6"/>
  <c r="U167" i="6"/>
  <c r="T167" i="6"/>
  <c r="S167" i="6"/>
  <c r="R167" i="6"/>
  <c r="Q167" i="6"/>
  <c r="P167" i="6"/>
  <c r="O167" i="6"/>
  <c r="N167" i="6"/>
  <c r="M167" i="6"/>
  <c r="J167" i="6"/>
  <c r="I167" i="6"/>
  <c r="C167" i="6"/>
  <c r="L166" i="6"/>
  <c r="K166" i="6"/>
  <c r="J166" i="6"/>
  <c r="L165" i="6"/>
  <c r="K165" i="6"/>
  <c r="K163" i="6" s="1"/>
  <c r="J165" i="6"/>
  <c r="L164" i="6"/>
  <c r="K164" i="6"/>
  <c r="J164" i="6"/>
  <c r="Y163" i="6"/>
  <c r="X163" i="6"/>
  <c r="W163" i="6"/>
  <c r="V163" i="6"/>
  <c r="U163" i="6"/>
  <c r="T163" i="6"/>
  <c r="S163" i="6"/>
  <c r="R163" i="6"/>
  <c r="Q163" i="6"/>
  <c r="P163" i="6"/>
  <c r="O163" i="6"/>
  <c r="N163" i="6"/>
  <c r="M163" i="6"/>
  <c r="L163" i="6"/>
  <c r="J163" i="6"/>
  <c r="I163" i="6"/>
  <c r="C163" i="6"/>
  <c r="L162" i="6"/>
  <c r="K162" i="6"/>
  <c r="K160" i="6" s="1"/>
  <c r="J162" i="6"/>
  <c r="L161" i="6"/>
  <c r="K161" i="6"/>
  <c r="J161" i="6"/>
  <c r="Y160" i="6"/>
  <c r="X160" i="6"/>
  <c r="W160" i="6"/>
  <c r="V160" i="6"/>
  <c r="U160" i="6"/>
  <c r="T160" i="6"/>
  <c r="S160" i="6"/>
  <c r="R160" i="6"/>
  <c r="Q160" i="6"/>
  <c r="P160" i="6"/>
  <c r="O160" i="6"/>
  <c r="N160" i="6"/>
  <c r="M160" i="6"/>
  <c r="L160" i="6"/>
  <c r="J160" i="6"/>
  <c r="I160" i="6"/>
  <c r="C160" i="6"/>
  <c r="L159" i="6"/>
  <c r="K159" i="6"/>
  <c r="K154" i="6" s="1"/>
  <c r="J159" i="6"/>
  <c r="L158" i="6"/>
  <c r="K158" i="6"/>
  <c r="J158" i="6"/>
  <c r="L157" i="6"/>
  <c r="K157" i="6"/>
  <c r="J157" i="6"/>
  <c r="L156" i="6"/>
  <c r="L154" i="6" s="1"/>
  <c r="K156" i="6"/>
  <c r="J156" i="6"/>
  <c r="J154" i="6" s="1"/>
  <c r="L155" i="6"/>
  <c r="K155" i="6"/>
  <c r="J155" i="6"/>
  <c r="Y154" i="6"/>
  <c r="X154" i="6"/>
  <c r="W154" i="6"/>
  <c r="U154" i="6"/>
  <c r="T154" i="6"/>
  <c r="S154" i="6"/>
  <c r="R154" i="6"/>
  <c r="Q154" i="6"/>
  <c r="P154" i="6"/>
  <c r="O154" i="6"/>
  <c r="N154" i="6"/>
  <c r="M154" i="6"/>
  <c r="I154" i="6"/>
  <c r="C154" i="6"/>
  <c r="V154" i="6" s="1"/>
  <c r="L153" i="6"/>
  <c r="L150" i="6" s="1"/>
  <c r="K153" i="6"/>
  <c r="J153" i="6"/>
  <c r="L152" i="6"/>
  <c r="K152" i="6"/>
  <c r="K150" i="6" s="1"/>
  <c r="J152" i="6"/>
  <c r="L151" i="6"/>
  <c r="K151" i="6"/>
  <c r="J151" i="6"/>
  <c r="J150" i="6" s="1"/>
  <c r="Y150" i="6"/>
  <c r="X150" i="6"/>
  <c r="W150" i="6"/>
  <c r="U150" i="6"/>
  <c r="T150" i="6"/>
  <c r="S150" i="6"/>
  <c r="R150" i="6"/>
  <c r="Q150" i="6"/>
  <c r="P150" i="6"/>
  <c r="O150" i="6"/>
  <c r="N150" i="6"/>
  <c r="M150" i="6"/>
  <c r="I150" i="6"/>
  <c r="C150" i="6"/>
  <c r="V150" i="6" s="1"/>
  <c r="L149" i="6"/>
  <c r="K149" i="6"/>
  <c r="J149" i="6"/>
  <c r="L148" i="6"/>
  <c r="K148" i="6"/>
  <c r="J148" i="6"/>
  <c r="J145" i="6" s="1"/>
  <c r="L147" i="6"/>
  <c r="K147" i="6"/>
  <c r="K145" i="6" s="1"/>
  <c r="J147" i="6"/>
  <c r="L146" i="6"/>
  <c r="K146" i="6"/>
  <c r="J146" i="6"/>
  <c r="Y145" i="6"/>
  <c r="X145" i="6"/>
  <c r="W145" i="6"/>
  <c r="V145" i="6"/>
  <c r="U145" i="6"/>
  <c r="T145" i="6"/>
  <c r="S145" i="6"/>
  <c r="R145" i="6"/>
  <c r="Q145" i="6"/>
  <c r="P145" i="6"/>
  <c r="O145" i="6"/>
  <c r="N145" i="6"/>
  <c r="M145" i="6"/>
  <c r="L145" i="6"/>
  <c r="I145" i="6"/>
  <c r="C145" i="6"/>
  <c r="L144" i="6"/>
  <c r="K144" i="6"/>
  <c r="K142" i="6" s="1"/>
  <c r="J144" i="6"/>
  <c r="L143" i="6"/>
  <c r="K143" i="6"/>
  <c r="J143" i="6"/>
  <c r="Y142" i="6"/>
  <c r="X142" i="6"/>
  <c r="W142" i="6"/>
  <c r="V142" i="6"/>
  <c r="U142" i="6"/>
  <c r="T142" i="6"/>
  <c r="S142" i="6"/>
  <c r="R142" i="6"/>
  <c r="Q142" i="6"/>
  <c r="P142" i="6"/>
  <c r="O142" i="6"/>
  <c r="N142" i="6"/>
  <c r="M142" i="6"/>
  <c r="L142" i="6"/>
  <c r="J142" i="6"/>
  <c r="I142" i="6"/>
  <c r="C142" i="6"/>
  <c r="L141" i="6"/>
  <c r="K141" i="6"/>
  <c r="J141" i="6"/>
  <c r="L140" i="6"/>
  <c r="L138" i="6" s="1"/>
  <c r="K140" i="6"/>
  <c r="J140" i="6"/>
  <c r="J138" i="6" s="1"/>
  <c r="L139" i="6"/>
  <c r="K139" i="6"/>
  <c r="K138" i="6" s="1"/>
  <c r="J139" i="6"/>
  <c r="Y138" i="6"/>
  <c r="X138" i="6"/>
  <c r="W138" i="6"/>
  <c r="V138" i="6"/>
  <c r="U138" i="6"/>
  <c r="T138" i="6"/>
  <c r="S138" i="6"/>
  <c r="R138" i="6"/>
  <c r="Q138" i="6"/>
  <c r="P138" i="6"/>
  <c r="O138" i="6"/>
  <c r="N138" i="6"/>
  <c r="M138" i="6"/>
  <c r="I138" i="6"/>
  <c r="C138" i="6"/>
  <c r="L137" i="6"/>
  <c r="K137" i="6"/>
  <c r="J137" i="6"/>
  <c r="Y136" i="6"/>
  <c r="X136" i="6"/>
  <c r="W136" i="6"/>
  <c r="V136" i="6"/>
  <c r="U136" i="6"/>
  <c r="T136" i="6"/>
  <c r="S136" i="6"/>
  <c r="R136" i="6"/>
  <c r="Q136" i="6"/>
  <c r="P136" i="6"/>
  <c r="O136" i="6"/>
  <c r="N136" i="6"/>
  <c r="M136" i="6"/>
  <c r="L136" i="6"/>
  <c r="K136" i="6"/>
  <c r="J136" i="6"/>
  <c r="I136" i="6"/>
  <c r="C136" i="6"/>
  <c r="L135" i="6"/>
  <c r="K135" i="6"/>
  <c r="J135" i="6"/>
  <c r="L134" i="6"/>
  <c r="K134" i="6"/>
  <c r="J134" i="6"/>
  <c r="L133" i="6"/>
  <c r="K133" i="6"/>
  <c r="K131" i="6" s="1"/>
  <c r="J133" i="6"/>
  <c r="L132" i="6"/>
  <c r="K132" i="6"/>
  <c r="J132" i="6"/>
  <c r="Y131" i="6"/>
  <c r="X131" i="6"/>
  <c r="W131" i="6"/>
  <c r="V131" i="6"/>
  <c r="U131" i="6"/>
  <c r="T131" i="6"/>
  <c r="S131" i="6"/>
  <c r="R131" i="6"/>
  <c r="Q131" i="6"/>
  <c r="P131" i="6"/>
  <c r="O131" i="6"/>
  <c r="N131" i="6"/>
  <c r="M131" i="6"/>
  <c r="L131" i="6"/>
  <c r="J131" i="6"/>
  <c r="I131" i="6"/>
  <c r="C131" i="6"/>
  <c r="L130" i="6"/>
  <c r="K130" i="6"/>
  <c r="K129" i="6" s="1"/>
  <c r="J130" i="6"/>
  <c r="Y129" i="6"/>
  <c r="X129" i="6"/>
  <c r="W129" i="6"/>
  <c r="V129" i="6"/>
  <c r="U129" i="6"/>
  <c r="T129" i="6"/>
  <c r="S129" i="6"/>
  <c r="S6" i="6" s="1"/>
  <c r="R129" i="6"/>
  <c r="Q129" i="6"/>
  <c r="P129" i="6"/>
  <c r="O129" i="6"/>
  <c r="N129" i="6"/>
  <c r="M129" i="6"/>
  <c r="L129" i="6"/>
  <c r="J129" i="6"/>
  <c r="I129" i="6"/>
  <c r="C129" i="6"/>
  <c r="L128" i="6"/>
  <c r="K128" i="6"/>
  <c r="J128" i="6"/>
  <c r="L127" i="6"/>
  <c r="K127" i="6"/>
  <c r="K122" i="6" s="1"/>
  <c r="J127" i="6"/>
  <c r="L126" i="6"/>
  <c r="K126" i="6"/>
  <c r="J126" i="6"/>
  <c r="L125" i="6"/>
  <c r="K125" i="6"/>
  <c r="J125" i="6"/>
  <c r="L124" i="6"/>
  <c r="L122" i="6" s="1"/>
  <c r="K124" i="6"/>
  <c r="J124" i="6"/>
  <c r="J122" i="6" s="1"/>
  <c r="L123" i="6"/>
  <c r="K123" i="6"/>
  <c r="J123" i="6"/>
  <c r="Y122" i="6"/>
  <c r="X122" i="6"/>
  <c r="W122" i="6"/>
  <c r="U122" i="6"/>
  <c r="T122" i="6"/>
  <c r="S122" i="6"/>
  <c r="R122" i="6"/>
  <c r="Q122" i="6"/>
  <c r="P122" i="6"/>
  <c r="O122" i="6"/>
  <c r="N122" i="6"/>
  <c r="M122" i="6"/>
  <c r="I122" i="6"/>
  <c r="C122" i="6"/>
  <c r="V122" i="6" s="1"/>
  <c r="L121" i="6"/>
  <c r="L119" i="6" s="1"/>
  <c r="K121" i="6"/>
  <c r="J121" i="6"/>
  <c r="J119" i="6" s="1"/>
  <c r="L120" i="6"/>
  <c r="K120" i="6"/>
  <c r="J120" i="6"/>
  <c r="Y119" i="6"/>
  <c r="X119" i="6"/>
  <c r="W119" i="6"/>
  <c r="V119" i="6"/>
  <c r="U119" i="6"/>
  <c r="U6" i="6" s="1"/>
  <c r="T119" i="6"/>
  <c r="S119" i="6"/>
  <c r="R119" i="6"/>
  <c r="Q119" i="6"/>
  <c r="P119" i="6"/>
  <c r="O119" i="6"/>
  <c r="N119" i="6"/>
  <c r="M119" i="6"/>
  <c r="M6" i="6" s="1"/>
  <c r="K119" i="6"/>
  <c r="I119" i="6"/>
  <c r="C119" i="6"/>
  <c r="Y90" i="6"/>
  <c r="X90" i="6"/>
  <c r="W90" i="6"/>
  <c r="U90" i="6"/>
  <c r="T90" i="6"/>
  <c r="S90" i="6"/>
  <c r="R90" i="6"/>
  <c r="Q90" i="6"/>
  <c r="P90" i="6"/>
  <c r="O90" i="6"/>
  <c r="N90" i="6"/>
  <c r="M90" i="6"/>
  <c r="L90" i="6"/>
  <c r="K90" i="6"/>
  <c r="J90" i="6"/>
  <c r="I90" i="6"/>
  <c r="C90" i="6"/>
  <c r="V90" i="6" s="1"/>
  <c r="L89" i="6"/>
  <c r="K89" i="6"/>
  <c r="J89" i="6"/>
  <c r="L88" i="6"/>
  <c r="K88" i="6"/>
  <c r="J88" i="6"/>
  <c r="L87" i="6"/>
  <c r="K87" i="6"/>
  <c r="J87" i="6"/>
  <c r="L86" i="6"/>
  <c r="K86" i="6"/>
  <c r="J86" i="6"/>
  <c r="L85" i="6"/>
  <c r="K85" i="6"/>
  <c r="J85" i="6"/>
  <c r="L84" i="6"/>
  <c r="K84" i="6"/>
  <c r="J84" i="6"/>
  <c r="L83" i="6"/>
  <c r="K83" i="6"/>
  <c r="J83" i="6"/>
  <c r="L82" i="6"/>
  <c r="K82" i="6"/>
  <c r="K79" i="6" s="1"/>
  <c r="J82" i="6"/>
  <c r="L81" i="6"/>
  <c r="L79" i="6" s="1"/>
  <c r="K81" i="6"/>
  <c r="J81" i="6"/>
  <c r="J79" i="6" s="1"/>
  <c r="L80" i="6"/>
  <c r="K80" i="6"/>
  <c r="J80" i="6"/>
  <c r="Y79" i="6"/>
  <c r="X79" i="6"/>
  <c r="W79" i="6"/>
  <c r="W6" i="6" s="1"/>
  <c r="U79" i="6"/>
  <c r="T79" i="6"/>
  <c r="S79" i="6"/>
  <c r="R79" i="6"/>
  <c r="Q79" i="6"/>
  <c r="Q6" i="6" s="1"/>
  <c r="P79" i="6"/>
  <c r="O79" i="6"/>
  <c r="O6" i="6" s="1"/>
  <c r="N79" i="6"/>
  <c r="M79" i="6"/>
  <c r="I79" i="6"/>
  <c r="I6" i="6" s="1"/>
  <c r="C79" i="6"/>
  <c r="V79" i="6" s="1"/>
  <c r="L78" i="6"/>
  <c r="K78" i="6"/>
  <c r="J78" i="6"/>
  <c r="L77" i="6"/>
  <c r="K77" i="6"/>
  <c r="J77" i="6"/>
  <c r="L76" i="6"/>
  <c r="K76" i="6"/>
  <c r="J76" i="6"/>
  <c r="L75" i="6"/>
  <c r="K75" i="6"/>
  <c r="J75" i="6"/>
  <c r="L74" i="6"/>
  <c r="K74" i="6"/>
  <c r="J74" i="6"/>
  <c r="L73" i="6"/>
  <c r="K73" i="6"/>
  <c r="J73" i="6"/>
  <c r="L72" i="6"/>
  <c r="K72" i="6"/>
  <c r="J72" i="6"/>
  <c r="L71" i="6"/>
  <c r="K71" i="6"/>
  <c r="J71" i="6"/>
  <c r="L70" i="6"/>
  <c r="K70" i="6"/>
  <c r="J70" i="6"/>
  <c r="L69" i="6"/>
  <c r="K69" i="6"/>
  <c r="J69" i="6"/>
  <c r="L68" i="6"/>
  <c r="K68" i="6"/>
  <c r="J68" i="6"/>
  <c r="L67" i="6"/>
  <c r="K67" i="6"/>
  <c r="J67" i="6"/>
  <c r="L66" i="6"/>
  <c r="K66" i="6"/>
  <c r="J66" i="6"/>
  <c r="L65" i="6"/>
  <c r="K65" i="6"/>
  <c r="J65" i="6"/>
  <c r="L64" i="6"/>
  <c r="K64" i="6"/>
  <c r="J64" i="6"/>
  <c r="L63" i="6"/>
  <c r="K63" i="6"/>
  <c r="J63" i="6"/>
  <c r="L62" i="6"/>
  <c r="K62" i="6"/>
  <c r="J62" i="6"/>
  <c r="L61" i="6"/>
  <c r="K61" i="6"/>
  <c r="J61" i="6"/>
  <c r="L60" i="6"/>
  <c r="K60" i="6"/>
  <c r="J60" i="6"/>
  <c r="L59" i="6"/>
  <c r="K59" i="6"/>
  <c r="J59" i="6"/>
  <c r="L58" i="6"/>
  <c r="K58" i="6"/>
  <c r="J58" i="6"/>
  <c r="L57" i="6"/>
  <c r="K57" i="6"/>
  <c r="J57" i="6"/>
  <c r="L56" i="6"/>
  <c r="K56" i="6"/>
  <c r="J56" i="6"/>
  <c r="L55" i="6"/>
  <c r="K55" i="6"/>
  <c r="J55" i="6"/>
  <c r="L54" i="6"/>
  <c r="K54" i="6"/>
  <c r="J54" i="6"/>
  <c r="L53" i="6"/>
  <c r="K53" i="6"/>
  <c r="J53" i="6"/>
  <c r="L52" i="6"/>
  <c r="K52" i="6"/>
  <c r="J52" i="6"/>
  <c r="L51" i="6"/>
  <c r="K51" i="6"/>
  <c r="J51" i="6"/>
  <c r="L50" i="6"/>
  <c r="K50" i="6"/>
  <c r="J50" i="6"/>
  <c r="L49" i="6"/>
  <c r="K49" i="6"/>
  <c r="J49" i="6"/>
  <c r="L48" i="6"/>
  <c r="K48" i="6"/>
  <c r="J48" i="6"/>
  <c r="L47" i="6"/>
  <c r="K47" i="6"/>
  <c r="J47" i="6"/>
  <c r="L46" i="6"/>
  <c r="K46" i="6"/>
  <c r="J46" i="6"/>
  <c r="L45" i="6"/>
  <c r="K45" i="6"/>
  <c r="J45" i="6"/>
  <c r="L44" i="6"/>
  <c r="K44" i="6"/>
  <c r="J44" i="6"/>
  <c r="L43" i="6"/>
  <c r="K43" i="6"/>
  <c r="J43" i="6"/>
  <c r="L42" i="6"/>
  <c r="K42" i="6"/>
  <c r="J42" i="6"/>
  <c r="L41" i="6"/>
  <c r="K41" i="6"/>
  <c r="J41" i="6"/>
  <c r="L40" i="6"/>
  <c r="K40" i="6"/>
  <c r="J40" i="6"/>
  <c r="L39" i="6"/>
  <c r="K39" i="6"/>
  <c r="J39" i="6"/>
  <c r="L38" i="6"/>
  <c r="K38" i="6"/>
  <c r="J38" i="6"/>
  <c r="L37" i="6"/>
  <c r="K37" i="6"/>
  <c r="J37" i="6"/>
  <c r="L36" i="6"/>
  <c r="K36" i="6"/>
  <c r="J36" i="6"/>
  <c r="L35" i="6"/>
  <c r="K35" i="6"/>
  <c r="J35" i="6"/>
  <c r="L34" i="6"/>
  <c r="K34" i="6"/>
  <c r="J34" i="6"/>
  <c r="L33" i="6"/>
  <c r="K33" i="6"/>
  <c r="J33" i="6"/>
  <c r="L32" i="6"/>
  <c r="K32" i="6"/>
  <c r="J32" i="6"/>
  <c r="L31" i="6"/>
  <c r="K31" i="6"/>
  <c r="J31" i="6"/>
  <c r="L30" i="6"/>
  <c r="K30" i="6"/>
  <c r="J30" i="6"/>
  <c r="L29" i="6"/>
  <c r="K29" i="6"/>
  <c r="J29" i="6"/>
  <c r="L28" i="6"/>
  <c r="K28" i="6"/>
  <c r="J28" i="6"/>
  <c r="L27" i="6"/>
  <c r="K27" i="6"/>
  <c r="J27" i="6"/>
  <c r="L26" i="6"/>
  <c r="K26" i="6"/>
  <c r="J26" i="6"/>
  <c r="L25" i="6"/>
  <c r="K25" i="6"/>
  <c r="J25" i="6"/>
  <c r="L24" i="6"/>
  <c r="K24" i="6"/>
  <c r="J24" i="6"/>
  <c r="L23" i="6"/>
  <c r="K23" i="6"/>
  <c r="J23" i="6"/>
  <c r="L22" i="6"/>
  <c r="K22" i="6"/>
  <c r="J22" i="6"/>
  <c r="L21" i="6"/>
  <c r="K21" i="6"/>
  <c r="J21" i="6"/>
  <c r="L20" i="6"/>
  <c r="L17" i="6" s="1"/>
  <c r="K20" i="6"/>
  <c r="J20" i="6"/>
  <c r="J17" i="6" s="1"/>
  <c r="L19" i="6"/>
  <c r="K19" i="6"/>
  <c r="K17" i="6" s="1"/>
  <c r="J19" i="6"/>
  <c r="L18" i="6"/>
  <c r="K18" i="6"/>
  <c r="J18" i="6"/>
  <c r="Y17" i="6"/>
  <c r="X17" i="6"/>
  <c r="X6" i="6" s="1"/>
  <c r="W17" i="6"/>
  <c r="U17" i="6"/>
  <c r="T17" i="6"/>
  <c r="S17" i="6"/>
  <c r="R17" i="6"/>
  <c r="Q17" i="6"/>
  <c r="P17" i="6"/>
  <c r="P6" i="6" s="1"/>
  <c r="O17" i="6"/>
  <c r="N17" i="6"/>
  <c r="M17" i="6"/>
  <c r="I17" i="6"/>
  <c r="C17" i="6"/>
  <c r="V17" i="6" s="1"/>
  <c r="L16" i="6"/>
  <c r="K16" i="6"/>
  <c r="J16" i="6"/>
  <c r="L15" i="6"/>
  <c r="K15" i="6"/>
  <c r="J15" i="6"/>
  <c r="J10" i="6" s="1"/>
  <c r="L14" i="6"/>
  <c r="K14" i="6"/>
  <c r="J14" i="6"/>
  <c r="L13" i="6"/>
  <c r="K13" i="6"/>
  <c r="J13" i="6"/>
  <c r="L12" i="6"/>
  <c r="K12" i="6"/>
  <c r="K10" i="6" s="1"/>
  <c r="J12" i="6"/>
  <c r="L11" i="6"/>
  <c r="L10" i="6" s="1"/>
  <c r="K11" i="6"/>
  <c r="J11" i="6"/>
  <c r="Y10" i="6"/>
  <c r="X10" i="6"/>
  <c r="W10" i="6"/>
  <c r="V10" i="6"/>
  <c r="U10" i="6"/>
  <c r="T10" i="6"/>
  <c r="S10" i="6"/>
  <c r="R10" i="6"/>
  <c r="Q10" i="6"/>
  <c r="P10" i="6"/>
  <c r="O10" i="6"/>
  <c r="N10" i="6"/>
  <c r="M10" i="6"/>
  <c r="I10" i="6"/>
  <c r="C10" i="6"/>
  <c r="L9" i="6"/>
  <c r="K9" i="6"/>
  <c r="K7" i="6" s="1"/>
  <c r="J9" i="6"/>
  <c r="L8" i="6"/>
  <c r="K8" i="6"/>
  <c r="J8" i="6"/>
  <c r="Y7" i="6"/>
  <c r="Y6" i="6" s="1"/>
  <c r="X7" i="6"/>
  <c r="W7" i="6"/>
  <c r="V7" i="6"/>
  <c r="U7" i="6"/>
  <c r="T7" i="6"/>
  <c r="T6" i="6" s="1"/>
  <c r="S7" i="6"/>
  <c r="R7" i="6"/>
  <c r="R6" i="6" s="1"/>
  <c r="Q7" i="6"/>
  <c r="P7" i="6"/>
  <c r="O7" i="6"/>
  <c r="N7" i="6"/>
  <c r="M7" i="6"/>
  <c r="L7" i="6"/>
  <c r="L6" i="6" s="1"/>
  <c r="J7" i="6"/>
  <c r="I7" i="6"/>
  <c r="C7" i="6"/>
  <c r="N6" i="6"/>
  <c r="T180" i="5"/>
  <c r="S180" i="5"/>
  <c r="T179" i="5"/>
  <c r="S179" i="5"/>
  <c r="T178" i="5"/>
  <c r="S178" i="5"/>
  <c r="T177" i="5"/>
  <c r="R177" i="5" s="1"/>
  <c r="S177" i="5"/>
  <c r="AH176" i="5"/>
  <c r="AG176" i="5"/>
  <c r="AF176" i="5"/>
  <c r="AE176" i="5"/>
  <c r="AD176" i="5"/>
  <c r="AC176" i="5"/>
  <c r="AB176" i="5"/>
  <c r="AA176" i="5"/>
  <c r="Z176" i="5"/>
  <c r="Y176" i="5"/>
  <c r="X176" i="5"/>
  <c r="W176" i="5"/>
  <c r="V176" i="5"/>
  <c r="U176" i="5"/>
  <c r="C176" i="5"/>
  <c r="T175" i="5"/>
  <c r="S175" i="5"/>
  <c r="R175" i="5" s="1"/>
  <c r="R174" i="5" s="1"/>
  <c r="AH174" i="5"/>
  <c r="AG174" i="5"/>
  <c r="AF174" i="5"/>
  <c r="AE174" i="5"/>
  <c r="AD174" i="5"/>
  <c r="AC174" i="5"/>
  <c r="AB174" i="5"/>
  <c r="AA174" i="5"/>
  <c r="Z174" i="5"/>
  <c r="Y174" i="5"/>
  <c r="X174" i="5"/>
  <c r="W174" i="5"/>
  <c r="V174" i="5"/>
  <c r="U174" i="5"/>
  <c r="T174" i="5"/>
  <c r="C174" i="5"/>
  <c r="T173" i="5"/>
  <c r="S173" i="5"/>
  <c r="T172" i="5"/>
  <c r="S172" i="5"/>
  <c r="AH171" i="5"/>
  <c r="AG171" i="5"/>
  <c r="AF171" i="5"/>
  <c r="AE171" i="5"/>
  <c r="AD171" i="5"/>
  <c r="AC171" i="5"/>
  <c r="AB171" i="5"/>
  <c r="AA171" i="5"/>
  <c r="Z171" i="5"/>
  <c r="Y171" i="5"/>
  <c r="X171" i="5"/>
  <c r="W171" i="5"/>
  <c r="V171" i="5"/>
  <c r="U171" i="5"/>
  <c r="C171" i="5"/>
  <c r="T170" i="5"/>
  <c r="S170" i="5"/>
  <c r="T169" i="5"/>
  <c r="S169" i="5"/>
  <c r="T168" i="5"/>
  <c r="S168" i="5"/>
  <c r="AH167" i="5"/>
  <c r="AG167" i="5"/>
  <c r="AF167" i="5"/>
  <c r="AE167" i="5"/>
  <c r="AD167" i="5"/>
  <c r="AC167" i="5"/>
  <c r="AB167" i="5"/>
  <c r="AA167" i="5"/>
  <c r="Z167" i="5"/>
  <c r="Y167" i="5"/>
  <c r="X167" i="5"/>
  <c r="W167" i="5"/>
  <c r="V167" i="5"/>
  <c r="U167" i="5"/>
  <c r="C167" i="5"/>
  <c r="T166" i="5"/>
  <c r="S166" i="5"/>
  <c r="T165" i="5"/>
  <c r="S165" i="5"/>
  <c r="T164" i="5"/>
  <c r="S164" i="5"/>
  <c r="AH163" i="5"/>
  <c r="AG163" i="5"/>
  <c r="AF163" i="5"/>
  <c r="AE163" i="5"/>
  <c r="AD163" i="5"/>
  <c r="AC163" i="5"/>
  <c r="AB163" i="5"/>
  <c r="AA163" i="5"/>
  <c r="Z163" i="5"/>
  <c r="Y163" i="5"/>
  <c r="X163" i="5"/>
  <c r="W163" i="5"/>
  <c r="V163" i="5"/>
  <c r="U163" i="5"/>
  <c r="C163" i="5"/>
  <c r="T162" i="5"/>
  <c r="S162" i="5"/>
  <c r="T161" i="5"/>
  <c r="S161" i="5"/>
  <c r="AH160" i="5"/>
  <c r="AG160" i="5"/>
  <c r="AF160" i="5"/>
  <c r="AE160" i="5"/>
  <c r="AD160" i="5"/>
  <c r="AC160" i="5"/>
  <c r="AB160" i="5"/>
  <c r="AA160" i="5"/>
  <c r="Z160" i="5"/>
  <c r="Y160" i="5"/>
  <c r="X160" i="5"/>
  <c r="W160" i="5"/>
  <c r="V160" i="5"/>
  <c r="U160" i="5"/>
  <c r="C160" i="5"/>
  <c r="T159" i="5"/>
  <c r="S159" i="5"/>
  <c r="T158" i="5"/>
  <c r="S158" i="5"/>
  <c r="R158" i="5" s="1"/>
  <c r="T157" i="5"/>
  <c r="S157" i="5"/>
  <c r="T156" i="5"/>
  <c r="S156" i="5"/>
  <c r="T155" i="5"/>
  <c r="S155" i="5"/>
  <c r="AH154" i="5"/>
  <c r="AG154" i="5"/>
  <c r="AF154" i="5"/>
  <c r="AE154" i="5"/>
  <c r="AD154" i="5"/>
  <c r="AC154" i="5"/>
  <c r="AB154" i="5"/>
  <c r="AA154" i="5"/>
  <c r="Z154" i="5"/>
  <c r="Y154" i="5"/>
  <c r="X154" i="5"/>
  <c r="W154" i="5"/>
  <c r="V154" i="5"/>
  <c r="U154" i="5"/>
  <c r="C154" i="5"/>
  <c r="T153" i="5"/>
  <c r="S153" i="5"/>
  <c r="T152" i="5"/>
  <c r="S152" i="5"/>
  <c r="T151" i="5"/>
  <c r="S151" i="5"/>
  <c r="AH150" i="5"/>
  <c r="AG150" i="5"/>
  <c r="AF150" i="5"/>
  <c r="AE150" i="5"/>
  <c r="AD150" i="5"/>
  <c r="AC150" i="5"/>
  <c r="AB150" i="5"/>
  <c r="AA150" i="5"/>
  <c r="Z150" i="5"/>
  <c r="Y150" i="5"/>
  <c r="X150" i="5"/>
  <c r="W150" i="5"/>
  <c r="V150" i="5"/>
  <c r="U150" i="5"/>
  <c r="C150" i="5"/>
  <c r="T149" i="5"/>
  <c r="S149" i="5"/>
  <c r="R149" i="5" s="1"/>
  <c r="T148" i="5"/>
  <c r="S148" i="5"/>
  <c r="T147" i="5"/>
  <c r="S147" i="5"/>
  <c r="T146" i="5"/>
  <c r="S146" i="5"/>
  <c r="AH145" i="5"/>
  <c r="AG145" i="5"/>
  <c r="AF145" i="5"/>
  <c r="AE145" i="5"/>
  <c r="AD145" i="5"/>
  <c r="AC145" i="5"/>
  <c r="AB145" i="5"/>
  <c r="AA145" i="5"/>
  <c r="Z145" i="5"/>
  <c r="Y145" i="5"/>
  <c r="X145" i="5"/>
  <c r="W145" i="5"/>
  <c r="V145" i="5"/>
  <c r="U145" i="5"/>
  <c r="C145" i="5"/>
  <c r="T144" i="5"/>
  <c r="S144" i="5"/>
  <c r="T143" i="5"/>
  <c r="S143" i="5"/>
  <c r="AH142" i="5"/>
  <c r="AG142" i="5"/>
  <c r="AF142" i="5"/>
  <c r="AE142" i="5"/>
  <c r="AD142" i="5"/>
  <c r="AC142" i="5"/>
  <c r="AB142" i="5"/>
  <c r="AA142" i="5"/>
  <c r="Z142" i="5"/>
  <c r="Y142" i="5"/>
  <c r="X142" i="5"/>
  <c r="W142" i="5"/>
  <c r="V142" i="5"/>
  <c r="U142" i="5"/>
  <c r="C142" i="5"/>
  <c r="T141" i="5"/>
  <c r="S141" i="5"/>
  <c r="T140" i="5"/>
  <c r="S140" i="5"/>
  <c r="T139" i="5"/>
  <c r="R139" i="5" s="1"/>
  <c r="S139" i="5"/>
  <c r="AH138" i="5"/>
  <c r="AG138" i="5"/>
  <c r="AF138" i="5"/>
  <c r="AE138" i="5"/>
  <c r="AD138" i="5"/>
  <c r="AC138" i="5"/>
  <c r="AB138" i="5"/>
  <c r="AA138" i="5"/>
  <c r="Z138" i="5"/>
  <c r="Y138" i="5"/>
  <c r="X138" i="5"/>
  <c r="W138" i="5"/>
  <c r="V138" i="5"/>
  <c r="U138" i="5"/>
  <c r="C138" i="5"/>
  <c r="T137" i="5"/>
  <c r="S137" i="5"/>
  <c r="AH136" i="5"/>
  <c r="AG136" i="5"/>
  <c r="AF136" i="5"/>
  <c r="AE136" i="5"/>
  <c r="AD136" i="5"/>
  <c r="AC136" i="5"/>
  <c r="AB136" i="5"/>
  <c r="AA136" i="5"/>
  <c r="Z136" i="5"/>
  <c r="Y136" i="5"/>
  <c r="X136" i="5"/>
  <c r="W136" i="5"/>
  <c r="V136" i="5"/>
  <c r="U136" i="5"/>
  <c r="T136" i="5"/>
  <c r="C136" i="5"/>
  <c r="T135" i="5"/>
  <c r="S135" i="5"/>
  <c r="T134" i="5"/>
  <c r="S134" i="5"/>
  <c r="T133" i="5"/>
  <c r="S133" i="5"/>
  <c r="T132" i="5"/>
  <c r="S132" i="5"/>
  <c r="AH131" i="5"/>
  <c r="AG131" i="5"/>
  <c r="AF131" i="5"/>
  <c r="AE131" i="5"/>
  <c r="AD131" i="5"/>
  <c r="AC131" i="5"/>
  <c r="AB131" i="5"/>
  <c r="AA131" i="5"/>
  <c r="Z131" i="5"/>
  <c r="Y131" i="5"/>
  <c r="X131" i="5"/>
  <c r="W131" i="5"/>
  <c r="V131" i="5"/>
  <c r="U131" i="5"/>
  <c r="C131" i="5"/>
  <c r="T130" i="5"/>
  <c r="S130" i="5"/>
  <c r="S129" i="5" s="1"/>
  <c r="AH129" i="5"/>
  <c r="AG129" i="5"/>
  <c r="AF129" i="5"/>
  <c r="AE129" i="5"/>
  <c r="AD129" i="5"/>
  <c r="AC129" i="5"/>
  <c r="AB129" i="5"/>
  <c r="AA129" i="5"/>
  <c r="Z129" i="5"/>
  <c r="Y129" i="5"/>
  <c r="X129" i="5"/>
  <c r="W129" i="5"/>
  <c r="V129" i="5"/>
  <c r="U129" i="5"/>
  <c r="C129" i="5"/>
  <c r="T128" i="5"/>
  <c r="S128" i="5"/>
  <c r="T127" i="5"/>
  <c r="S127" i="5"/>
  <c r="T126" i="5"/>
  <c r="S126" i="5"/>
  <c r="T125" i="5"/>
  <c r="S125" i="5"/>
  <c r="T124" i="5"/>
  <c r="S124" i="5"/>
  <c r="T123" i="5"/>
  <c r="S123" i="5"/>
  <c r="AH122" i="5"/>
  <c r="AG122" i="5"/>
  <c r="AF122" i="5"/>
  <c r="AE122" i="5"/>
  <c r="AD122" i="5"/>
  <c r="AC122" i="5"/>
  <c r="AB122" i="5"/>
  <c r="AA122" i="5"/>
  <c r="Z122" i="5"/>
  <c r="Y122" i="5"/>
  <c r="X122" i="5"/>
  <c r="W122" i="5"/>
  <c r="V122" i="5"/>
  <c r="U122" i="5"/>
  <c r="C122" i="5"/>
  <c r="T121" i="5"/>
  <c r="S121" i="5"/>
  <c r="T120" i="5"/>
  <c r="S120" i="5"/>
  <c r="AH119" i="5"/>
  <c r="AG119" i="5"/>
  <c r="AF119" i="5"/>
  <c r="AE119" i="5"/>
  <c r="AD119" i="5"/>
  <c r="AC119" i="5"/>
  <c r="AB119" i="5"/>
  <c r="AA119" i="5"/>
  <c r="Z119" i="5"/>
  <c r="Y119" i="5"/>
  <c r="X119" i="5"/>
  <c r="W119" i="5"/>
  <c r="V119" i="5"/>
  <c r="U119" i="5"/>
  <c r="C119" i="5"/>
  <c r="AH90" i="5"/>
  <c r="AG90" i="5"/>
  <c r="AF90" i="5"/>
  <c r="AE90" i="5"/>
  <c r="AD90" i="5"/>
  <c r="AC90" i="5"/>
  <c r="AB90" i="5"/>
  <c r="AA90" i="5"/>
  <c r="Z90" i="5"/>
  <c r="Y90" i="5"/>
  <c r="X90" i="5"/>
  <c r="W90" i="5"/>
  <c r="V90" i="5"/>
  <c r="U90" i="5"/>
  <c r="T90" i="5"/>
  <c r="S90" i="5"/>
  <c r="R90" i="5"/>
  <c r="C90" i="5"/>
  <c r="T89" i="5"/>
  <c r="S89" i="5"/>
  <c r="T88" i="5"/>
  <c r="S88" i="5"/>
  <c r="T87" i="5"/>
  <c r="S87" i="5"/>
  <c r="T86" i="5"/>
  <c r="S86" i="5"/>
  <c r="T85" i="5"/>
  <c r="S85" i="5"/>
  <c r="T84" i="5"/>
  <c r="S84" i="5"/>
  <c r="T83" i="5"/>
  <c r="S83" i="5"/>
  <c r="T82" i="5"/>
  <c r="S82" i="5"/>
  <c r="T81" i="5"/>
  <c r="S81" i="5"/>
  <c r="T80" i="5"/>
  <c r="S80" i="5"/>
  <c r="AH79" i="5"/>
  <c r="AG79" i="5"/>
  <c r="AF79" i="5"/>
  <c r="AE79" i="5"/>
  <c r="AD79" i="5"/>
  <c r="AC79" i="5"/>
  <c r="AB79" i="5"/>
  <c r="AA79" i="5"/>
  <c r="Z79" i="5"/>
  <c r="Y79" i="5"/>
  <c r="X79" i="5"/>
  <c r="W79" i="5"/>
  <c r="V79" i="5"/>
  <c r="U79" i="5"/>
  <c r="C79" i="5"/>
  <c r="T78" i="5"/>
  <c r="S78" i="5"/>
  <c r="T77" i="5"/>
  <c r="S77" i="5"/>
  <c r="T76" i="5"/>
  <c r="S76" i="5"/>
  <c r="T75" i="5"/>
  <c r="S75" i="5"/>
  <c r="T74" i="5"/>
  <c r="S74" i="5"/>
  <c r="R74" i="5" s="1"/>
  <c r="T73" i="5"/>
  <c r="S73" i="5"/>
  <c r="T72" i="5"/>
  <c r="S72" i="5"/>
  <c r="T71" i="5"/>
  <c r="S71" i="5"/>
  <c r="T70" i="5"/>
  <c r="S70" i="5"/>
  <c r="R70" i="5" s="1"/>
  <c r="T69" i="5"/>
  <c r="S69" i="5"/>
  <c r="T68" i="5"/>
  <c r="S68" i="5"/>
  <c r="T67" i="5"/>
  <c r="S67" i="5"/>
  <c r="T66" i="5"/>
  <c r="S66" i="5"/>
  <c r="T65" i="5"/>
  <c r="S65" i="5"/>
  <c r="T64" i="5"/>
  <c r="S64" i="5"/>
  <c r="T63" i="5"/>
  <c r="S63" i="5"/>
  <c r="T62" i="5"/>
  <c r="S62" i="5"/>
  <c r="T61" i="5"/>
  <c r="S61" i="5"/>
  <c r="T60" i="5"/>
  <c r="S60" i="5"/>
  <c r="T59" i="5"/>
  <c r="S59" i="5"/>
  <c r="T58" i="5"/>
  <c r="S58" i="5"/>
  <c r="T57" i="5"/>
  <c r="S57" i="5"/>
  <c r="T56" i="5"/>
  <c r="S56" i="5"/>
  <c r="R56" i="5" s="1"/>
  <c r="T55" i="5"/>
  <c r="S55" i="5"/>
  <c r="T54" i="5"/>
  <c r="S54" i="5"/>
  <c r="T53" i="5"/>
  <c r="S53" i="5"/>
  <c r="T52" i="5"/>
  <c r="S52" i="5"/>
  <c r="T51" i="5"/>
  <c r="S51" i="5"/>
  <c r="T50" i="5"/>
  <c r="S50" i="5"/>
  <c r="T49" i="5"/>
  <c r="S49" i="5"/>
  <c r="T48" i="5"/>
  <c r="S48" i="5"/>
  <c r="R48" i="5" s="1"/>
  <c r="T47" i="5"/>
  <c r="S47" i="5"/>
  <c r="T46" i="5"/>
  <c r="S46" i="5"/>
  <c r="T45" i="5"/>
  <c r="S45" i="5"/>
  <c r="T44" i="5"/>
  <c r="S44" i="5"/>
  <c r="T43" i="5"/>
  <c r="S43" i="5"/>
  <c r="T42" i="5"/>
  <c r="S42" i="5"/>
  <c r="R42" i="5" s="1"/>
  <c r="T41" i="5"/>
  <c r="S41" i="5"/>
  <c r="T40" i="5"/>
  <c r="S40" i="5"/>
  <c r="R40" i="5" s="1"/>
  <c r="T39" i="5"/>
  <c r="S39" i="5"/>
  <c r="T38" i="5"/>
  <c r="S38" i="5"/>
  <c r="R38" i="5" s="1"/>
  <c r="T37" i="5"/>
  <c r="S37" i="5"/>
  <c r="T36" i="5"/>
  <c r="S36" i="5"/>
  <c r="R36" i="5" s="1"/>
  <c r="T35" i="5"/>
  <c r="S35" i="5"/>
  <c r="T34" i="5"/>
  <c r="S34" i="5"/>
  <c r="R34" i="5" s="1"/>
  <c r="T33" i="5"/>
  <c r="S33" i="5"/>
  <c r="T32" i="5"/>
  <c r="S32" i="5"/>
  <c r="T31" i="5"/>
  <c r="S31" i="5"/>
  <c r="T30" i="5"/>
  <c r="S30" i="5"/>
  <c r="R30" i="5" s="1"/>
  <c r="T29" i="5"/>
  <c r="S29" i="5"/>
  <c r="T28" i="5"/>
  <c r="S28" i="5"/>
  <c r="T27" i="5"/>
  <c r="S27" i="5"/>
  <c r="T26" i="5"/>
  <c r="S26" i="5"/>
  <c r="T25" i="5"/>
  <c r="S25" i="5"/>
  <c r="T24" i="5"/>
  <c r="S24" i="5"/>
  <c r="T23" i="5"/>
  <c r="S23" i="5"/>
  <c r="T22" i="5"/>
  <c r="S22" i="5"/>
  <c r="T21" i="5"/>
  <c r="S21" i="5"/>
  <c r="T20" i="5"/>
  <c r="S20" i="5"/>
  <c r="T19" i="5"/>
  <c r="R19" i="5" s="1"/>
  <c r="S19" i="5"/>
  <c r="T18" i="5"/>
  <c r="S18" i="5"/>
  <c r="AH17" i="5"/>
  <c r="AG17" i="5"/>
  <c r="AF17" i="5"/>
  <c r="AE17" i="5"/>
  <c r="AD17" i="5"/>
  <c r="AC17" i="5"/>
  <c r="AB17" i="5"/>
  <c r="AA17" i="5"/>
  <c r="Z17" i="5"/>
  <c r="Y17" i="5"/>
  <c r="X17" i="5"/>
  <c r="W17" i="5"/>
  <c r="V17" i="5"/>
  <c r="U17" i="5"/>
  <c r="C17" i="5"/>
  <c r="T16" i="5"/>
  <c r="S16" i="5"/>
  <c r="T15" i="5"/>
  <c r="S15" i="5"/>
  <c r="T14" i="5"/>
  <c r="S14" i="5"/>
  <c r="T13" i="5"/>
  <c r="S13" i="5"/>
  <c r="T12" i="5"/>
  <c r="S12" i="5"/>
  <c r="T11" i="5"/>
  <c r="S11" i="5"/>
  <c r="AH10" i="5"/>
  <c r="AG10" i="5"/>
  <c r="AF10" i="5"/>
  <c r="AE10" i="5"/>
  <c r="AD10" i="5"/>
  <c r="AC10" i="5"/>
  <c r="AB10" i="5"/>
  <c r="AA10" i="5"/>
  <c r="Z10" i="5"/>
  <c r="Y10" i="5"/>
  <c r="X10" i="5"/>
  <c r="W10" i="5"/>
  <c r="V10" i="5"/>
  <c r="U10" i="5"/>
  <c r="C10" i="5"/>
  <c r="T9" i="5"/>
  <c r="S9" i="5"/>
  <c r="T8" i="5"/>
  <c r="S8" i="5"/>
  <c r="AH7" i="5"/>
  <c r="AG7" i="5"/>
  <c r="AF7" i="5"/>
  <c r="AE7" i="5"/>
  <c r="AD7" i="5"/>
  <c r="AC7" i="5"/>
  <c r="AB7" i="5"/>
  <c r="AA7" i="5"/>
  <c r="Z7" i="5"/>
  <c r="Y7" i="5"/>
  <c r="X7" i="5"/>
  <c r="W7" i="5"/>
  <c r="V7" i="5"/>
  <c r="U7" i="5"/>
  <c r="C7" i="5"/>
  <c r="R35" i="5" l="1"/>
  <c r="R43" i="5"/>
  <c r="R67" i="5"/>
  <c r="R75" i="5"/>
  <c r="R148" i="5"/>
  <c r="R135" i="5"/>
  <c r="R29" i="5"/>
  <c r="R11" i="5"/>
  <c r="R15" i="5"/>
  <c r="R24" i="5"/>
  <c r="R51" i="5"/>
  <c r="R59" i="5"/>
  <c r="R155" i="5"/>
  <c r="R173" i="5"/>
  <c r="R180" i="5"/>
  <c r="R16" i="5"/>
  <c r="R21" i="5"/>
  <c r="R86" i="5"/>
  <c r="AH6" i="5"/>
  <c r="R53" i="5"/>
  <c r="R61" i="5"/>
  <c r="R69" i="5"/>
  <c r="R77" i="5"/>
  <c r="R87" i="5"/>
  <c r="R152" i="5"/>
  <c r="S138" i="5"/>
  <c r="R80" i="5"/>
  <c r="R123" i="5"/>
  <c r="T10" i="5"/>
  <c r="R22" i="5"/>
  <c r="R26" i="5"/>
  <c r="R37" i="5"/>
  <c r="R45" i="5"/>
  <c r="R72" i="5"/>
  <c r="R128" i="5"/>
  <c r="R143" i="5"/>
  <c r="R166" i="5"/>
  <c r="R57" i="5"/>
  <c r="S122" i="5"/>
  <c r="T145" i="5"/>
  <c r="R168" i="5"/>
  <c r="Z6" i="5"/>
  <c r="R27" i="5"/>
  <c r="R54" i="5"/>
  <c r="R58" i="5"/>
  <c r="R62" i="5"/>
  <c r="R66" i="5"/>
  <c r="R82" i="5"/>
  <c r="R120" i="5"/>
  <c r="R144" i="5"/>
  <c r="R146" i="5"/>
  <c r="T17" i="5"/>
  <c r="R39" i="5"/>
  <c r="R121" i="5"/>
  <c r="R133" i="5"/>
  <c r="R157" i="5"/>
  <c r="R25" i="5"/>
  <c r="R71" i="5"/>
  <c r="R84" i="5"/>
  <c r="R88" i="5"/>
  <c r="T122" i="5"/>
  <c r="T150" i="5"/>
  <c r="R14" i="5"/>
  <c r="AD6" i="5"/>
  <c r="U6" i="5"/>
  <c r="X6" i="5"/>
  <c r="AF6" i="5"/>
  <c r="R20" i="5"/>
  <c r="R23" i="5"/>
  <c r="R41" i="5"/>
  <c r="R52" i="5"/>
  <c r="R55" i="5"/>
  <c r="R73" i="5"/>
  <c r="R81" i="5"/>
  <c r="R85" i="5"/>
  <c r="T119" i="5"/>
  <c r="R125" i="5"/>
  <c r="R141" i="5"/>
  <c r="R147" i="5"/>
  <c r="R145" i="5" s="1"/>
  <c r="R156" i="5"/>
  <c r="R159" i="5"/>
  <c r="R161" i="5"/>
  <c r="R179" i="5"/>
  <c r="R13" i="5"/>
  <c r="R28" i="5"/>
  <c r="R31" i="5"/>
  <c r="R49" i="5"/>
  <c r="R60" i="5"/>
  <c r="R63" i="5"/>
  <c r="R89" i="5"/>
  <c r="R130" i="5"/>
  <c r="R129" i="5" s="1"/>
  <c r="R132" i="5"/>
  <c r="R137" i="5"/>
  <c r="R136" i="5" s="1"/>
  <c r="T142" i="5"/>
  <c r="S167" i="5"/>
  <c r="R8" i="5"/>
  <c r="R18" i="5"/>
  <c r="R32" i="5"/>
  <c r="R46" i="5"/>
  <c r="R50" i="5"/>
  <c r="R64" i="5"/>
  <c r="R78" i="5"/>
  <c r="R126" i="5"/>
  <c r="R153" i="5"/>
  <c r="R162" i="5"/>
  <c r="R164" i="5"/>
  <c r="R68" i="5"/>
  <c r="R83" i="5"/>
  <c r="Y6" i="5"/>
  <c r="AG6" i="5"/>
  <c r="AA6" i="5"/>
  <c r="W6" i="5"/>
  <c r="AE6" i="5"/>
  <c r="R170" i="5"/>
  <c r="S176" i="5"/>
  <c r="AB6" i="5"/>
  <c r="T7" i="5"/>
  <c r="R33" i="5"/>
  <c r="R44" i="5"/>
  <c r="R47" i="5"/>
  <c r="R65" i="5"/>
  <c r="R76" i="5"/>
  <c r="S79" i="5"/>
  <c r="C6" i="5"/>
  <c r="R124" i="5"/>
  <c r="R127" i="5"/>
  <c r="R134" i="5"/>
  <c r="R151" i="5"/>
  <c r="S154" i="5"/>
  <c r="R165" i="5"/>
  <c r="R172" i="5"/>
  <c r="V6" i="5"/>
  <c r="AC6" i="5"/>
  <c r="T79" i="5"/>
  <c r="S119" i="5"/>
  <c r="T154" i="5"/>
  <c r="T171" i="5"/>
  <c r="K6" i="6"/>
  <c r="V6" i="6"/>
  <c r="R171" i="5"/>
  <c r="J6" i="6"/>
  <c r="R9" i="5"/>
  <c r="R12" i="5"/>
  <c r="S17" i="5"/>
  <c r="T129" i="5"/>
  <c r="T138" i="5"/>
  <c r="S150" i="5"/>
  <c r="T167" i="5"/>
  <c r="T176" i="5"/>
  <c r="S136" i="5"/>
  <c r="R140" i="5"/>
  <c r="S142" i="5"/>
  <c r="S145" i="5"/>
  <c r="R169" i="5"/>
  <c r="S171" i="5"/>
  <c r="S174" i="5"/>
  <c r="R178" i="5"/>
  <c r="S7" i="5"/>
  <c r="S10" i="5"/>
  <c r="S131" i="5"/>
  <c r="S160" i="5"/>
  <c r="S163" i="5"/>
  <c r="T131" i="5"/>
  <c r="T160" i="5"/>
  <c r="T163" i="5"/>
  <c r="C6" i="6"/>
  <c r="R7" i="5" l="1"/>
  <c r="R119" i="5"/>
  <c r="R131" i="5"/>
  <c r="R142" i="5"/>
  <c r="R167" i="5"/>
  <c r="R150" i="5"/>
  <c r="R154" i="5"/>
  <c r="R176" i="5"/>
  <c r="R122" i="5"/>
  <c r="R10" i="5"/>
  <c r="R163" i="5"/>
  <c r="R138" i="5"/>
  <c r="R79" i="5"/>
  <c r="T6" i="5"/>
  <c r="R17" i="5"/>
  <c r="R160" i="5"/>
  <c r="S6" i="5"/>
  <c r="R6" i="5" l="1"/>
</calcChain>
</file>

<file path=xl/sharedStrings.xml><?xml version="1.0" encoding="utf-8"?>
<sst xmlns="http://schemas.openxmlformats.org/spreadsheetml/2006/main" count="4158" uniqueCount="905">
  <si>
    <t>盈江县2022年度统筹整合涉农资金项目统计表（项目基本情况）</t>
  </si>
  <si>
    <t>填报单位：   盈江县油松岭乡人民政府                                                填报人及联系电话：余剩15987890166                                         审核人：  张章                    填报日期：2022.8.26</t>
  </si>
  <si>
    <t>序号</t>
  </si>
  <si>
    <t>项目编号
（国办系统）</t>
  </si>
  <si>
    <t>项目个数</t>
  </si>
  <si>
    <t>项目名称</t>
  </si>
  <si>
    <t>项目建设地点</t>
  </si>
  <si>
    <t>具体建设内容</t>
  </si>
  <si>
    <t>项目申请文号</t>
  </si>
  <si>
    <t>项目批复文号</t>
  </si>
  <si>
    <t>项目批复时间</t>
  </si>
  <si>
    <t>资金下达文号</t>
  </si>
  <si>
    <t>资金指标下达时间</t>
  </si>
  <si>
    <t>项目计划开始日期</t>
  </si>
  <si>
    <t>项目计划完工日期</t>
  </si>
  <si>
    <t>预算资金构成
资金来源（万元）</t>
  </si>
  <si>
    <t>群众受益情况</t>
  </si>
  <si>
    <t>是否增加村集体经济收入</t>
  </si>
  <si>
    <t>是否形成固定资产</t>
  </si>
  <si>
    <t>产权归属（国有、集体、农户）</t>
  </si>
  <si>
    <t>是否边境小康村项目</t>
  </si>
  <si>
    <t>是否产业项目</t>
  </si>
  <si>
    <t>项目实施单位</t>
  </si>
  <si>
    <t>行业主管部门</t>
  </si>
  <si>
    <t>预算总投资</t>
  </si>
  <si>
    <t>其中：衔接资金</t>
  </si>
  <si>
    <t>其中：其他涉农整合资金</t>
  </si>
  <si>
    <t>中央</t>
  </si>
  <si>
    <t>省</t>
  </si>
  <si>
    <t>州</t>
  </si>
  <si>
    <t>县</t>
  </si>
  <si>
    <t>总受益情况</t>
  </si>
  <si>
    <t>其中：脱贫户（建档立卡户）</t>
  </si>
  <si>
    <t>其中：三类人员（监测户）</t>
  </si>
  <si>
    <t>乡镇</t>
  </si>
  <si>
    <t>村委会</t>
  </si>
  <si>
    <t>小组</t>
  </si>
  <si>
    <t>省级文号</t>
  </si>
  <si>
    <t>州级文号</t>
  </si>
  <si>
    <t>县级文号</t>
  </si>
  <si>
    <t>衔接资金</t>
  </si>
  <si>
    <t>其他涉农整合资金</t>
  </si>
  <si>
    <t>总受益户数</t>
  </si>
  <si>
    <t>总受益人数</t>
  </si>
  <si>
    <t>户数</t>
  </si>
  <si>
    <t>人数</t>
  </si>
  <si>
    <t>合计</t>
  </si>
  <si>
    <t>教体局</t>
  </si>
  <si>
    <t>教育体育局</t>
  </si>
  <si>
    <t>5500001427490394</t>
  </si>
  <si>
    <t>2022年雨露计划</t>
  </si>
  <si>
    <t>15个乡镇</t>
  </si>
  <si>
    <t>享受雨露计划职业教育补助（普通中高职、技工学（院）校在校生每生每学3000元；送读浙江三所职业学校学生每生每学年5000元。）</t>
  </si>
  <si>
    <t>盈乡振发〔2022〕10号</t>
  </si>
  <si>
    <t>盈巩固振兴组〔2022〕2号</t>
  </si>
  <si>
    <t>云财农〔2021〕228号</t>
  </si>
  <si>
    <t>德财农〔2021〕97号</t>
  </si>
  <si>
    <t>盈财整合[2022]26号</t>
  </si>
  <si>
    <t>否</t>
  </si>
  <si>
    <t>农户</t>
  </si>
  <si>
    <t>盈江县乡村振兴局</t>
  </si>
  <si>
    <t>5500001442322662</t>
  </si>
  <si>
    <t>边境小康村少数民族语言文字推广项目</t>
  </si>
  <si>
    <t>9个乡镇</t>
  </si>
  <si>
    <t>边境小康村少数民族语言文字推广项目:在沿边行政村开展18—60岁群众中国通用语言文字推广培训。</t>
  </si>
  <si>
    <t>盈巩固振兴组〔2022〕7号</t>
  </si>
  <si>
    <t>云财农〔2022〕50号</t>
  </si>
  <si>
    <t>德财农〔2022〕33号</t>
  </si>
  <si>
    <t>盈财整合[2022]41号</t>
  </si>
  <si>
    <t>盈江县民宗局</t>
  </si>
  <si>
    <t>林草局</t>
  </si>
  <si>
    <t>林业和草原局</t>
  </si>
  <si>
    <t>5500001425741601</t>
  </si>
  <si>
    <t>铜壁关乡建边村大浪速林业产业引水设施建设</t>
  </si>
  <si>
    <t>铜壁关</t>
  </si>
  <si>
    <t>建边村</t>
  </si>
  <si>
    <t>大浪速</t>
  </si>
  <si>
    <t>新建坚果、核桃地水池60立方水池1座、铺设DN50镀锌钢管主管网3公里。</t>
  </si>
  <si>
    <t>盈财整合〔2022〕24号</t>
  </si>
  <si>
    <t>是</t>
  </si>
  <si>
    <t>集体</t>
  </si>
  <si>
    <t>县民宗局县乡村振兴局</t>
  </si>
  <si>
    <t>5500001425730271</t>
  </si>
  <si>
    <t>卡场镇五排村五排村民小组草果引水改良提质增效项目</t>
  </si>
  <si>
    <t>卡场镇</t>
  </si>
  <si>
    <t>五排村</t>
  </si>
  <si>
    <t>五排组</t>
  </si>
  <si>
    <t>草果灌溉引水水源处修建拦水坝1座，长3米，高1.5米，引水管网1公里</t>
  </si>
  <si>
    <t>5500001425734715</t>
  </si>
  <si>
    <t>卡场镇黑河村澳洲坚果产业引水设施建设</t>
  </si>
  <si>
    <t>黑河村</t>
  </si>
  <si>
    <t>木文</t>
  </si>
  <si>
    <t>①木文四组青年、妇女集体澳洲坚果种植园，建设蓄水池主池1座，规格长6米×宽4米×高4米；分池3座，规格长4米×宽2米×高2米；架设引水管网，资金96万元；②木文实施澳洲坚果灌溉设施，建设蓄水池主池1座，规格长6米×宽4米×高4米；分池3座，规格长4米×宽2米×高2米；架设引水管网，资金110万元。③黑河村澳洲坚果集体经济基地建设50立方米蓄水池一座，水管网2.5公里，资金32.5万元。</t>
  </si>
  <si>
    <t>5500001425763286</t>
  </si>
  <si>
    <t>盈江县澳洲坚果专用有机肥生产厂建设</t>
  </si>
  <si>
    <t>太平镇</t>
  </si>
  <si>
    <t>新建年产5000吨澳洲坚果有机专用肥生产线一条（含设备）;新建有机肥仓库1000平方米；硬化生产性地面3000平方米；购置翻抛机1台、装机2台、粉碎机2台、自动打包流水线一条、打包机1台，传送带2条；建设相关附属设施，包括水、电、环保等配套设施。</t>
  </si>
  <si>
    <t>5500001425756791</t>
  </si>
  <si>
    <t>铜壁关乡建边村金竹一组金竹二组产业道路建设项目</t>
  </si>
  <si>
    <t>金竹一二组</t>
  </si>
  <si>
    <t>①修建金竹一组芒开老路宽4米，长3公里的沙石路面。②修建金竹二组路宽4米长1.5公里的产业道路。部分路段修建排水沟、路基、石挡墙支砌、开挖填埋土方等。</t>
  </si>
  <si>
    <t>5500001425758990</t>
  </si>
  <si>
    <t>苏典乡劈石村澳洲坚果基地引水设施建设</t>
  </si>
  <si>
    <t>苏典乡</t>
  </si>
  <si>
    <t>劈石村</t>
  </si>
  <si>
    <t>浪速、帕蚌、鲁苗</t>
  </si>
  <si>
    <t>1.浪速建设坚果灌溉蓄水池8个，共计350m³；架设DN50（2寸）热镀铅管3km，DN40（1.5寸）热镀铅管3.5km，资金132万元；2.帕蚌建设水源头蓄水池2个，基地灌溉水池6个，共计300m³；架设DN50（2寸）热镀铅管3.5km，7DN40（1.5寸）热镀铅管5km，资金133万元。3.鲁苗建造坚果灌溉蓄水池8个，共计320m³；架设DN50（2寸）热镀铅管5km，DN40（1.5寸）热镀铅管1km，资金126万元。</t>
  </si>
  <si>
    <t>民宗局</t>
  </si>
  <si>
    <t>民族宗教事务局</t>
  </si>
  <si>
    <t>5500001421215252</t>
  </si>
  <si>
    <t>勐弄乡松园村委会烟地坡至四方田产业道路建设项目</t>
  </si>
  <si>
    <t>勐弄乡</t>
  </si>
  <si>
    <t>松园村</t>
  </si>
  <si>
    <t>主路：20cm厚风化砂道路面层18432㎡；C15片石混凝土边沟4608m；混凝土路肩墙4608m；Φ800钢筋混凝土涵管40m；Φ1000钢筋混凝土涵管12m；盖板涵（跨度2m）4座；土方开挖2580m3。1号岔路：20cm厚风化砂道路面层2450㎡；C15片石混凝土边沟700m；混凝土路肩墙700m；盖板涵（跨度2.5m）1座。2号岔路：200mm厚风化砂道路面层6433㎡；C15片石混凝土边沟1838m；混凝土路肩墙1838m；Φ800钢筋混凝土涵管7m。</t>
  </si>
  <si>
    <t>云财农〔2021〕228号、云财农〔2022〕33号</t>
  </si>
  <si>
    <t>德财农〔2021〕97号、德财农〔2022〕19号</t>
  </si>
  <si>
    <t>盈财整合[2022]33号</t>
  </si>
  <si>
    <t>县乡村振兴局</t>
  </si>
  <si>
    <t>5500001427082108</t>
  </si>
  <si>
    <t>弄璋镇芒面村坚果基地引水管建设项目</t>
  </si>
  <si>
    <t>弄璋镇</t>
  </si>
  <si>
    <t>芒面村</t>
  </si>
  <si>
    <t>上邦中、新芒面、老芒面、保山营、仙岛</t>
  </si>
  <si>
    <t>芒面村坚果地塑料碳管引水灌溉项目，上邦中坚果基地生产用水6公里，新芒面坚果基地生产用水5公里、老芒面坚果基地生产用水6公里，保山营坚果基地生产用水4公里,仙岛坚果基地生产用水4公里及蓄水池4个。</t>
  </si>
  <si>
    <t>5500001421497887</t>
  </si>
  <si>
    <t>弄璋镇古里卡村电子元件组装加工扶贫车间</t>
  </si>
  <si>
    <t>古里卡村</t>
  </si>
  <si>
    <t>古里卡新村</t>
  </si>
  <si>
    <t>新建500平方米钢架房扶贫车间，主要建设内容有钢架房、地板硬化、工作台等相关设施。</t>
  </si>
  <si>
    <t>云财农〔2021〕242号</t>
  </si>
  <si>
    <t>德财农〔2022〕2号</t>
  </si>
  <si>
    <t>5500001421436916</t>
  </si>
  <si>
    <t>弄璋镇古里卡新村污水处理项目</t>
  </si>
  <si>
    <t>建设新村172户污水处理管网，氧化池建设3座,300米排水沟。</t>
  </si>
  <si>
    <t>云财农〔2022〕33号</t>
  </si>
  <si>
    <t>德财农〔2022〕19号</t>
  </si>
  <si>
    <t>5500001421428061</t>
  </si>
  <si>
    <t>弄璋镇弄璋村崃别村民小组公共卫生厕所建设项目</t>
  </si>
  <si>
    <t>弄璋村</t>
  </si>
  <si>
    <t>崃别</t>
  </si>
  <si>
    <t>新建水冲公厕一座，8个蹲位（女厕4个、男厕4个），含化粪池及相关配套水电设施。</t>
  </si>
  <si>
    <t>5500001427173532</t>
  </si>
  <si>
    <t>支那乡支东村邦朗达海生产灌溉设施建设项目</t>
  </si>
  <si>
    <t>支那乡</t>
  </si>
  <si>
    <t>支东村</t>
  </si>
  <si>
    <t>邦朗达海</t>
  </si>
  <si>
    <t>600*800混凝土排水沟：1165m(其中：灌溉沟505m，产业路排水沟660m)；</t>
  </si>
  <si>
    <t>5500001428070727</t>
  </si>
  <si>
    <t>支那乡支东村中山坝村内道路建设项目</t>
  </si>
  <si>
    <t>中山坝</t>
  </si>
  <si>
    <t>20cm厚C25混凝土路面（含10cm厚砂夹石找平层）520m2；浆砌石250m3；混凝土排水沟58m。</t>
  </si>
  <si>
    <t>5500001421331506</t>
  </si>
  <si>
    <t>支那乡支东村芹菜塘村内道路建设项目</t>
  </si>
  <si>
    <t>芹菜塘</t>
  </si>
  <si>
    <t>20cm厚C25混凝土路面（含10cm厚砂夹石找平层）1200m2；挖路基土方290m3；混凝土排水沟270m。</t>
  </si>
  <si>
    <t>5500001428074033</t>
  </si>
  <si>
    <t>支那乡支东村螺蛳塘村内道路建设项目</t>
  </si>
  <si>
    <t>螺蛳塘</t>
  </si>
  <si>
    <t>20cm厚C25混凝土路面（含10cm厚砂夹石找平层）621m2；浆砌石111m3；混凝土排水沟114m。</t>
  </si>
  <si>
    <t>5500001428075154</t>
  </si>
  <si>
    <t>支那乡支东村线家寨村内道路建设项目</t>
  </si>
  <si>
    <t>线家寨</t>
  </si>
  <si>
    <t>20cm厚C25混凝土路面（含10cm厚砂夹石找平层）80m2；浆砌石80m3；预制沟盖板3m3；混凝土排水沟420m；DN200预制涵管20m。</t>
  </si>
  <si>
    <t>5500001421408940</t>
  </si>
  <si>
    <t>支那乡支东村达海村内道路建设及挡墙建设项目</t>
  </si>
  <si>
    <t>达海</t>
  </si>
  <si>
    <t>20cm厚C25混凝土路面（含10cm厚砂夹石找平层）1181m2；浆砌石350m3。</t>
  </si>
  <si>
    <t>5500001428076326</t>
  </si>
  <si>
    <t>支那乡支东村高田村内道路及护栏建设项目</t>
  </si>
  <si>
    <t>高田</t>
  </si>
  <si>
    <t>20cm厚C25混凝土路面（含10cm厚砂夹石找平层）238m2；铁艺护栏107m，浆砌石350m3；混凝土排水沟238m；钢管栏杆238m；钢筋混凝土圈梁17.14m3。</t>
  </si>
  <si>
    <t>5500001428081329</t>
  </si>
  <si>
    <t>支那乡芦山村上下拉马靠村内道路建设项目</t>
  </si>
  <si>
    <t>芦山村</t>
  </si>
  <si>
    <t>上下拉马靠</t>
  </si>
  <si>
    <t>200mm厚C20混凝土路面1650m2、混凝土排水沟934米、涵管126米。</t>
  </si>
  <si>
    <t>5500001421572276</t>
  </si>
  <si>
    <t>支那乡芦山村蕨叶坝村内排水沟及桥梁护栏建设项目</t>
  </si>
  <si>
    <t>蕨叶坝</t>
  </si>
  <si>
    <t>200mm厚C20混凝土路面（含100mm厚砂夹石找平层）100m2；预制沟盖板16.5m3；混凝土排水沟365m；金属护栏50m；挡水坝:1座</t>
  </si>
  <si>
    <t>5500001428082753</t>
  </si>
  <si>
    <t>支那乡芦山村芦山道路建设项目</t>
  </si>
  <si>
    <t>芦山</t>
  </si>
  <si>
    <t>20cm厚C20混凝土路面（含100mm厚砂夹石找平层）1817m2；浆砌石80m3；预制沟盖板2.76m3；混凝土排水沟16m；DN600预制涵管15m。</t>
  </si>
  <si>
    <t>5500001421507756</t>
  </si>
  <si>
    <t>卡场镇草坝村草坝村民小组产业道路建设项目</t>
  </si>
  <si>
    <t>草坝村</t>
  </si>
  <si>
    <t>草坝</t>
  </si>
  <si>
    <t>砂夹石（风化料）铺设路面13650m2，土方开挖9600m3，C15片石混凝土排水沟3900m，C15片石混凝土路肩3900m，DN400涵管埋设108m，DN800涵管埋设96m，沉砂池25座，毛石支砌145m3，钢筋混凝土现浇盖板2块。</t>
  </si>
  <si>
    <t>5500001421509947</t>
  </si>
  <si>
    <t>卡场镇草坝村盆都村民小组产业道路</t>
  </si>
  <si>
    <t>盆都</t>
  </si>
  <si>
    <t>砂夹石（风化料）铺设路面18200m2，土方开挖28000m3，C15片石混凝土排水沟4600m，C15片石混凝土路肩4600m，DN400涵管埋设60m，DN800涵管埋设40m，沉砂池20座，毛石支砌70.5m3，钢筋混凝土现浇盖板1块，挡土墙支砌200m3。</t>
  </si>
  <si>
    <t>5500001421572129</t>
  </si>
  <si>
    <t>卡场镇草坝村东棚洋一二组排水沟建设项目</t>
  </si>
  <si>
    <t>东棚洋一二组</t>
  </si>
  <si>
    <t>C20混凝土排水沟（300*300mm）221m,C20混凝土排水沟（500*500mm）102m。</t>
  </si>
  <si>
    <t>5500001421508856</t>
  </si>
  <si>
    <t>卡场镇草坝村东棚洋产业道路建设项目</t>
  </si>
  <si>
    <t>东棚洋</t>
  </si>
  <si>
    <t>砂夹石（风化料）铺设路面48500m2，土方开挖15000m3，C15片石混凝土排水沟9500m，C15片石混凝土路肩9500m，DN400涵管埋设200m，DN800涵管埋设160m，沉砂池20座，毛石支砌70.5m3，钢筋混凝土现浇盖板1块。</t>
  </si>
  <si>
    <t>5500001421483071</t>
  </si>
  <si>
    <t>卡场镇草坝村拱劳村民小组蚕桑农田灌溉沟渠</t>
  </si>
  <si>
    <t>拱劳</t>
  </si>
  <si>
    <t>新建三面光灌溉沟渠6000m及拦水坝建设，受益桑园面积250亩，改善农田灌溉面积200亩。</t>
  </si>
  <si>
    <t>5500001421483969</t>
  </si>
  <si>
    <t>卡场镇黑河村蚕桑地引水灌溉项目</t>
  </si>
  <si>
    <t>卡牙、黑河一二组</t>
  </si>
  <si>
    <t>取水坝3座，50m3蓄水池6座，PE50管8300m，PE40管14100m，PE32管7900m，PE20管12800m，三通320个，直接（32变20）30个，喷头410个，DN20 闸阀500个，DN32 闸阀20个，DN50 闸阀2个。</t>
  </si>
  <si>
    <t>5500001428079302</t>
  </si>
  <si>
    <t>卡场镇黑河村一组村内道路硬化项目</t>
  </si>
  <si>
    <t>黑河一组</t>
  </si>
  <si>
    <t>20cm厚C25混凝土路面长500米，宽4米，共2000平方米。</t>
  </si>
  <si>
    <t>5500001427320478</t>
  </si>
  <si>
    <t>卡场镇黑河村卡牙三组寨子到黄连河产业道路项目</t>
  </si>
  <si>
    <t>卡牙三组</t>
  </si>
  <si>
    <t>砂夹石（风化料）铺设路面14350m2，土方开挖9360m3，C15片石混凝土排水沟（400*300mm）4100m，C15片石混凝土路肩（250*400mm）4100m，DN400涵管埋设72m，沉砂池12座，盖板涵2座。</t>
  </si>
  <si>
    <t>5500001427329340</t>
  </si>
  <si>
    <t>卡场镇黑河村一、二组至勐典产业路项目</t>
  </si>
  <si>
    <t>黑河一、二组</t>
  </si>
  <si>
    <t>砂夹石（风化料）铺设路面25000m2，土方开挖15500m3，C15片石混凝土排水沟6000m），C15片石混凝土路肩6000m，DN400涵管埋设120m，沉砂池20座。</t>
  </si>
  <si>
    <t>5500001427296747</t>
  </si>
  <si>
    <t>卡场镇五排村景颇河底村民小组产业道路建设</t>
  </si>
  <si>
    <t>景颇河底</t>
  </si>
  <si>
    <t>砂夹石（风化料）铺设路面8750m2，土方开挖4500m3，C15片石混凝土排水沟2500m（400*300mm），C15片石混凝土路肩（250*400mm）9000m，DN400涵管埋设36m，沉砂池6座。</t>
  </si>
  <si>
    <t>5500001429622713</t>
  </si>
  <si>
    <t>卡场镇五排村景颇河底奔龙库村内道路建设项目</t>
  </si>
  <si>
    <t>景颇河底奔龙库</t>
  </si>
  <si>
    <t>C25混凝土道路5132m2，C15混凝土排水沟394m,DN400涵管埋设6m，DN800涵管埋设12m，毛石挡土墙支砌50m3，沉砂池1座。</t>
  </si>
  <si>
    <t>5500001427300719</t>
  </si>
  <si>
    <t>卡场镇五排村傈僳河底村民小组产业道路建设</t>
  </si>
  <si>
    <t>傈僳河底</t>
  </si>
  <si>
    <t>砂夹石（风化料）铺设路面31850m2，土方开挖25600m3，C15片石混凝土排水沟7300m（400*300mm），C15片石混凝土路肩（250*400mm）10900m，DN400涵管埋设108m，沉砂池15座。</t>
  </si>
  <si>
    <t>5500001421572475</t>
  </si>
  <si>
    <t>苏典乡勐嘎村寨内排水沟建设项目</t>
  </si>
  <si>
    <t>勐嘎村</t>
  </si>
  <si>
    <t>王家寨、中草坝、小新寨、羊乃棚、河新寨</t>
  </si>
  <si>
    <t>①王家寨活动室旁至寨子脚排水沟修复：新建C20混凝土排水沟200m。资金21.83万元。 ②中草坝寨内排水沟：新建C20片石混凝土排水沟177.6m，单边砖砌排水沟272.4m，新建C20混凝土排水沟272.4m；资金10.98万元。                                                                                ③小新寨排水沟：C20片石混凝土排水沟1000m；单边砖砌排水沟700m。资金27.22万元。    ④羊乃棚寨道路：200mm厚C20混凝土道路200m2。资金3.20万元。   ⑤羊乃棚寨排水沟：C20混凝土排水沟450m；砖砌排水沟450m。 资金11.06万元。      ⑥羊乃棚寨管：Φ300钢筋混凝土管75m。  资金1.29万元。   ⑦河新寨寨内分流排水沟渠：C20毛石混凝土排水沟：285.9m；毛石排水沟：297.4m；C25混凝土排水沟：91m；沉沙井1座。 资金39.98万元。</t>
  </si>
  <si>
    <t>5500001421420420</t>
  </si>
  <si>
    <t>苏典乡勐嘎村道路建设项目</t>
  </si>
  <si>
    <t>河西寨、河新寨、王家寨、新文</t>
  </si>
  <si>
    <t>①河西寨：5m高浆砌毛石挡土墙242.19m3；4m高浆砌毛石挡土墙142.4m3；道路路基塌陷悬空部分进行混凝土浇灌11.7m3。资金23.58万元。②河新寨：寨内道路护栏183m。资金5.01万元。③王家寨：20cm厚C25混凝土路面4520㎡；道路软基换填（换填厚度800mm）320m3；砖砌排水沟400m；涵管两侧修建1.2m高片石混凝土坝口2.88m3。资金78.16万元 。④新文村：公路路面修复铺设预制混凝土块500㎡；2m高浆砌毛石挡土墙88.44m3；5m高浆砌毛石挡土墙484.38m3。资金43.53万元</t>
  </si>
  <si>
    <t>5500001421513364</t>
  </si>
  <si>
    <t>苏典乡勐嘎村产业道路建设项目</t>
  </si>
  <si>
    <t>麻栗坝、河新寨、中草坝、杨家寨</t>
  </si>
  <si>
    <r>
      <rPr>
        <sz val="11"/>
        <rFont val="宋体"/>
        <charset val="134"/>
      </rPr>
      <t>①麻栗坝小组:200mm厚风化砂道路面层4760㎡；混凝土排水沟1720m；挖一般土1754.55m</t>
    </r>
    <r>
      <rPr>
        <vertAlign val="superscript"/>
        <sz val="11"/>
        <rFont val="宋体"/>
        <charset val="134"/>
      </rPr>
      <t>3</t>
    </r>
    <r>
      <rPr>
        <sz val="11"/>
        <rFont val="宋体"/>
        <charset val="134"/>
      </rPr>
      <t>；Φ500钢筋混凝土涵管 15m； 混凝土盖板涵1座（长4m*宽4m）；资金 69.25万元。②河新寨团石头至黄梨园：200mm厚风化砂道路面层：3300㎡； 混凝土排水沟500m；挖一般土方6000m</t>
    </r>
    <r>
      <rPr>
        <vertAlign val="superscript"/>
        <sz val="11"/>
        <rFont val="宋体"/>
        <charset val="134"/>
      </rPr>
      <t>3</t>
    </r>
    <r>
      <rPr>
        <sz val="11"/>
        <rFont val="宋体"/>
        <charset val="134"/>
      </rPr>
      <t>；浆砌毛石路肩墙120m</t>
    </r>
    <r>
      <rPr>
        <vertAlign val="superscript"/>
        <sz val="11"/>
        <rFont val="宋体"/>
        <charset val="134"/>
      </rPr>
      <t>3</t>
    </r>
    <r>
      <rPr>
        <sz val="11"/>
        <rFont val="宋体"/>
        <charset val="134"/>
      </rPr>
      <t>； 2m高浆砌毛石挡土墙80.4m</t>
    </r>
    <r>
      <rPr>
        <vertAlign val="superscript"/>
        <sz val="11"/>
        <rFont val="宋体"/>
        <charset val="134"/>
      </rPr>
      <t>3</t>
    </r>
    <r>
      <rPr>
        <sz val="11"/>
        <rFont val="宋体"/>
        <charset val="134"/>
      </rPr>
      <t>；盖板桥1座（长6m*宽5m）；资金54.01万元。③中草坝： 200mm厚风化砂道路面层：3020.5㎡；混凝土排水沟500m；Φ600钢筋混凝土涵管 22m；盖板桥1座（长5m*宽4m）；5m高浆砌毛石挡土墙186.3m</t>
    </r>
    <r>
      <rPr>
        <vertAlign val="superscript"/>
        <sz val="11"/>
        <rFont val="宋体"/>
        <charset val="134"/>
      </rPr>
      <t>3</t>
    </r>
    <r>
      <rPr>
        <sz val="11"/>
        <rFont val="宋体"/>
        <charset val="134"/>
      </rPr>
      <t>；资金 42.59万元。④200mm厚风化砂道路面层：6000㎡； 盖板桥1座（长6m*宽5m）； Φ500钢筋混凝土涵管 7m；资金 37.71万元 。</t>
    </r>
  </si>
  <si>
    <t>5500001421515312</t>
  </si>
  <si>
    <t>苏典乡劈石村高岩和鲁苗村民小组产业道路建设项目</t>
  </si>
  <si>
    <t>高岩、鲁苗</t>
  </si>
  <si>
    <t>①高岩我亚苦修建20cm风化料产业道路3759㎡；Φ500钢筋混凝土涵管24m；修建混凝土排水沟1074m；资金45.27万元。②高岩恒别修建20cm风化料产业道路1575㎡；Φ500钢筋混凝土涵管12m；修建混凝土排水沟450m；资金19.95万元。③高岩阿木衣故撇修建20cm风化料产业道路3100㎡；Φ500钢筋混凝土涵管14m；；Φ800钢筋混凝土涵管4m；修建混凝土排水沟775m；资金34.63万元。④鲁苗村民小组洒鬼当20cm风化料机耕路6000㎡；Φ500钢筋混凝土涵管8m；平板桥1座；修建混凝土排水沟2000m；资金81.79万元。</t>
  </si>
  <si>
    <t>5500001421572662</t>
  </si>
  <si>
    <t>苏典乡劈石村村内排水沟及挡墙建设项目</t>
  </si>
  <si>
    <t>帕蚌、浪速、劈石</t>
  </si>
  <si>
    <t>①帕蚌修建混凝土排水沟1087.9m；Φ800钢筋混凝土涵管14m；Φ600钢筋混凝土涵管10m；4m高浆砌毛石挡土墙348.88m3；3m高浆砌毛石挡土墙231.36m3；6m高浆砌毛石挡土墙142.3m3；资金77.91万元。②浪速新建寨内混凝土排水沟1千米，资金27.96万元。③劈石村民小组村内排水沟安装水泥沟盖板1200m；3m高浆砌毛石挡土墙192.8m3；资金24.36万元。</t>
  </si>
  <si>
    <t>5500001421420954</t>
  </si>
  <si>
    <t>苏典乡茅草村瓦苦村民小组村内道路护栏建设项目</t>
  </si>
  <si>
    <t>茅草村</t>
  </si>
  <si>
    <t>瓦苦</t>
  </si>
  <si>
    <t>村内临沟道路段建设镀锌管护栏1700m，资金46.55万元。</t>
  </si>
  <si>
    <t>5500001421422669</t>
  </si>
  <si>
    <t>太平镇雪梨村革夺自然村村内道路建设项目</t>
  </si>
  <si>
    <t>雪梨村</t>
  </si>
  <si>
    <t>革夺</t>
  </si>
  <si>
    <t>C25混凝土道路3300m2，挡土墙支砌300m3,盖板涵座，防护栏杆200m。</t>
  </si>
  <si>
    <t>5500001421423215</t>
  </si>
  <si>
    <t>太平镇雪梨村银洞自然村村内道路硬化项目</t>
  </si>
  <si>
    <t>银洞</t>
  </si>
  <si>
    <t>C25混凝土道路770m2，挡土墙支砌120m3,盖板涵座，混凝土排水沟110m</t>
  </si>
  <si>
    <t>5500001421516838</t>
  </si>
  <si>
    <t>太平镇雪梨村贺宋冷水凹山及石笼河片区产业道路建设项目</t>
  </si>
  <si>
    <t>贺宋</t>
  </si>
  <si>
    <t>1.冷水凹山产业机耕路1.4公里，宽4.5米，单边排水沟浇筑1.4公里。2.石笼河片区产业机耕道路长1.8公里、混凝土单边排水沟1.8公里、沉沙池5个、5X5盖板涵2座、挡墙1250立方米、土方开挖2700立方、回填砂夹石7000立方。</t>
  </si>
  <si>
    <t>5500001421435074</t>
  </si>
  <si>
    <t>太平镇芒允村公共卫生厕所建设项目</t>
  </si>
  <si>
    <t>芒允村</t>
  </si>
  <si>
    <t>5500001416342407</t>
  </si>
  <si>
    <t>盏西镇松坡村杨柳坪村民小组产业道路建设项目(二期）</t>
  </si>
  <si>
    <t>盏西镇</t>
  </si>
  <si>
    <t>松坡村</t>
  </si>
  <si>
    <t>杨柳坪</t>
  </si>
  <si>
    <t>实施砂石产业道路2.3公里及修建混凝土排水沟2.3公里。</t>
  </si>
  <si>
    <t>州民宗局</t>
  </si>
  <si>
    <t>5500001428077855</t>
  </si>
  <si>
    <t>铜壁关乡建边村大浪速小浪速村内道路建设项目</t>
  </si>
  <si>
    <t>铜壁关乡</t>
  </si>
  <si>
    <t>大浪速小浪速</t>
  </si>
  <si>
    <t>20cm厚C25混凝土道路988m2，挡土墙支砌1755m3。</t>
  </si>
  <si>
    <t>5500001421413490</t>
  </si>
  <si>
    <t>铜壁关乡建边村金竹而干亚村内道路建设项目</t>
  </si>
  <si>
    <t>金竹而干亚</t>
  </si>
  <si>
    <t>1.金竹一组：C25混凝土道路4735m2,土方回填560m3，C20混凝土排水沟600m，毛石支砌145m3，钢筋混凝土现浇盖板2块，挡土墙支砌180m3，DN600涵管埋设6m；砂夹石换填180m3；2.金竹二组：C25混凝土道路2453m2，DN600涵管埋设6m，C20混凝土排水沟80m，沉砂池1座；3.而干亚：：C25混凝土道路6000m2，C20混凝土路肩120m3。</t>
  </si>
  <si>
    <t>5500001421414053</t>
  </si>
  <si>
    <t>铜壁关乡建边村陆顶小组居民居住点挡土墙加固项目</t>
  </si>
  <si>
    <t>陆顶</t>
  </si>
  <si>
    <t>挡土墙支砌1450立方米、土方回填860立方米、C20混凝土排水沟90米</t>
  </si>
  <si>
    <t>5500001421415055</t>
  </si>
  <si>
    <t>铜壁关乡三合村塘梨坝村内道路建设项目</t>
  </si>
  <si>
    <t>三合村</t>
  </si>
  <si>
    <t>塘梨坝</t>
  </si>
  <si>
    <t>20cm厚C25混凝土路面1014㎡；10cm厚砂夹石道路垫层600㎡；200mm厚C25混凝土路面修复（含原道路拆除）429㎡；C15片石混凝土边沟95m；Φ600钢筋混凝土涵管4m。</t>
  </si>
  <si>
    <t>5500001421415603</t>
  </si>
  <si>
    <t>铜壁关乡三合村小辛寨小寨村内道路建设项目</t>
  </si>
  <si>
    <t>小辛寨小寨</t>
  </si>
  <si>
    <t>20cm厚C25混凝土路面：6603㎡；10cm厚砂夹石道路垫层：3590.1㎡；活动室门前路拆除重建64㎡；C15片石混凝土边沟535m；Φ300钢筋混凝土涵管15m；土方开挖300m3。</t>
  </si>
  <si>
    <t>5500001421416124</t>
  </si>
  <si>
    <t>铜壁关乡三合村新村大寨村内道路建设项目</t>
  </si>
  <si>
    <t>新村大寨</t>
  </si>
  <si>
    <t>20cm厚C25混凝土路面：8868.5㎡；10cm厚砂夹石道路垫层：1767.4㎡；C15片石混凝土边沟1088m；Φ300钢筋混凝土涵管49m。</t>
  </si>
  <si>
    <t>5500001421416557</t>
  </si>
  <si>
    <t>铜壁关乡三合村诗别寨茶山嘎独村内道路建设项目</t>
  </si>
  <si>
    <t>诗别寨茶山嘎独</t>
  </si>
  <si>
    <t>20cm厚C25混凝土路面5408.5㎡；10cm厚砂夹石道路垫层2571㎡；道路土方回填426m3；2.5m高毛石挡土墙348.38m3，Φ800钢筋混凝土涵管6m；Φ300钢筋混凝土涵管35m；钢筋混凝土预制板3.5㎡；4.5m高钢筋混凝土挡土墙137.87m3；C15片石混凝土边沟150m。</t>
  </si>
  <si>
    <t>5500001421421376</t>
  </si>
  <si>
    <t>铜壁关乡南岭村委会五个村民小组村内道路硬化项目</t>
  </si>
  <si>
    <t>南岭村</t>
  </si>
  <si>
    <t>五个村民小组</t>
  </si>
  <si>
    <t>C25混凝土道路4319.5m2，DN100PVC管埋设40m，C15混凝土排水沟269m,DN300涵管埋设4m，DN400涵管埋设12m，DN600涵管埋设6m，土方开挖520m3，毛石挡土墙支砌40m3，沉砂池1座。</t>
  </si>
  <si>
    <t>5500001421423940</t>
  </si>
  <si>
    <t>铜壁关乡和平村新刀弄村内道路建设项目</t>
  </si>
  <si>
    <t>和平村</t>
  </si>
  <si>
    <t>新刀弄</t>
  </si>
  <si>
    <t>村内道路混凝土硬化硬化5600及砂夹石垫层5600平方米，边沟修建400米，砂夹石换填280立方，盖板涵1座，涵管埋设48米。</t>
  </si>
  <si>
    <t>5500001421425751</t>
  </si>
  <si>
    <t>平原镇勐盏村大团结老寨道路建设</t>
  </si>
  <si>
    <t>平原镇</t>
  </si>
  <si>
    <t>勐盏村</t>
  </si>
  <si>
    <t>大团结老寨</t>
  </si>
  <si>
    <t>实施道路建设20cm厚现浇C20混凝土路面9921.4平方；15cm厚现浇钢筋混凝土盖板5.76立方米；涵管埋设（DN400预制钢筋混凝土涵管埋设12米、,200PVC塑料管埋设4米）；现浇C20片石混凝土排水沟2031.9米</t>
  </si>
  <si>
    <t>5500001442086531</t>
  </si>
  <si>
    <t>卡场镇五排村五排村民小组产业道路建设</t>
  </si>
  <si>
    <t>五排</t>
  </si>
  <si>
    <r>
      <rPr>
        <sz val="10"/>
        <color theme="1"/>
        <rFont val="宋体"/>
        <charset val="134"/>
      </rPr>
      <t>五排村民小组石五崩到崩选崩的产业道路，砂石路面，长</t>
    </r>
    <r>
      <rPr>
        <sz val="10"/>
        <color indexed="8"/>
        <rFont val="Times New Roman"/>
      </rPr>
      <t>6</t>
    </r>
    <r>
      <rPr>
        <sz val="10"/>
        <color theme="1"/>
        <rFont val="宋体"/>
        <charset val="134"/>
      </rPr>
      <t>公里、宽</t>
    </r>
    <r>
      <rPr>
        <sz val="10"/>
        <color indexed="8"/>
        <rFont val="Times New Roman"/>
      </rPr>
      <t>3.5</t>
    </r>
    <r>
      <rPr>
        <sz val="10"/>
        <color theme="1"/>
        <rFont val="宋体"/>
        <charset val="134"/>
      </rPr>
      <t>米、涵洞</t>
    </r>
    <r>
      <rPr>
        <sz val="10"/>
        <color indexed="8"/>
        <rFont val="Times New Roman"/>
      </rPr>
      <t>4</t>
    </r>
    <r>
      <rPr>
        <sz val="10"/>
        <color theme="1"/>
        <rFont val="宋体"/>
        <charset val="134"/>
      </rPr>
      <t>处、排水沟</t>
    </r>
    <r>
      <rPr>
        <sz val="10"/>
        <color indexed="8"/>
        <rFont val="Times New Roman"/>
      </rPr>
      <t>6</t>
    </r>
    <r>
      <rPr>
        <sz val="10"/>
        <color theme="1"/>
        <rFont val="宋体"/>
        <charset val="134"/>
      </rPr>
      <t>公里。</t>
    </r>
  </si>
  <si>
    <t>盈财整合[2022]34号</t>
  </si>
  <si>
    <t>5500001442129541</t>
  </si>
  <si>
    <t>太平镇雪梨村贺宋产业道路水毁修复项目</t>
  </si>
  <si>
    <r>
      <rPr>
        <sz val="10"/>
        <color theme="1"/>
        <rFont val="宋体"/>
        <charset val="134"/>
      </rPr>
      <t>产业道路水毁段修复</t>
    </r>
    <r>
      <rPr>
        <sz val="10"/>
        <color indexed="8"/>
        <rFont val="Times New Roman"/>
      </rPr>
      <t>300</t>
    </r>
    <r>
      <rPr>
        <sz val="10"/>
        <color theme="1"/>
        <rFont val="宋体"/>
        <charset val="134"/>
      </rPr>
      <t>米</t>
    </r>
  </si>
  <si>
    <t>云财农〔2022〕87号</t>
  </si>
  <si>
    <t>德财农〔2022〕46号</t>
  </si>
  <si>
    <t>5500001442129683</t>
  </si>
  <si>
    <t>支那乡支东村线家寨产业道路建设项目</t>
  </si>
  <si>
    <r>
      <rPr>
        <sz val="10"/>
        <color theme="1"/>
        <rFont val="宋体"/>
        <charset val="134"/>
      </rPr>
      <t>铺设沙夹石路面</t>
    </r>
    <r>
      <rPr>
        <sz val="10"/>
        <color theme="1"/>
        <rFont val="Times New Roman"/>
      </rPr>
      <t>10000</t>
    </r>
    <r>
      <rPr>
        <sz val="10"/>
        <color theme="1"/>
        <rFont val="宋体"/>
        <charset val="134"/>
      </rPr>
      <t>㎡，新建单边</t>
    </r>
    <r>
      <rPr>
        <sz val="10"/>
        <color theme="1"/>
        <rFont val="Times New Roman"/>
      </rPr>
      <t>300*300</t>
    </r>
    <r>
      <rPr>
        <sz val="10"/>
        <color theme="1"/>
        <rFont val="宋体"/>
        <charset val="134"/>
      </rPr>
      <t>混凝土排水沟</t>
    </r>
    <r>
      <rPr>
        <sz val="10"/>
        <color theme="1"/>
        <rFont val="Times New Roman"/>
      </rPr>
      <t>2</t>
    </r>
    <r>
      <rPr>
        <sz val="10"/>
        <color theme="1"/>
        <rFont val="宋体"/>
        <charset val="134"/>
      </rPr>
      <t>㎞</t>
    </r>
  </si>
  <si>
    <t>5500001442129933</t>
  </si>
  <si>
    <t>苏典乡勐嘎村杨家寨村民小组中山路产业道路建设</t>
  </si>
  <si>
    <t>杨家寨</t>
  </si>
  <si>
    <t>全长1.5公里，路面宽4米（含排水沟），砂石、洞渣石或风化料其中一类铺设路面并碾压，支砌排水沟、涵管、涵洞</t>
  </si>
  <si>
    <t>5500001442130080</t>
  </si>
  <si>
    <t>苏典乡勐嘎村空树村民小组产业道路建设</t>
  </si>
  <si>
    <t>空树</t>
  </si>
  <si>
    <t>产业路1.2公里，路面宽3.5米（含排水沟），砂石、洞渣石或风化料其中一类铺设路面并碾压，支砌排水沟、涵管、涵洞</t>
  </si>
  <si>
    <t>5500001442130223</t>
  </si>
  <si>
    <t>松园村委会松园自然村四组南伟坝产业灌溉沟渠项目</t>
  </si>
  <si>
    <t>松园</t>
  </si>
  <si>
    <r>
      <rPr>
        <sz val="10"/>
        <color theme="1"/>
        <rFont val="宋体"/>
        <charset val="134"/>
      </rPr>
      <t>新建三面光产业灌溉沟渠</t>
    </r>
    <r>
      <rPr>
        <sz val="10"/>
        <color indexed="8"/>
        <rFont val="Times New Roman"/>
      </rPr>
      <t>1</t>
    </r>
    <r>
      <rPr>
        <sz val="10"/>
        <color theme="1"/>
        <rFont val="宋体"/>
        <charset val="134"/>
      </rPr>
      <t>公里。</t>
    </r>
  </si>
  <si>
    <t>5500001442130338</t>
  </si>
  <si>
    <t>弄璋镇芒面村农村生活污水资源化利用项目</t>
  </si>
  <si>
    <t xml:space="preserve">芒缅村5个自然村拟建设污水收集干管430米，污水支管105米，户管320米，建设户用清扫井23座、检查井8座。拟建设“化粪池集中收集+资源化利用”污水处理系统5立方米化粪池4座，建设93户单户污水收集资源化利用设施。
</t>
  </si>
  <si>
    <t>盈江县环保局</t>
  </si>
  <si>
    <t>5500001442130570</t>
  </si>
  <si>
    <t>弄璋镇芒面村保山营村庄人居环境提升工程</t>
  </si>
  <si>
    <r>
      <rPr>
        <sz val="10"/>
        <color theme="1"/>
        <rFont val="宋体"/>
        <charset val="134"/>
      </rPr>
      <t>道路硬化</t>
    </r>
    <r>
      <rPr>
        <sz val="10"/>
        <color indexed="8"/>
        <rFont val="Times New Roman"/>
      </rPr>
      <t>200</t>
    </r>
    <r>
      <rPr>
        <sz val="10"/>
        <color theme="1"/>
        <rFont val="宋体"/>
        <charset val="134"/>
      </rPr>
      <t>米，涵洞</t>
    </r>
    <r>
      <rPr>
        <sz val="10"/>
        <color indexed="8"/>
        <rFont val="Times New Roman"/>
      </rPr>
      <t>2</t>
    </r>
    <r>
      <rPr>
        <sz val="10"/>
        <color theme="1"/>
        <rFont val="宋体"/>
        <charset val="134"/>
      </rPr>
      <t>个，新建挡土墙</t>
    </r>
    <r>
      <rPr>
        <sz val="10"/>
        <color indexed="8"/>
        <rFont val="Times New Roman"/>
      </rPr>
      <t>100</t>
    </r>
    <r>
      <rPr>
        <sz val="10"/>
        <color theme="1"/>
        <rFont val="宋体"/>
        <charset val="134"/>
      </rPr>
      <t>米，路灯</t>
    </r>
    <r>
      <rPr>
        <sz val="10"/>
        <color indexed="8"/>
        <rFont val="Times New Roman"/>
      </rPr>
      <t>12</t>
    </r>
    <r>
      <rPr>
        <sz val="10"/>
        <color theme="1"/>
        <rFont val="宋体"/>
        <charset val="134"/>
      </rPr>
      <t>盏，防护围栏建设</t>
    </r>
    <r>
      <rPr>
        <sz val="10"/>
        <color indexed="8"/>
        <rFont val="Times New Roman"/>
      </rPr>
      <t>40</t>
    </r>
    <r>
      <rPr>
        <sz val="10"/>
        <color theme="1"/>
        <rFont val="宋体"/>
        <charset val="134"/>
      </rPr>
      <t>米。</t>
    </r>
  </si>
  <si>
    <t>5500001442130728</t>
  </si>
  <si>
    <t>弄璋镇古里卡新村道路安全防护栏项目</t>
  </si>
  <si>
    <r>
      <rPr>
        <sz val="10"/>
        <color theme="1"/>
        <rFont val="宋体"/>
        <charset val="134"/>
      </rPr>
      <t>建设安全防护栏一道，长度</t>
    </r>
    <r>
      <rPr>
        <sz val="10"/>
        <color indexed="8"/>
        <rFont val="Times New Roman"/>
      </rPr>
      <t>80</t>
    </r>
    <r>
      <rPr>
        <sz val="10"/>
        <color theme="1"/>
        <rFont val="宋体"/>
        <charset val="134"/>
      </rPr>
      <t>米。</t>
    </r>
  </si>
  <si>
    <t>5500001442131344</t>
  </si>
  <si>
    <t>苏典乡劈石村鲁苗村民小组寨内排水沟建设项目</t>
  </si>
  <si>
    <t>鲁苗</t>
  </si>
  <si>
    <r>
      <rPr>
        <sz val="10"/>
        <color theme="1"/>
        <rFont val="宋体"/>
        <charset val="134"/>
      </rPr>
      <t>新建</t>
    </r>
    <r>
      <rPr>
        <sz val="10"/>
        <color indexed="8"/>
        <rFont val="Times New Roman"/>
      </rPr>
      <t>C20</t>
    </r>
    <r>
      <rPr>
        <sz val="10"/>
        <color theme="1"/>
        <rFont val="宋体"/>
        <charset val="134"/>
      </rPr>
      <t>混凝土排水沟</t>
    </r>
    <r>
      <rPr>
        <sz val="10"/>
        <color indexed="8"/>
        <rFont val="Times New Roman"/>
      </rPr>
      <t>300</t>
    </r>
    <r>
      <rPr>
        <sz val="10"/>
        <color theme="1"/>
        <rFont val="宋体"/>
        <charset val="134"/>
      </rPr>
      <t>米</t>
    </r>
  </si>
  <si>
    <t>5500001442132210</t>
  </si>
  <si>
    <t>卡场镇黑河村木文四、五组道路硬化项目</t>
  </si>
  <si>
    <t>木文四、五组</t>
  </si>
  <si>
    <t>村内道路硬化，长1公里，路基宽4米，水泥混凝土路面。</t>
  </si>
  <si>
    <t>5500001442132498</t>
  </si>
  <si>
    <t>苏典乡茅草村委会寨内道路改善项目</t>
  </si>
  <si>
    <r>
      <rPr>
        <sz val="10"/>
        <color theme="1"/>
        <rFont val="Times New Roman"/>
      </rPr>
      <t>1.</t>
    </r>
    <r>
      <rPr>
        <sz val="10"/>
        <color indexed="8"/>
        <rFont val="宋体"/>
        <charset val="134"/>
      </rPr>
      <t>茅草寨：寨内道路长</t>
    </r>
    <r>
      <rPr>
        <sz val="10"/>
        <color theme="1"/>
        <rFont val="Times New Roman"/>
      </rPr>
      <t>150</t>
    </r>
    <r>
      <rPr>
        <sz val="10"/>
        <color indexed="8"/>
        <rFont val="宋体"/>
        <charset val="134"/>
      </rPr>
      <t>米，路面宽</t>
    </r>
    <r>
      <rPr>
        <sz val="10"/>
        <color theme="1"/>
        <rFont val="Times New Roman"/>
      </rPr>
      <t>3</t>
    </r>
    <r>
      <rPr>
        <sz val="10"/>
        <color indexed="8"/>
        <rFont val="宋体"/>
        <charset val="134"/>
      </rPr>
      <t>米，水泥路面；新建排水边沟</t>
    </r>
    <r>
      <rPr>
        <sz val="10"/>
        <color theme="1"/>
        <rFont val="Times New Roman"/>
      </rPr>
      <t>350m</t>
    </r>
    <r>
      <rPr>
        <sz val="10"/>
        <color indexed="8"/>
        <rFont val="宋体"/>
        <charset val="134"/>
      </rPr>
      <t>，安装水泥沟盖板</t>
    </r>
    <r>
      <rPr>
        <sz val="10"/>
        <color theme="1"/>
        <rFont val="Times New Roman"/>
      </rPr>
      <t>1km</t>
    </r>
    <r>
      <rPr>
        <sz val="10"/>
        <color indexed="8"/>
        <rFont val="宋体"/>
        <charset val="134"/>
      </rPr>
      <t>，资金</t>
    </r>
    <r>
      <rPr>
        <sz val="10"/>
        <color theme="1"/>
        <rFont val="Times New Roman"/>
      </rPr>
      <t>39</t>
    </r>
    <r>
      <rPr>
        <sz val="10"/>
        <color indexed="8"/>
        <rFont val="宋体"/>
        <charset val="134"/>
      </rPr>
      <t>万；</t>
    </r>
    <r>
      <rPr>
        <sz val="10"/>
        <color theme="1"/>
        <rFont val="Times New Roman"/>
      </rPr>
      <t>2.</t>
    </r>
    <r>
      <rPr>
        <sz val="10"/>
        <color indexed="8"/>
        <rFont val="宋体"/>
        <charset val="134"/>
      </rPr>
      <t>桃子寨：排水沟土方开挖，三面支砌排水沟</t>
    </r>
    <r>
      <rPr>
        <sz val="10"/>
        <color theme="1"/>
        <rFont val="Times New Roman"/>
      </rPr>
      <t>150m</t>
    </r>
    <r>
      <rPr>
        <sz val="10"/>
        <color indexed="8"/>
        <rFont val="宋体"/>
        <charset val="134"/>
      </rPr>
      <t>，资金</t>
    </r>
    <r>
      <rPr>
        <sz val="10"/>
        <color theme="1"/>
        <rFont val="Times New Roman"/>
      </rPr>
      <t>7.5</t>
    </r>
    <r>
      <rPr>
        <sz val="10"/>
        <color indexed="8"/>
        <rFont val="宋体"/>
        <charset val="134"/>
      </rPr>
      <t>万元；</t>
    </r>
    <r>
      <rPr>
        <sz val="10"/>
        <color theme="1"/>
        <rFont val="Times New Roman"/>
      </rPr>
      <t>3.</t>
    </r>
    <r>
      <rPr>
        <sz val="10"/>
        <color indexed="8"/>
        <rFont val="宋体"/>
        <charset val="134"/>
      </rPr>
      <t>瓦苦：道路排水边沟建设</t>
    </r>
    <r>
      <rPr>
        <sz val="10"/>
        <color theme="1"/>
        <rFont val="Times New Roman"/>
      </rPr>
      <t>350m</t>
    </r>
    <r>
      <rPr>
        <sz val="10"/>
        <color indexed="8"/>
        <rFont val="宋体"/>
        <charset val="134"/>
      </rPr>
      <t>，资金</t>
    </r>
    <r>
      <rPr>
        <sz val="10"/>
        <color theme="1"/>
        <rFont val="Times New Roman"/>
      </rPr>
      <t>17.5</t>
    </r>
    <r>
      <rPr>
        <sz val="10"/>
        <color indexed="8"/>
        <rFont val="宋体"/>
        <charset val="134"/>
      </rPr>
      <t>万。</t>
    </r>
  </si>
  <si>
    <t>德财农〔2022〕33号14万元、德财农〔2022〕46号50万元</t>
  </si>
  <si>
    <t>5500001442133899</t>
  </si>
  <si>
    <t>民贸民品贴息补助</t>
  </si>
  <si>
    <t>贴息补助：盈江县勐弄山茶叶有限公司2022年800万元贷款贴息补助，贴息补助利率为2.88。</t>
  </si>
  <si>
    <t>德宏州民宗局</t>
  </si>
  <si>
    <t>农业农村局</t>
  </si>
  <si>
    <t>5500001433691239</t>
  </si>
  <si>
    <t>盈江县昔马镇胜利村2022年高标准农田建设项目（第一批）</t>
  </si>
  <si>
    <t>昔马镇</t>
  </si>
  <si>
    <t>胜利村</t>
  </si>
  <si>
    <t>建设高标准农田2800亩，1.新建灌溉与排水工程6条。2.田间道路工程2条。3.交叉建筑物等。</t>
  </si>
  <si>
    <t>盈农发〔2022〕21号</t>
  </si>
  <si>
    <t>盈政复〔2022〕17号</t>
  </si>
  <si>
    <t>云财农〔2021〕225号</t>
  </si>
  <si>
    <t>德财农〔2022〕6号</t>
  </si>
  <si>
    <t>盈财整合[2022]13号</t>
  </si>
  <si>
    <t>国有</t>
  </si>
  <si>
    <t>德宏州农业农村局</t>
  </si>
  <si>
    <t>5500001433692900</t>
  </si>
  <si>
    <t>盈江县昔马镇团结村2022年高标准农田建设项目（第一批）</t>
  </si>
  <si>
    <t>团结村</t>
  </si>
  <si>
    <t>建设高标准农田720亩，1.新建灌溉与排水工程3条。2.交叉建筑物等。</t>
  </si>
  <si>
    <t>5500001433695039</t>
  </si>
  <si>
    <t>盈江县昔马镇保边村2022年高标准农田建设项目（第一批）</t>
  </si>
  <si>
    <t>保边村</t>
  </si>
  <si>
    <t>建设高标准农田1467亩，1.新建灌溉与排水工程4条。2.田间道路工程2条。3.交叉建筑物等。</t>
  </si>
  <si>
    <t>5500001433696718</t>
  </si>
  <si>
    <t>盈江县苏典乡苏典村2022年高标准农田建设项目（第一批）</t>
  </si>
  <si>
    <t>苏典村</t>
  </si>
  <si>
    <t>建设高标准农田927亩，1.新建灌溉与排水工程4条。2.田间道路工程2条。3.交叉建筑物等。</t>
  </si>
  <si>
    <t>5500001433697968</t>
  </si>
  <si>
    <t>盈江县苏典乡勐嘎村2022年高标准农田建设项目（第一批）</t>
  </si>
  <si>
    <t>建设高标准农田900亩，1.新建灌溉与排水工程6条。2.交叉建筑物等。</t>
  </si>
  <si>
    <t>5500001433707513</t>
  </si>
  <si>
    <t>盈江县太平镇雪梨村2022年高标准农田建设项目（第一批）</t>
  </si>
  <si>
    <t>在银洞、雪梨、格夺、俄琼、户宋建设高标准农田2000亩，1.新建灌溉与排水工程7条。2.田间道路工程11条。3.水池1座。4.交叉建筑物等。</t>
  </si>
  <si>
    <t>5500001433725084</t>
  </si>
  <si>
    <t>盈江县旧城镇2022年高标准农田建设项目</t>
  </si>
  <si>
    <t>旧城镇</t>
  </si>
  <si>
    <t>建设高标准农田24886亩，1.新建灌溉与排水工程99条。2.田间道路工程26条。3.交叉建筑物等。</t>
  </si>
  <si>
    <t>5500001427316320</t>
  </si>
  <si>
    <t>盈江万头牛场建设项目</t>
  </si>
  <si>
    <t>在盈江县昔马镇新建肉牛标准化规模养殖场1个，养殖场设计存栏6000头以上。主要建设牛舍、饲料加工区共46960㎡，青贮窖、发酵池、氧化塘、水池共33210m3等。</t>
  </si>
  <si>
    <t>盈财整合[2022]25号</t>
  </si>
  <si>
    <t>5500001427321558</t>
  </si>
  <si>
    <t>新城乡新城村农作物秸秆与饲草饲料开发建设项目（集体经济）</t>
  </si>
  <si>
    <t>新城乡</t>
  </si>
  <si>
    <t>新城村</t>
  </si>
  <si>
    <t>开展玉米全程机械化生产与农业社会化服务，扶持新城村集体购置4QZL-8型自行走履带式青饲料收获机1台；作物秸秆综合利用，购置饲料压块成型机1台；打造示范基地1块。</t>
  </si>
  <si>
    <t>5500001442050655</t>
  </si>
  <si>
    <t>盈江县2022年高标准农田建设项目（第二批）</t>
  </si>
  <si>
    <t>胜隆村、新莲村</t>
  </si>
  <si>
    <t>建设高标准农田3368亩，配套建设灌溉与排水工程、田间道路工程、交叉建筑物等。</t>
  </si>
  <si>
    <t>云财农〔2022〕88号</t>
  </si>
  <si>
    <t>德财农〔2022〕47号</t>
  </si>
  <si>
    <t>盈财整合[2022]37号</t>
  </si>
  <si>
    <t>盈江县农业农村局</t>
  </si>
  <si>
    <t>水利局</t>
  </si>
  <si>
    <t>5500001427060011</t>
  </si>
  <si>
    <t>勐弄乡松园村供水保障设施建设项目</t>
  </si>
  <si>
    <t>河边寨、王家巷</t>
  </si>
  <si>
    <t>新建取水坝（池）1座，铺设管道2.424km，安装一体化净水设备。</t>
  </si>
  <si>
    <t>盈财整合[2022]14号</t>
  </si>
  <si>
    <t>盈江县水利局</t>
  </si>
  <si>
    <t>5500001427061087</t>
  </si>
  <si>
    <t>卡场镇五排村供水保障设施建设项目</t>
  </si>
  <si>
    <t>傈僳河底、奔龙库</t>
  </si>
  <si>
    <t>新建取水坝（池）2座，蓄水池1座，铺设管道11.4km，安装一体化净水设备。</t>
  </si>
  <si>
    <t>5500001421520662</t>
  </si>
  <si>
    <t>卡场镇草坝村供水保障设施建设项目</t>
  </si>
  <si>
    <t>吾呀、腾拉拱、东棚羊一组、二组、迈东</t>
  </si>
  <si>
    <t>新建取水坝（池）4座，沉淀池3座，蓄水池2座，铺设管道21.138km，安装一体化净水设备。</t>
  </si>
  <si>
    <t>5500001427069554</t>
  </si>
  <si>
    <t>卡场镇卡场村梁丹村民小组饮水安全巩固提升工程</t>
  </si>
  <si>
    <t>卡场村</t>
  </si>
  <si>
    <t>梁丹</t>
  </si>
  <si>
    <t>修建取水坝（池）1座，铺设热镀锌管长度5km。</t>
  </si>
  <si>
    <t>5500001421531782</t>
  </si>
  <si>
    <t>太平镇雪梨村供水保障设施建设项目</t>
  </si>
  <si>
    <t>雪梨、银洞、下邦瓦</t>
  </si>
  <si>
    <t>新建取水坝（池）2座，沉淀池2座，蓄水池2座，铺设管道13.746km，安装一体化净水设备。</t>
  </si>
  <si>
    <t>5500001421524275</t>
  </si>
  <si>
    <t>支那乡芦山村供水保障设施建设项目</t>
  </si>
  <si>
    <t>香柏、上拉马靠、下拉马靠、澡塘寨</t>
  </si>
  <si>
    <t>新建取水坝（池）5座，蓄水池1座，铺设管道13.464km，安装一体化净水设备。</t>
  </si>
  <si>
    <t>云财农〔2021〕224号</t>
  </si>
  <si>
    <t>德财农〔2021〕96号</t>
  </si>
  <si>
    <t>5500001421524971</t>
  </si>
  <si>
    <t>弄璋镇芒面村供水保障设施建设项目</t>
  </si>
  <si>
    <t>仙岛、保山营</t>
  </si>
  <si>
    <t>新建取水坝（池）2座，铺设管道1.290km，安装一体化净水设备。</t>
  </si>
  <si>
    <t>5500001421525582</t>
  </si>
  <si>
    <t>铜壁关乡三合村供水保障设施建设项目</t>
  </si>
  <si>
    <t>塘梨、松克、磨石河、茶山寨</t>
  </si>
  <si>
    <t>新建取水坝（池）5座，蓄水池3座，铺设管道23.424km，安装一体化净水设备。</t>
  </si>
  <si>
    <t>5500001421526353</t>
  </si>
  <si>
    <t>铜壁关乡南岭村供水保障设施建设项目</t>
  </si>
  <si>
    <t>洋伞河、叠水、吴诺</t>
  </si>
  <si>
    <t>新建取水坝（池）3座，铺设管道14.1km，安装一体化净水设备。</t>
  </si>
  <si>
    <t>5500001421530042</t>
  </si>
  <si>
    <t>苏典乡茅草村供水保障设施建设项目</t>
  </si>
  <si>
    <t>瓦苦、南帕</t>
  </si>
  <si>
    <t>新建取水坝（池）1座,蓄水池1座，铺设管道2.352km，安装一体化净水设备。</t>
  </si>
  <si>
    <t>5500001421530640</t>
  </si>
  <si>
    <t>苏典乡苏典村供水保障设施建设项目</t>
  </si>
  <si>
    <t>下勐劈、围墙寨</t>
  </si>
  <si>
    <t>新建取水坝（池）2座，铺设管道3.126km，安装一体化净水设备。</t>
  </si>
  <si>
    <t>5500001421530992</t>
  </si>
  <si>
    <t>苏典乡劈石村供水保障设施建设项目</t>
  </si>
  <si>
    <t>新建取水坝（池）1座，沉淀池1座，铺设管道5.016km，安装一体化净水设备。</t>
  </si>
  <si>
    <t>5500001421523481</t>
  </si>
  <si>
    <t>那邦镇那邦村供水保障设施建设项目</t>
  </si>
  <si>
    <t>那邦镇</t>
  </si>
  <si>
    <t>那邦村</t>
  </si>
  <si>
    <t>上田坝</t>
  </si>
  <si>
    <t>新建取水坝（池）1座，蓄水池1座，铺设管道18.294km，安装一体化净水设备。</t>
  </si>
  <si>
    <t>5500001421533269</t>
  </si>
  <si>
    <t>昔马镇“8.12”滑坡洪涝灾害受损人畜饮水设施修复提升工程</t>
  </si>
  <si>
    <t>胜利、团结、保边</t>
  </si>
  <si>
    <t>街子、王家寨、中寨等</t>
  </si>
  <si>
    <t>修复提升昔马镇街子一二组，王家寨一二组，中寨一二三四组、古永一二组、箐河寨、新云巷、坡头寨、而排一二组、火石沟一二组、尖山脚、营盘坡老寨、转坡一二组、梨树园因“8.12”滑坡洪涝灾害受损的取水池4座，沉淀过滤池1座，饮水管道8km。</t>
  </si>
  <si>
    <t>5500001427173649</t>
  </si>
  <si>
    <t>盈江县2022年农村供水保障设施建设维修养护项目</t>
  </si>
  <si>
    <t>新建取水坝（池）1座，沉淀池1座，蓄水池1座，铺设管道10km。</t>
  </si>
  <si>
    <t>5500001427054352</t>
  </si>
  <si>
    <t>盈江县2022年度山洪灾害监测预警平台运行维护项目</t>
  </si>
  <si>
    <t>维护县级平台1个，广播预警站81个；自动水位雨量站8个；自动雨量站41个。</t>
  </si>
  <si>
    <t>5500001427058652</t>
  </si>
  <si>
    <t>盈江县2022年度山洪灾害防治项目</t>
  </si>
  <si>
    <t>自动雨量站遥测终端老化损毁更换3个，供电设备老化损毁更换6个；自动水位站遥测终端老化损毁更换3个。</t>
  </si>
  <si>
    <t>5500001427059916</t>
  </si>
  <si>
    <t>弄璋镇南多河小流域治理工程</t>
  </si>
  <si>
    <t>南多村</t>
  </si>
  <si>
    <t>杏社、南多、七村</t>
  </si>
  <si>
    <t>坡改梯工程2.27hm²，保土耕作252.93hm²，封育治理981.28hm²；修建灌溉渠道566m；修建取水坝1座；修建生产道路98m（含道路排水沟98m），灌溉渠道兼做生产道路排水沟；溪沟生态护堤1031m，布设管护碑1座，管护牌5块。</t>
  </si>
  <si>
    <t>5500001427061007</t>
  </si>
  <si>
    <t>盈江县平原镇大小盏达河河道清理建设项目</t>
  </si>
  <si>
    <t xml:space="preserve">河道清理，清理范围为小盏达河（从项庄岗往下）8公里，大盏达河（庄朵坝往下）7公里。 </t>
  </si>
  <si>
    <t>5500001442260098</t>
  </si>
  <si>
    <t>昔马镇团结村红木树供水保障设施建设项目</t>
  </si>
  <si>
    <t>红木树</t>
  </si>
  <si>
    <t>取水池（坝）1座，蓄水池1座，安装净水设备，铺设管道6.8公里。</t>
  </si>
  <si>
    <t>盈水函〔2022〕31号</t>
  </si>
  <si>
    <t>云财农〔2022〕95号</t>
  </si>
  <si>
    <t>德财农〔2022〕55号</t>
  </si>
  <si>
    <t>盈财整合[2022]44号</t>
  </si>
  <si>
    <t>5500001442260812</t>
  </si>
  <si>
    <t>卡场镇草坝村盆都供水保障设施建设项目</t>
  </si>
  <si>
    <t>新建取水池1座，沉淀过滤池1座，蓄水池1座，铺设管道8.7km，安装净水设备，。</t>
  </si>
  <si>
    <t>5500001442261060</t>
  </si>
  <si>
    <t>昔马镇保边村火石沟供水保障设施建设项目</t>
  </si>
  <si>
    <t>火石沟</t>
  </si>
  <si>
    <t xml:space="preserve">新建取水池1座，蓄水池1座，铺设管道7.9km，安装净水设备。
</t>
  </si>
  <si>
    <t>5500001442261521</t>
  </si>
  <si>
    <t>昔马镇保边村中寨供水保障设施建设项目</t>
  </si>
  <si>
    <t>中寨</t>
  </si>
  <si>
    <t xml:space="preserve">新建取水坝1座，沉淀池1座，铺设输水管3.0km，安装净水设备。
</t>
  </si>
  <si>
    <t>5500001442261768</t>
  </si>
  <si>
    <t>昔马镇胜利村山梁子供水保障设施建设项目</t>
  </si>
  <si>
    <t>山梁子</t>
  </si>
  <si>
    <t>新建取水池（坝）1座，安装净水设备，铺设管道4.2Km。</t>
  </si>
  <si>
    <t>5500001442261969</t>
  </si>
  <si>
    <t>卡场镇草坝村草坝供水保障设施建设项目</t>
  </si>
  <si>
    <t>新建取水池1座，蓄水池1座，铺设管道9.0Km。</t>
  </si>
  <si>
    <t>5500001442262416</t>
  </si>
  <si>
    <t>盈江县太平镇支那乡弄璋镇省级水利专项资金维修养护项目</t>
  </si>
  <si>
    <t>太平镇、支那乡、弄璋镇</t>
  </si>
  <si>
    <t>雪梨村、支东村、古里卡村</t>
  </si>
  <si>
    <t>弄相、白岩、古里卡</t>
  </si>
  <si>
    <t>针对当年因灾导致的供水基础设施损毁修复。供水建筑物修缮，供水管材（含水表）更换，净化消毒设施维养。</t>
  </si>
  <si>
    <t>云财农〔2022〕32号</t>
  </si>
  <si>
    <t>德财农〔2022〕18号</t>
  </si>
  <si>
    <t>5500001442262774</t>
  </si>
  <si>
    <t>盈江县昔马镇卡场镇苏典乡省级水利专项资金维修养护项目</t>
  </si>
  <si>
    <t>昔马镇、卡场镇、苏典乡</t>
  </si>
  <si>
    <t>团结村、黑河村、勐嘎村</t>
  </si>
  <si>
    <t>蚌林、黑河、中草坝</t>
  </si>
  <si>
    <t>5500001442263199</t>
  </si>
  <si>
    <t>盈江县2022年中央水利发展资金农业水价综合改革项目</t>
  </si>
  <si>
    <t>昔马镇、弄璋镇等</t>
  </si>
  <si>
    <t>保边村、胜利村、古里卡村等</t>
  </si>
  <si>
    <t>完成农业水价综合改革6.21万亩，维护芒线大沟1处，配套昔马镇保边大沟、新田沟量水设施2套，清理维护6.3公里；修复回龙河南干渠1处长30米，清理维护11公里；修复户宋河南干渠2处长53米，清理维护5.3公里。</t>
  </si>
  <si>
    <t>乡村振兴局</t>
  </si>
  <si>
    <t>5500001426935770</t>
  </si>
  <si>
    <t>2022年扶贫小额信贷贴息项目</t>
  </si>
  <si>
    <t>贷款本金22988.51万元，贴息资金1000万元。</t>
  </si>
  <si>
    <t>云财农〔2021〕228号、云财农〔2022〕33号、云财农〔2022〕87号</t>
  </si>
  <si>
    <t>德财农〔2021〕97号、德财农〔2022〕19号、德财农〔2022〕46号</t>
  </si>
  <si>
    <t>盈财整合〔2022〕32号、盈财整合[2022]42号</t>
  </si>
  <si>
    <t>州乡村振兴局</t>
  </si>
  <si>
    <t>5500001426937180</t>
  </si>
  <si>
    <t>盏西镇姐坎村芒佈村内道路</t>
  </si>
  <si>
    <t>姐坎村</t>
  </si>
  <si>
    <t>芒佈</t>
  </si>
  <si>
    <t>1.路长3.5公里，混凝土道路土方开挖250m3;2.混凝土道路挡土墙150m3;3.Φ30cm水泥管4米;4.110PVC管150米;5.路基找平土方开挖3500m3;6.路基砂夹石回填2500m3;7.混凝土道路13000m2;8.道路砂砾石垫层13000m2等，总投入265万元，2021年投入68万元，2022年投入197万元。</t>
  </si>
  <si>
    <t>盈财整合〔2022〕32号</t>
  </si>
  <si>
    <t>住建局</t>
  </si>
  <si>
    <t>5500001442110203</t>
  </si>
  <si>
    <t>卡场镇五排村农村生活垃圾治理项目</t>
  </si>
  <si>
    <r>
      <rPr>
        <sz val="11"/>
        <color theme="1"/>
        <rFont val="宋体"/>
        <charset val="134"/>
      </rPr>
      <t>购置</t>
    </r>
    <r>
      <rPr>
        <sz val="11"/>
        <color indexed="8"/>
        <rFont val="宋体"/>
        <charset val="134"/>
      </rPr>
      <t>3</t>
    </r>
    <r>
      <rPr>
        <sz val="11"/>
        <color theme="1"/>
        <rFont val="宋体"/>
        <charset val="134"/>
      </rPr>
      <t>吨后装式垃圾压缩车</t>
    </r>
    <r>
      <rPr>
        <sz val="11"/>
        <color indexed="8"/>
        <rFont val="宋体"/>
        <charset val="134"/>
      </rPr>
      <t>1</t>
    </r>
    <r>
      <rPr>
        <sz val="11"/>
        <color theme="1"/>
        <rFont val="宋体"/>
        <charset val="134"/>
      </rPr>
      <t>辆、购置</t>
    </r>
    <r>
      <rPr>
        <sz val="11"/>
        <color indexed="8"/>
        <rFont val="宋体"/>
        <charset val="134"/>
      </rPr>
      <t>78</t>
    </r>
    <r>
      <rPr>
        <sz val="11"/>
        <color theme="1"/>
        <rFont val="宋体"/>
        <charset val="134"/>
      </rPr>
      <t>只垃圾收集桶（</t>
    </r>
    <r>
      <rPr>
        <sz val="11"/>
        <color indexed="8"/>
        <rFont val="宋体"/>
        <charset val="134"/>
      </rPr>
      <t>240L</t>
    </r>
    <r>
      <rPr>
        <sz val="11"/>
        <color theme="1"/>
        <rFont val="宋体"/>
        <charset val="134"/>
      </rPr>
      <t>）</t>
    </r>
  </si>
  <si>
    <t>盈财整合[2022]36号</t>
  </si>
  <si>
    <t>5500001442121176</t>
  </si>
  <si>
    <t>苏典乡勐嘎村垃圾处置收运建设项目</t>
  </si>
  <si>
    <t>购买2辆3吨后装式垃圾压缩车、购买160只垃圾收集桶</t>
  </si>
  <si>
    <t>5500001442122498</t>
  </si>
  <si>
    <t>铜壁关乡建边村配套垃圾处理基础设施项目</t>
  </si>
  <si>
    <r>
      <rPr>
        <sz val="11"/>
        <color theme="1"/>
        <rFont val="宋体"/>
        <charset val="134"/>
      </rPr>
      <t>购置</t>
    </r>
    <r>
      <rPr>
        <sz val="11"/>
        <color indexed="8"/>
        <rFont val="宋体"/>
        <charset val="134"/>
      </rPr>
      <t>3</t>
    </r>
    <r>
      <rPr>
        <sz val="11"/>
        <color theme="1"/>
        <rFont val="宋体"/>
        <charset val="134"/>
      </rPr>
      <t>吨后装式垃圾压缩车</t>
    </r>
    <r>
      <rPr>
        <sz val="11"/>
        <color indexed="8"/>
        <rFont val="宋体"/>
        <charset val="134"/>
      </rPr>
      <t>1</t>
    </r>
    <r>
      <rPr>
        <sz val="11"/>
        <color theme="1"/>
        <rFont val="宋体"/>
        <charset val="134"/>
      </rPr>
      <t>辆、购置</t>
    </r>
    <r>
      <rPr>
        <sz val="11"/>
        <color indexed="8"/>
        <rFont val="宋体"/>
        <charset val="134"/>
      </rPr>
      <t>54</t>
    </r>
    <r>
      <rPr>
        <sz val="11"/>
        <color theme="1"/>
        <rFont val="宋体"/>
        <charset val="134"/>
      </rPr>
      <t>只垃圾收集桶（</t>
    </r>
    <r>
      <rPr>
        <sz val="11"/>
        <color indexed="8"/>
        <rFont val="宋体"/>
        <charset val="134"/>
      </rPr>
      <t>240L</t>
    </r>
    <r>
      <rPr>
        <sz val="11"/>
        <color theme="1"/>
        <rFont val="宋体"/>
        <charset val="134"/>
      </rPr>
      <t>），其中金竹二组配置</t>
    </r>
    <r>
      <rPr>
        <sz val="11"/>
        <color indexed="8"/>
        <rFont val="宋体"/>
        <charset val="134"/>
      </rPr>
      <t>12</t>
    </r>
    <r>
      <rPr>
        <sz val="11"/>
        <color theme="1"/>
        <rFont val="宋体"/>
        <charset val="134"/>
      </rPr>
      <t>只塑料垃圾桶，总计</t>
    </r>
    <r>
      <rPr>
        <sz val="11"/>
        <color indexed="8"/>
        <rFont val="宋体"/>
        <charset val="134"/>
      </rPr>
      <t>0.42</t>
    </r>
    <r>
      <rPr>
        <sz val="11"/>
        <color theme="1"/>
        <rFont val="宋体"/>
        <charset val="134"/>
      </rPr>
      <t>万元，大浪速配置</t>
    </r>
    <r>
      <rPr>
        <sz val="11"/>
        <color indexed="8"/>
        <rFont val="宋体"/>
        <charset val="134"/>
      </rPr>
      <t>14</t>
    </r>
    <r>
      <rPr>
        <sz val="11"/>
        <color theme="1"/>
        <rFont val="宋体"/>
        <charset val="134"/>
      </rPr>
      <t>只塑料垃圾桶总计</t>
    </r>
    <r>
      <rPr>
        <sz val="11"/>
        <color indexed="8"/>
        <rFont val="宋体"/>
        <charset val="134"/>
      </rPr>
      <t>0.49</t>
    </r>
    <r>
      <rPr>
        <sz val="11"/>
        <color theme="1"/>
        <rFont val="宋体"/>
        <charset val="134"/>
      </rPr>
      <t>万元，小浪速配置</t>
    </r>
    <r>
      <rPr>
        <sz val="11"/>
        <color indexed="8"/>
        <rFont val="宋体"/>
        <charset val="134"/>
      </rPr>
      <t>9</t>
    </r>
    <r>
      <rPr>
        <sz val="11"/>
        <color theme="1"/>
        <rFont val="宋体"/>
        <charset val="134"/>
      </rPr>
      <t>只塑料垃圾桶总计</t>
    </r>
    <r>
      <rPr>
        <sz val="11"/>
        <color indexed="8"/>
        <rFont val="宋体"/>
        <charset val="134"/>
      </rPr>
      <t>0.315</t>
    </r>
    <r>
      <rPr>
        <sz val="11"/>
        <color theme="1"/>
        <rFont val="宋体"/>
        <charset val="134"/>
      </rPr>
      <t>万元，金竹一组配置</t>
    </r>
    <r>
      <rPr>
        <sz val="11"/>
        <color indexed="8"/>
        <rFont val="宋体"/>
        <charset val="134"/>
      </rPr>
      <t>8</t>
    </r>
    <r>
      <rPr>
        <sz val="11"/>
        <color theme="1"/>
        <rFont val="宋体"/>
        <charset val="134"/>
      </rPr>
      <t>只塑料垃圾桶总计</t>
    </r>
    <r>
      <rPr>
        <sz val="11"/>
        <color indexed="8"/>
        <rFont val="宋体"/>
        <charset val="134"/>
      </rPr>
      <t>0.28</t>
    </r>
    <r>
      <rPr>
        <sz val="11"/>
        <color theme="1"/>
        <rFont val="宋体"/>
        <charset val="134"/>
      </rPr>
      <t>万元，而干亚配置</t>
    </r>
    <r>
      <rPr>
        <sz val="11"/>
        <color indexed="8"/>
        <rFont val="宋体"/>
        <charset val="134"/>
      </rPr>
      <t>8</t>
    </r>
    <r>
      <rPr>
        <sz val="11"/>
        <color theme="1"/>
        <rFont val="宋体"/>
        <charset val="134"/>
      </rPr>
      <t>只塑料垃圾桶总计</t>
    </r>
    <r>
      <rPr>
        <sz val="11"/>
        <color indexed="8"/>
        <rFont val="宋体"/>
        <charset val="134"/>
      </rPr>
      <t>0.28</t>
    </r>
    <r>
      <rPr>
        <sz val="11"/>
        <color theme="1"/>
        <rFont val="宋体"/>
        <charset val="134"/>
      </rPr>
      <t>万元，陆顶配置</t>
    </r>
    <r>
      <rPr>
        <sz val="11"/>
        <color indexed="8"/>
        <rFont val="宋体"/>
        <charset val="134"/>
      </rPr>
      <t>3</t>
    </r>
    <r>
      <rPr>
        <sz val="11"/>
        <color theme="1"/>
        <rFont val="宋体"/>
        <charset val="134"/>
      </rPr>
      <t>只塑料垃圾桶总计</t>
    </r>
    <r>
      <rPr>
        <sz val="11"/>
        <color indexed="8"/>
        <rFont val="宋体"/>
        <charset val="134"/>
      </rPr>
      <t>0.105</t>
    </r>
    <r>
      <rPr>
        <sz val="11"/>
        <color theme="1"/>
        <rFont val="宋体"/>
        <charset val="134"/>
      </rPr>
      <t>万元。</t>
    </r>
  </si>
  <si>
    <t>5500001442123255</t>
  </si>
  <si>
    <t>铜壁关乡南岭村配套垃圾处理基础设施项目</t>
  </si>
  <si>
    <r>
      <rPr>
        <sz val="11"/>
        <color theme="1"/>
        <rFont val="宋体"/>
        <charset val="134"/>
      </rPr>
      <t>购置</t>
    </r>
    <r>
      <rPr>
        <sz val="11"/>
        <color indexed="8"/>
        <rFont val="宋体"/>
        <charset val="134"/>
      </rPr>
      <t>3</t>
    </r>
    <r>
      <rPr>
        <sz val="11"/>
        <color theme="1"/>
        <rFont val="宋体"/>
        <charset val="134"/>
      </rPr>
      <t>吨后装式垃圾压缩车</t>
    </r>
    <r>
      <rPr>
        <sz val="11"/>
        <color indexed="8"/>
        <rFont val="宋体"/>
        <charset val="134"/>
      </rPr>
      <t>1</t>
    </r>
    <r>
      <rPr>
        <sz val="11"/>
        <color theme="1"/>
        <rFont val="宋体"/>
        <charset val="134"/>
      </rPr>
      <t>辆、购置</t>
    </r>
    <r>
      <rPr>
        <sz val="11"/>
        <color indexed="8"/>
        <rFont val="宋体"/>
        <charset val="134"/>
      </rPr>
      <t>54</t>
    </r>
    <r>
      <rPr>
        <sz val="11"/>
        <color theme="1"/>
        <rFont val="宋体"/>
        <charset val="134"/>
      </rPr>
      <t>只垃圾收集桶（</t>
    </r>
    <r>
      <rPr>
        <sz val="11"/>
        <color indexed="8"/>
        <rFont val="宋体"/>
        <charset val="134"/>
      </rPr>
      <t>240L</t>
    </r>
    <r>
      <rPr>
        <sz val="11"/>
        <color theme="1"/>
        <rFont val="宋体"/>
        <charset val="134"/>
      </rPr>
      <t>），其中南岭配置</t>
    </r>
    <r>
      <rPr>
        <sz val="11"/>
        <color indexed="8"/>
        <rFont val="宋体"/>
        <charset val="134"/>
      </rPr>
      <t>8</t>
    </r>
    <r>
      <rPr>
        <sz val="11"/>
        <color theme="1"/>
        <rFont val="宋体"/>
        <charset val="134"/>
      </rPr>
      <t>只塑料垃圾桶，总计</t>
    </r>
    <r>
      <rPr>
        <sz val="11"/>
        <color indexed="8"/>
        <rFont val="宋体"/>
        <charset val="134"/>
      </rPr>
      <t>0.28</t>
    </r>
    <r>
      <rPr>
        <sz val="11"/>
        <color theme="1"/>
        <rFont val="宋体"/>
        <charset val="134"/>
      </rPr>
      <t>万元；白石头配置</t>
    </r>
    <r>
      <rPr>
        <sz val="11"/>
        <color indexed="8"/>
        <rFont val="宋体"/>
        <charset val="134"/>
      </rPr>
      <t>12</t>
    </r>
    <r>
      <rPr>
        <sz val="11"/>
        <color theme="1"/>
        <rFont val="宋体"/>
        <charset val="134"/>
      </rPr>
      <t>只塑料垃圾桶，总计</t>
    </r>
    <r>
      <rPr>
        <sz val="11"/>
        <color indexed="8"/>
        <rFont val="宋体"/>
        <charset val="134"/>
      </rPr>
      <t>0.42</t>
    </r>
    <r>
      <rPr>
        <sz val="11"/>
        <color theme="1"/>
        <rFont val="宋体"/>
        <charset val="134"/>
      </rPr>
      <t>万元；吴若配置</t>
    </r>
    <r>
      <rPr>
        <sz val="11"/>
        <color indexed="8"/>
        <rFont val="宋体"/>
        <charset val="134"/>
      </rPr>
      <t>7</t>
    </r>
    <r>
      <rPr>
        <sz val="11"/>
        <color theme="1"/>
        <rFont val="宋体"/>
        <charset val="134"/>
      </rPr>
      <t>只塑料垃圾桶，总计</t>
    </r>
    <r>
      <rPr>
        <sz val="11"/>
        <color indexed="8"/>
        <rFont val="宋体"/>
        <charset val="134"/>
      </rPr>
      <t>0.245</t>
    </r>
    <r>
      <rPr>
        <sz val="11"/>
        <color theme="1"/>
        <rFont val="宋体"/>
        <charset val="134"/>
      </rPr>
      <t>万元；洋伞河坝配置</t>
    </r>
    <r>
      <rPr>
        <sz val="11"/>
        <color indexed="8"/>
        <rFont val="宋体"/>
        <charset val="134"/>
      </rPr>
      <t>13</t>
    </r>
    <r>
      <rPr>
        <sz val="11"/>
        <color theme="1"/>
        <rFont val="宋体"/>
        <charset val="134"/>
      </rPr>
      <t>只塑料垃圾桶，总计</t>
    </r>
    <r>
      <rPr>
        <sz val="11"/>
        <color indexed="8"/>
        <rFont val="宋体"/>
        <charset val="134"/>
      </rPr>
      <t>0.455</t>
    </r>
    <r>
      <rPr>
        <sz val="11"/>
        <color theme="1"/>
        <rFont val="宋体"/>
        <charset val="134"/>
      </rPr>
      <t>万元；叠水配置</t>
    </r>
    <r>
      <rPr>
        <sz val="11"/>
        <color indexed="8"/>
        <rFont val="宋体"/>
        <charset val="134"/>
      </rPr>
      <t>6</t>
    </r>
    <r>
      <rPr>
        <sz val="11"/>
        <color theme="1"/>
        <rFont val="宋体"/>
        <charset val="134"/>
      </rPr>
      <t>只塑料垃圾桶总计</t>
    </r>
    <r>
      <rPr>
        <sz val="11"/>
        <color indexed="8"/>
        <rFont val="宋体"/>
        <charset val="134"/>
      </rPr>
      <t>0.21</t>
    </r>
    <r>
      <rPr>
        <sz val="11"/>
        <color theme="1"/>
        <rFont val="宋体"/>
        <charset val="134"/>
      </rPr>
      <t>万元；瓦蕉配置</t>
    </r>
    <r>
      <rPr>
        <sz val="11"/>
        <color indexed="8"/>
        <rFont val="宋体"/>
        <charset val="134"/>
      </rPr>
      <t>8</t>
    </r>
    <r>
      <rPr>
        <sz val="11"/>
        <color theme="1"/>
        <rFont val="宋体"/>
        <charset val="134"/>
      </rPr>
      <t>只塑料垃圾桶，总计</t>
    </r>
    <r>
      <rPr>
        <sz val="11"/>
        <color indexed="8"/>
        <rFont val="宋体"/>
        <charset val="134"/>
      </rPr>
      <t>0.28</t>
    </r>
    <r>
      <rPr>
        <sz val="11"/>
        <color theme="1"/>
        <rFont val="宋体"/>
        <charset val="134"/>
      </rPr>
      <t>万元；</t>
    </r>
  </si>
  <si>
    <t>5500001442123510</t>
  </si>
  <si>
    <t>支那乡芦山村生活垃圾处理设施建设项目</t>
  </si>
  <si>
    <r>
      <rPr>
        <sz val="11"/>
        <color theme="1"/>
        <rFont val="宋体"/>
        <charset val="134"/>
      </rPr>
      <t>购置</t>
    </r>
    <r>
      <rPr>
        <sz val="11"/>
        <color indexed="8"/>
        <rFont val="宋体"/>
        <charset val="134"/>
      </rPr>
      <t>3</t>
    </r>
    <r>
      <rPr>
        <sz val="11"/>
        <color theme="1"/>
        <rFont val="宋体"/>
        <charset val="134"/>
      </rPr>
      <t>吨后装式垃圾压缩车</t>
    </r>
    <r>
      <rPr>
        <sz val="11"/>
        <color indexed="8"/>
        <rFont val="宋体"/>
        <charset val="134"/>
      </rPr>
      <t>1</t>
    </r>
    <r>
      <rPr>
        <sz val="11"/>
        <color theme="1"/>
        <rFont val="宋体"/>
        <charset val="134"/>
      </rPr>
      <t>辆、</t>
    </r>
    <r>
      <rPr>
        <sz val="11"/>
        <color indexed="8"/>
        <rFont val="宋体"/>
        <charset val="134"/>
      </rPr>
      <t>7m³</t>
    </r>
    <r>
      <rPr>
        <sz val="11"/>
        <color theme="1"/>
        <rFont val="宋体"/>
        <charset val="134"/>
      </rPr>
      <t>的勾臂车</t>
    </r>
    <r>
      <rPr>
        <sz val="11"/>
        <color indexed="8"/>
        <rFont val="宋体"/>
        <charset val="134"/>
      </rPr>
      <t>1</t>
    </r>
    <r>
      <rPr>
        <sz val="11"/>
        <color theme="1"/>
        <rFont val="宋体"/>
        <charset val="134"/>
      </rPr>
      <t>辆、</t>
    </r>
    <r>
      <rPr>
        <sz val="11"/>
        <color indexed="8"/>
        <rFont val="宋体"/>
        <charset val="134"/>
      </rPr>
      <t>7m³</t>
    </r>
    <r>
      <rPr>
        <sz val="11"/>
        <color theme="1"/>
        <rFont val="宋体"/>
        <charset val="134"/>
      </rPr>
      <t>的垃圾集装箱</t>
    </r>
    <r>
      <rPr>
        <sz val="11"/>
        <color indexed="8"/>
        <rFont val="宋体"/>
        <charset val="134"/>
      </rPr>
      <t>2</t>
    </r>
    <r>
      <rPr>
        <sz val="11"/>
        <color theme="1"/>
        <rFont val="宋体"/>
        <charset val="134"/>
      </rPr>
      <t>个、购置</t>
    </r>
    <r>
      <rPr>
        <sz val="11"/>
        <color indexed="8"/>
        <rFont val="宋体"/>
        <charset val="134"/>
      </rPr>
      <t>83</t>
    </r>
    <r>
      <rPr>
        <sz val="11"/>
        <color theme="1"/>
        <rFont val="宋体"/>
        <charset val="134"/>
      </rPr>
      <t>只垃圾收集桶（</t>
    </r>
    <r>
      <rPr>
        <sz val="11"/>
        <color indexed="8"/>
        <rFont val="宋体"/>
        <charset val="134"/>
      </rPr>
      <t>240L</t>
    </r>
    <r>
      <rPr>
        <sz val="11"/>
        <color theme="1"/>
        <rFont val="宋体"/>
        <charset val="134"/>
      </rPr>
      <t>）</t>
    </r>
  </si>
  <si>
    <t>5500001442124048</t>
  </si>
  <si>
    <t>那邦村农村生活垃圾处理设施项目</t>
  </si>
  <si>
    <r>
      <rPr>
        <sz val="11"/>
        <color theme="1"/>
        <rFont val="宋体"/>
        <charset val="134"/>
      </rPr>
      <t>购置</t>
    </r>
    <r>
      <rPr>
        <sz val="11"/>
        <color indexed="8"/>
        <rFont val="宋体"/>
        <charset val="134"/>
      </rPr>
      <t>3</t>
    </r>
    <r>
      <rPr>
        <sz val="11"/>
        <color theme="1"/>
        <rFont val="宋体"/>
        <charset val="134"/>
      </rPr>
      <t>吨后装式垃圾压缩车</t>
    </r>
    <r>
      <rPr>
        <sz val="11"/>
        <color indexed="8"/>
        <rFont val="宋体"/>
        <charset val="134"/>
      </rPr>
      <t>1</t>
    </r>
    <r>
      <rPr>
        <sz val="11"/>
        <color theme="1"/>
        <rFont val="宋体"/>
        <charset val="134"/>
      </rPr>
      <t>辆、购置</t>
    </r>
    <r>
      <rPr>
        <sz val="11"/>
        <color indexed="8"/>
        <rFont val="宋体"/>
        <charset val="134"/>
      </rPr>
      <t>81</t>
    </r>
    <r>
      <rPr>
        <sz val="11"/>
        <color theme="1"/>
        <rFont val="宋体"/>
        <charset val="134"/>
      </rPr>
      <t>只垃圾收集桶（</t>
    </r>
    <r>
      <rPr>
        <sz val="11"/>
        <color indexed="8"/>
        <rFont val="宋体"/>
        <charset val="134"/>
      </rPr>
      <t>240L</t>
    </r>
    <r>
      <rPr>
        <sz val="11"/>
        <color theme="1"/>
        <rFont val="宋体"/>
        <charset val="134"/>
      </rPr>
      <t>）</t>
    </r>
  </si>
  <si>
    <t>旧城镇人民政府</t>
  </si>
  <si>
    <t>5500001425581031</t>
  </si>
  <si>
    <t>旧城街子到新民村蚌罕小组道路硬化工程项目</t>
  </si>
  <si>
    <t>旧城村</t>
  </si>
  <si>
    <t>街子小组、蚌罕小组</t>
  </si>
  <si>
    <t>道路土石方开挖355立方米，天然砂砾石软基换填400立方米，20 厘米厚混凝土路面100米，宽10米、浆砌石支砌排水沟100米</t>
  </si>
  <si>
    <t>盈财整合[2022]16号</t>
  </si>
  <si>
    <t>卡场镇人民政府</t>
  </si>
  <si>
    <t>5500001426936136</t>
  </si>
  <si>
    <t>卡场镇标准化蚕棚建设项目</t>
  </si>
  <si>
    <t>草坝村、黑河村、五排村</t>
  </si>
  <si>
    <t>新建20个蚕棚，每个120平方米，场地硬化，每个2.8万。其中：黑河5个、五排村5个、草坝村10个</t>
  </si>
  <si>
    <t>盈财整合[2022]17号</t>
  </si>
  <si>
    <t>县农业农村局</t>
  </si>
  <si>
    <t>5500001426936511</t>
  </si>
  <si>
    <t>盈江县卡场镇卡场村茶叶示范基地建设项目</t>
  </si>
  <si>
    <t>梁丹、三家村、小新寨</t>
  </si>
  <si>
    <t>①改造提升一座茶叶初制所，购置新型茶叶加工机械设备，投资50万元；②改造提升500亩人工茶园，300元/亩，投资15万元，其中：梁丹村民小组200亩，三家村村民小组200亩，小新寨村民小组100亩；③建设1000米茶叶产业道路，投资20万元。</t>
  </si>
  <si>
    <t>5500001426936889</t>
  </si>
  <si>
    <t>卡场镇吾帕村小蚕共育基地附属项目</t>
  </si>
  <si>
    <t>吾帕村</t>
  </si>
  <si>
    <t>1.建设小蚕发放点一个，配套彩钢棚1个，面积100m2。2.建设蚕茧收购蚕点1个，新建彩钢棚1个，面积100m2，场地硬化100m2，储藏室1间30m2。彩钢棚300元/m2，共6万元。场地硬化160元/m2,共1.6万元。储藏室500元/m2，共1.5万元。挡墙、排水沟、场地平整等其他附属工程10.9万元。合计20万元。</t>
  </si>
  <si>
    <t>5500001426937202</t>
  </si>
  <si>
    <t>卡场镇草坝村盆都自然村公厕建设项目</t>
  </si>
  <si>
    <t>新建公厕一座，7个蹲位（女厕4个、男厕3个），男厕2个小便池，建筑面积54㎡,含化粪池。</t>
  </si>
  <si>
    <t>芒章乡</t>
  </si>
  <si>
    <t>芒章乡人民政府</t>
  </si>
  <si>
    <t>5500001425622101</t>
  </si>
  <si>
    <t>芒章乡发展壮大村集体经济实现脱贫成果巩固提质增效建设项目</t>
  </si>
  <si>
    <t>芒章村</t>
  </si>
  <si>
    <t>芒章街道</t>
  </si>
  <si>
    <t>新建特色农产品销售电商扶贫车间1幢3层1000㎡框架结构房及附属设施（含车间基础设施配备）</t>
  </si>
  <si>
    <t>盈巩固振兴组 〔2022〕      2号</t>
  </si>
  <si>
    <t>盈财整合[2022]18号</t>
  </si>
  <si>
    <t>勐弄乡人民政府</t>
  </si>
  <si>
    <t>5500001425755787</t>
  </si>
  <si>
    <t>勐弄乡松园村农村污水治理项目</t>
  </si>
  <si>
    <t>松园一至六组、神端、朝阳山、河边寨</t>
  </si>
  <si>
    <t>在松园村建设村庄生活污水收集户管198.9米，新建污水收集沟管10428.5米，建设生活污水资源化利用治理工程3套（预处理+厌氧+表流湿地2套，建设预处理+无动力一体化+人工湿地1套）。</t>
  </si>
  <si>
    <t>盈财整合[2022]19号</t>
  </si>
  <si>
    <t>德宏州生态环境保护局盈江分局</t>
  </si>
  <si>
    <t>5500001425651861</t>
  </si>
  <si>
    <t>松园村村委会松园自然村一二三组公厕建设项目</t>
  </si>
  <si>
    <t>松园一至三组</t>
  </si>
  <si>
    <t>建设4蹲位水冲式公厕3个</t>
  </si>
  <si>
    <t>县民宗局
县乡村振兴局</t>
  </si>
  <si>
    <t>5500001425646217</t>
  </si>
  <si>
    <t>勐弄乡扶持壮大村级集体经济项目</t>
  </si>
  <si>
    <t>一至六组、朝阳山、神端、河边寨</t>
  </si>
  <si>
    <t>1.建设集装箱民宿酒店20套，每套投入资金12万元（含民宿酒店内部设施配备），共计240万元。2.建设自助厨房2间，配备必要的厨具、餐具，计划投入资金20万元。3.建设自助烧烤区1个，计划投入资金8万元。4.建设栈道、休闲体验等附属设施，计划投入资金42万元。</t>
  </si>
  <si>
    <t>农场管委会</t>
  </si>
  <si>
    <t>农场管理委员会</t>
  </si>
  <si>
    <t>5500001426433487</t>
  </si>
  <si>
    <t>盈江农场石斛生产能力提升建设项目</t>
  </si>
  <si>
    <t>盈江农场</t>
  </si>
  <si>
    <t>盈腾社区</t>
  </si>
  <si>
    <t>六小区</t>
  </si>
  <si>
    <t>建设钢架结构房1幢及附属设施（总建筑面积814.46㎡,含建筑、结构、水电、消防安装等,建筑层数及高度：地上一层，建筑檐口高6.0米；屋面：铝板隔热屋面;墙体：240mm厚实心砖墙（高2米）+保温板墙面）</t>
  </si>
  <si>
    <t>盈农管发〔2022〕9号</t>
  </si>
  <si>
    <t>德财农[2021]97号</t>
  </si>
  <si>
    <t>盈财整合[2021]15号</t>
  </si>
  <si>
    <t>5500001442347410</t>
  </si>
  <si>
    <t>盈江农场盈腾一小区水库（鱼塘）养殖巩固提升建设项目</t>
  </si>
  <si>
    <t>一小区</t>
  </si>
  <si>
    <t>1.建设120m挡墙（.总建筑面积480㎡,含建筑、结构、高度：墙体高3-4.5m（根据水位具体施工）、底宽1.5m、顶宽0.6m）。2.出水口淤泥清理及修复。</t>
  </si>
  <si>
    <t>盈财整合[2022]38号</t>
  </si>
  <si>
    <t>弄璋镇人民政府</t>
  </si>
  <si>
    <t>5500001426935827</t>
  </si>
  <si>
    <t>弄璋镇芒面村老芒面产业道路建设</t>
  </si>
  <si>
    <t>老芒面</t>
  </si>
  <si>
    <t>新建20cm厚C25混凝土产业道路长6.2公里，宽4.5米。</t>
  </si>
  <si>
    <t>盈财整合[2022]20号</t>
  </si>
  <si>
    <t>乡村振兴
民族宗教</t>
  </si>
  <si>
    <t>5500001426935992</t>
  </si>
  <si>
    <t>弄璋镇芒面村先岛保山营产业道路建设</t>
  </si>
  <si>
    <t>先岛
保山营</t>
  </si>
  <si>
    <t>新建20cm厚C25混凝土产业道路长4.8公里，宽4.5米，部分边沟修缮。</t>
  </si>
  <si>
    <t>5500001426936197</t>
  </si>
  <si>
    <t>弄璋镇古里卡老寨产业道路建设</t>
  </si>
  <si>
    <t>古里卡</t>
  </si>
  <si>
    <t>新建古里卡村老寨芒面片区20cm厚C25混凝产业道路1.3公里，宽4.5米，片石混凝土边沟1.3公里。</t>
  </si>
  <si>
    <t>5500001426935327</t>
  </si>
  <si>
    <t>弄璋镇弄勐村大园子村民小组公共卫生厕所建设项目</t>
  </si>
  <si>
    <t>弄勐村</t>
  </si>
  <si>
    <t>大园子</t>
  </si>
  <si>
    <t>新建卫生公厕一座。</t>
  </si>
  <si>
    <t>平原镇人民政府</t>
  </si>
  <si>
    <t>5500001427067207</t>
  </si>
  <si>
    <t>平原镇富联村下共别河弄沟农田灌溉沟渠</t>
  </si>
  <si>
    <t>富联村</t>
  </si>
  <si>
    <t>下共别</t>
  </si>
  <si>
    <t>源头取水口长15米、下底1.2米、上底0.40米、高1.6米、折合：19.2立方米；下坎挡墙下底0.90米、上底0.40米、高1.5米、长450米、折合：438.75立方米；上坎挡墙下底0.80米、上底0,40米、高1米、折合：270立方米；沟渠全长450米、沟底宽0.40厘米、厚或者高16厘米、折合：28.8立方米，以上总计756.75立方米。</t>
  </si>
  <si>
    <t>盈财整合[2022]22号</t>
  </si>
  <si>
    <t>县民宗局 
县农业农村局</t>
  </si>
  <si>
    <t>5500001427028554</t>
  </si>
  <si>
    <t>平原镇新莲村农田水利基本建设项目</t>
  </si>
  <si>
    <t>新莲村</t>
  </si>
  <si>
    <t>沟渠规格：200cmx90cm毛石混凝土沟1250米，60cmx60cm毛石混凝土沟130米，30cmx60cm毛石混凝土沟460米，1座拦水坝长25米。主要内容：沟槽土方开挖、C20毛石混凝土沟底、模板、C20毛石混凝土沟壁、沟槽土方回填、余土外运输。</t>
  </si>
  <si>
    <t>5500001427060365</t>
  </si>
  <si>
    <t>平原镇高里村下高里村民小组道路建设项目</t>
  </si>
  <si>
    <t>高里村</t>
  </si>
  <si>
    <t>下高里</t>
  </si>
  <si>
    <t>1.拆除破损混凝土及外运：3860平方米；2.路基调平、200nn厚砂砾石基层；3.200mm厚C25混凝土路面硬化3860平方米；4.排水210米； 5.C25混凝土挡墙50立方米；6.涵管20米。</t>
  </si>
  <si>
    <t>苏典傈僳族乡人民政府</t>
  </si>
  <si>
    <t>5500001426909421</t>
  </si>
  <si>
    <t>苏典乡苏典村公共厕所建设项目</t>
  </si>
  <si>
    <t>中勐劈、中寨、围墙寨</t>
  </si>
  <si>
    <t>在中勐劈、中寨、围墙寨3个小组各建设1座男厕位2个，小便池2个， 女厕位2个水冲厕。</t>
  </si>
  <si>
    <t>盈财整合[2022]29号</t>
  </si>
  <si>
    <t>5500001426898017</t>
  </si>
  <si>
    <t>苏典乡勐嘎村绿色茶叶示范基地建设项目（集体经济）</t>
  </si>
  <si>
    <t>①改造提升一座茶叶初制所，购置新型茶叶加工机械设备，投资32万元；②改造提升400亩绿色茶园×300元/亩，投资12万元；③建设1000米茶叶产业道路，投资20万元。</t>
  </si>
  <si>
    <t>5500001426908184</t>
  </si>
  <si>
    <t>苏典乡勐嘎村空树村民小组公共卫生厕所建设</t>
  </si>
  <si>
    <t>新建公共卫生厕所1座，砖混结构，男厕位2个， 女厕位2个</t>
  </si>
  <si>
    <t>5500001426083748</t>
  </si>
  <si>
    <t>劈石村蚕茧收购点建设项目（集体经济）</t>
  </si>
  <si>
    <t>高岩</t>
  </si>
  <si>
    <t>新建彩钢大棚620m2，配套储藏室1间30m2。彩钢大棚300元/m2，共18.6万元，储藏室30m2,共1.4万元。两项合计20万元。</t>
  </si>
  <si>
    <t>5500001426908570</t>
  </si>
  <si>
    <t>苏典乡劈石村公共厕所建设项目</t>
  </si>
  <si>
    <t>鲁苗、浪速</t>
  </si>
  <si>
    <t>鲁苗、浪速各新建公厕1座，砖混结构，建筑面积25㎡，男厕位2个，小便池2个，女厕位3个。每个15万元。</t>
  </si>
  <si>
    <t>太平镇人民政府</t>
  </si>
  <si>
    <t>5500001426272431</t>
  </si>
  <si>
    <t>太平镇卡牙村高里山产业道路</t>
  </si>
  <si>
    <t>卡牙村</t>
  </si>
  <si>
    <t>新建10公里C15三面混泥土支砌排水沟，新建宽3-4.5米，长12公里铺沙垫石产业道路,，预埋涵洞8处</t>
  </si>
  <si>
    <t>盈财整合[2022]28号</t>
  </si>
  <si>
    <t>5500001426291627</t>
  </si>
  <si>
    <t>盈江县太平镇龙盆村2022年以工代赈片区开发工程</t>
  </si>
  <si>
    <t>龙盆村</t>
  </si>
  <si>
    <t>1、新建灌溉与排水工程26条，全长6600m。2、新建田间道路工程6条，全长6500m。3、新建取水坝10座，新建挡土墙220m，新建农机涵洞8座，新建下田道14座。</t>
  </si>
  <si>
    <t>铜壁关乡人民政府</t>
  </si>
  <si>
    <t>5500001425967722</t>
  </si>
  <si>
    <t>铜壁关乡南岭村规范化茶叶加工厂建设项目（集体经济）</t>
  </si>
  <si>
    <t>①建设加工厂房、购置加工机械，投资50万元；茶园改造提升330亩，300元/亩，投资10万元；</t>
  </si>
  <si>
    <t>盈政办发〔2022〕26号</t>
  </si>
  <si>
    <t>盈财整合[2022]27号</t>
  </si>
  <si>
    <t>县民宗局
县农业农村局</t>
  </si>
  <si>
    <t>5500001426026076</t>
  </si>
  <si>
    <t>铜壁关乡三合村7个村民小组公厕项目</t>
  </si>
  <si>
    <t>磨石河、大寨、塘梨坝、小新寨、诗别、嘠独二组、新村</t>
  </si>
  <si>
    <t>①新建磨石河公厕1个16万（三格式化粪池男2，女3公厕1座）②新建大寨公厕1个16万（三格式化粪池男2，女3公厕1座）、③新建塘梨坝公厕1个16万、④新建小新寨公厕1个16万（三格式化粪池男2，女3公厕1座），⑤改造诗别公厕1个5万（改为水冲式）、⑥改造嘠独二组公厕1个5万（改为水冲式）、⑦改造新村厕所1个5万（改为水冲式）。</t>
  </si>
  <si>
    <t>5500001442215208</t>
  </si>
  <si>
    <t>铜壁关乡南岭村生活污水资源化利用项目</t>
  </si>
  <si>
    <t>瓦焦、南岭、洋伞河坝</t>
  </si>
  <si>
    <t>1.瓦焦村村内拟建设污水收集主管98.22米，污水收集支管285.94米，污水收集户管288.24米，建设户用清扫井32座、检查井（沉泥井）4座。拟建设“（厌氧发酵池）集中收集+资源化利用”污水处理系统1座，建设7户单户污水收集资源化利用设施。2. 南岭村村内拟建设污水收集主管118.9米，污水收集支管287.5米，污水收集户管288.24米，建设户用清扫井39座、检查井（沉泥井）4座。拟建设“（厌氧发酵池）集中收集+资源化利用”污水处理系统1座。3.洋伞河坝村村内拟建设污水收集主管371.41米，污水收集支管606.91米，污水收集户管443.12米，建设户用清扫井72座、检查井（沉泥井）2座。拟建设“（厌氧发酵池）集中收集+资源化利用”污水处理系统1座。</t>
  </si>
  <si>
    <t>盈乡振发〔2022〕21号</t>
  </si>
  <si>
    <t>盈财整合[2022]39号</t>
  </si>
  <si>
    <t>昔马镇人民政府</t>
  </si>
  <si>
    <t>5500001425631126</t>
  </si>
  <si>
    <t>昔马镇团结村蚌林村民小组道路硬化及附属工程</t>
  </si>
  <si>
    <t>蚌林</t>
  </si>
  <si>
    <t>不规则块石地面2868平方米、基层100mm厚混凝土路面2592平方米、砂砾石回填2376立方米，石挡土墙1050立方米、护坡浆砌石922米等项目。</t>
  </si>
  <si>
    <t>盈财整合[2022]23号</t>
  </si>
  <si>
    <t>县民宗局 县农业农村局</t>
  </si>
  <si>
    <t>5500001425605645</t>
  </si>
  <si>
    <t>昔马镇保边村茶产业融合发展建设项目（集体经济）</t>
  </si>
  <si>
    <t>而排寨</t>
  </si>
  <si>
    <t>①建设初精合一茶叶加工厂，建设加工厂房、购置新型加工机械，投资150万元；茶园改造提升500亩，300元/亩，投资15万元，辐射带动1000亩。</t>
  </si>
  <si>
    <t>5500001425627954</t>
  </si>
  <si>
    <t>昔马镇保边村红米产业融合发展项目（集体经济）</t>
  </si>
  <si>
    <t>①水稻、玉米全程机械化设备及农业生产社会化服务。以租赁方式承租给盈江县旧城镇顺程农机收割专业合作社开展昔马红米生产社会化服务。购置大中型拖拉机904型（带犁耙）1台 17万元；乘座式高速6行插秧机（柴油）2台28万元；水稻精量直播及（旱机播）1台 6万元；植保航空器（无人机）T201台 5万元；稻麦履带式谷物收割机1台 23万元；玉米种植机1台2万元；玉米青贮饲料收获机1台23万元。②红米粑粑加工设备1台2.5万元；③购置制种设备及碾米全套设备：以租赁方式承租给盈江县原种场种业有限公司进行昔马红米地理标识产品开发与销售。购置烘干机1台20万元、选种机1台10万元、包装机1台 10万元、碾米机1套70万元。④提纯复壮技术措施：依托盈江县原种场种业有限公司的技术平台和市场优势，在旧城镇老麻撒村建立制种基地10亩，制种周期3-5年，投资30万元，用于选种、育种、制种全程技术投入、物资采购、科技培训等，向昔马镇年提供优选红米稻种1吨，满足500亩红米生产的种质需求。</t>
  </si>
  <si>
    <t>新城乡人民政府</t>
  </si>
  <si>
    <t>5500001426330345</t>
  </si>
  <si>
    <t>新城乡广丙村拉丙村民小组道路硬化</t>
  </si>
  <si>
    <t>广丙村</t>
  </si>
  <si>
    <t>拉丙</t>
  </si>
  <si>
    <t>硬化5米宽厚25公分混凝土路面210米，5米宽厚25公分混凝土路面65米,3米高挡墙80米，1.5米高挡墙60米，拆除原有塌陷路面及350平米。</t>
  </si>
  <si>
    <t>盈财整合〔2022〕30号</t>
  </si>
  <si>
    <t>5500001428096558</t>
  </si>
  <si>
    <t>新城乡杏坝村松山供水保障设施建设项目</t>
  </si>
  <si>
    <t>杏坝村</t>
  </si>
  <si>
    <t>松山</t>
  </si>
  <si>
    <t>安装供水管网5930米及相关配套设施。50PE管2500米、DN40热镀管830米、DN25热镀管1020米、DN20热镀管200米、DN15热镀管1380米。</t>
  </si>
  <si>
    <t>盈财整合[2022]40号</t>
  </si>
  <si>
    <t>油松岭乡</t>
  </si>
  <si>
    <t>油松岭乡人民政府</t>
  </si>
  <si>
    <t>5500001426938822</t>
  </si>
  <si>
    <t>油松岭乡高山蔬菜基地建设</t>
  </si>
  <si>
    <t>椿头塘</t>
  </si>
  <si>
    <t>安乐村</t>
  </si>
  <si>
    <t>沿坡种植平台改造、土壤改良40余亩；水源头蓄水坝2座，灌溉管网主线14km，支线30km；微型砖砌式蓄水池63个；微型组合式钢架育苗大棚63个；产业道路8km，均宽4m。</t>
  </si>
  <si>
    <t>云财农〔2022〕33号、云财农〔2022〕87号</t>
  </si>
  <si>
    <t>德财农〔2022〕19号、德财农〔2022〕46号</t>
  </si>
  <si>
    <t>盈财整合〔2022〕31号、盈财整合[2022]43号</t>
  </si>
  <si>
    <t>支那乡人民政府</t>
  </si>
  <si>
    <t>5500001421473697</t>
  </si>
  <si>
    <t>支那乡支东村草果园巩固提升及种植项目</t>
  </si>
  <si>
    <t>支那乡支东村白岩、大竹棚、芹菜塘、中山坝</t>
  </si>
  <si>
    <t>①白岩村民小组草果园巩固提升600亩，资金12万元，新建灌溉管网4公里。②大竹棚村民小组草果园巩固提升300亩，资金6万元，新建灌溉管网2公里。③芹菜塘草果园巩固提升300亩，资金6万元，新建灌溉管网2公里。④中山坝村民小组草果园巩固提升300亩，资金6万元，新建灌溉管网2公里</t>
  </si>
  <si>
    <t>盈财整合[2022]21号</t>
  </si>
  <si>
    <t>县民宗局
县林业和草原局</t>
  </si>
  <si>
    <t>5500001426879788</t>
  </si>
  <si>
    <t>支那乡支东村蚕桑产业项目</t>
  </si>
  <si>
    <t>支那乡支东村白岩、中山坝</t>
  </si>
  <si>
    <t>1.中山坝村民小组蚕桑园提质增效100亩，配套50m3蓄水池一座，DN50PE管网2000m。2.白岩村民小组蚕桑园提质增效100亩，配套50m3蓄水池1座，DN50PE管网2000m。DN50PE管30元/m，合计12万元50m3蓄水池6万元/座，合计12万元。取水口附属工程及沉沙池等合计4万元。三项合计28万元。</t>
  </si>
  <si>
    <t>云财农〔2021〕232号</t>
  </si>
  <si>
    <t>德财农〔2021〕101号</t>
  </si>
  <si>
    <t>5500001421536971</t>
  </si>
  <si>
    <t xml:space="preserve">支那乡支东村公共厕所建设项目 </t>
  </si>
  <si>
    <t>支那乡支东村</t>
  </si>
  <si>
    <t>①石洞新建三格式化粪池男4，女5公厕1座，资金27万元。②孔家寨新建三格式化粪池男2，女3公厕1座，资金16万元。③达海新建三格式化粪池男4，女5公厕1座，资金27万元。④大竹棚新建三格式化粪池男4女5公厕1座，资金27万元。⑤芹菜塘新建三格式化粪池男4，女5公厕1座，资金27万元。⑥螺蛳塘新建三格式化粪池男2，女3公厕2座，资金32万元。⑦高田新建三格式化粪池男4，女5公厕1座，资金27万元。</t>
  </si>
  <si>
    <t>县民宗局</t>
  </si>
  <si>
    <t>5500001442735478</t>
  </si>
  <si>
    <t>支那乡支东村生活污水资源化利用项目</t>
  </si>
  <si>
    <t>孔家寨、线家寨、芹菜塘、大竹棚、中山坝</t>
  </si>
  <si>
    <t>1.孔家寨村村内拟建设污水收集干管200米，污水收集支管150米，污水收集户管300米，建设户用清扫井10座、检查井（沉泥井）7座。拟建设“化粪池（厌氧发酵池）集中收集+资源化利用”处理规模15m³/d污水处理系统1座，建设13户单户污水收集资源化利用设施。 2.线家寨村拟建设25个单户污水收集资源化利用设施。 3.芹菜塘村村内拟建设污水收集干管210米，污水收集支管600米，污水收集户管800，建设户用清扫井24座、检查井（沉泥井）17座。拟建设“化粪池（厌氧发酵池）集中收集+资源化利用”处理规模15m³/d污水处理系统1座，建设47户单户污水收集资源化利用设施。 4.大竹棚村拟建设43个单户污水收集资源化利用设施。 5.中山坝村拟建设40个单户污水收集资源化利用设施。</t>
  </si>
  <si>
    <t>盈财整合[2022]35号</t>
  </si>
  <si>
    <t>盈江县2022年度统筹整合涉农资金项目统计表（项目实施进度情况）</t>
  </si>
  <si>
    <t>招投标中标文号</t>
  </si>
  <si>
    <t>项目公开方式</t>
  </si>
  <si>
    <t>项目实际开工日期</t>
  </si>
  <si>
    <t>项目预计实际开工日期（未开工项目填报）</t>
  </si>
  <si>
    <t>达到报账条件金额（万元）（此项为达到支付条件而待支付的金额）</t>
  </si>
  <si>
    <t>资金已支付信息（万元）</t>
  </si>
  <si>
    <t>项目推进情况                                     （“是”填1，“否”不填）</t>
  </si>
  <si>
    <t>具体进度备注</t>
  </si>
  <si>
    <t>已开工</t>
  </si>
  <si>
    <t>实施进度%</t>
  </si>
  <si>
    <t>已完工</t>
  </si>
  <si>
    <t>已验收</t>
  </si>
  <si>
    <t>已审计</t>
  </si>
  <si>
    <t>无</t>
  </si>
  <si>
    <t>村民小组乡镇公开公示</t>
  </si>
  <si>
    <t>正在按计划实施</t>
  </si>
  <si>
    <t>项目前期</t>
  </si>
  <si>
    <t>线下招标</t>
  </si>
  <si>
    <t>村务公开栏</t>
  </si>
  <si>
    <t>因雨季工程队已撤出，待八月继续施工</t>
  </si>
  <si>
    <t>因下雨工程暂停，待工程完工后一次性结算。</t>
  </si>
  <si>
    <t>因雨季工程车无辆无法进入，预计8月15日开工。</t>
  </si>
  <si>
    <t>正在编制实施方案。</t>
  </si>
  <si>
    <t>村务公开栏、网站</t>
  </si>
  <si>
    <t>YQZZ〔2022〕008号</t>
  </si>
  <si>
    <t>YQZZ〔2022〕009号</t>
  </si>
  <si>
    <t>YQZZ〔2022〕010号</t>
  </si>
  <si>
    <t>YQZZ〔2022〕011号</t>
  </si>
  <si>
    <t>YQZZ〔2022〕012号</t>
  </si>
  <si>
    <t>YQZZ〔2022〕013号</t>
  </si>
  <si>
    <t>YQZZ〔2022〕014号</t>
  </si>
  <si>
    <t>YQZZ〔2022〕015号</t>
  </si>
  <si>
    <t>YQZZ〔2022〕016号</t>
  </si>
  <si>
    <t>YQZZ〔2022〕017号</t>
  </si>
  <si>
    <t>YQZZ〔2022〕018号</t>
  </si>
  <si>
    <t>YQZZ〔2022〕019号</t>
  </si>
  <si>
    <t>YQZZ〔2022〕020号</t>
  </si>
  <si>
    <t>YQZZ〔2022〕021号</t>
  </si>
  <si>
    <t>YQZZ〔2022〕022号</t>
  </si>
  <si>
    <t>YQZZ〔2022〕023号</t>
  </si>
  <si>
    <t>20220407029A</t>
  </si>
  <si>
    <t>网站公开</t>
  </si>
  <si>
    <t>WSXL-2022-18</t>
  </si>
  <si>
    <t>/</t>
  </si>
  <si>
    <t>网站</t>
  </si>
  <si>
    <t>YDCTG20220628</t>
  </si>
  <si>
    <t>YDCTG20220630</t>
  </si>
  <si>
    <t>YDCTG20220632</t>
  </si>
  <si>
    <t>YDCTG20220631</t>
  </si>
  <si>
    <t>YDCTG20220629</t>
  </si>
  <si>
    <t>YDZTG20220068</t>
  </si>
  <si>
    <t>不需招标</t>
  </si>
  <si>
    <t>按季度实施</t>
  </si>
  <si>
    <t>YJCG（磋）2021-028号</t>
  </si>
  <si>
    <t>不需要进行审计结算，项目资金小于30万元。</t>
  </si>
  <si>
    <t>项目正
正在进行前期工作</t>
  </si>
  <si>
    <t>YNHYYJ-2022-020</t>
  </si>
  <si>
    <t>网上公开</t>
  </si>
  <si>
    <t>主体：基础C35混凝土浇筑完成；仓库：完成地面平整。</t>
  </si>
  <si>
    <t>正在办理相关手续，进行施工前期准备工作</t>
  </si>
  <si>
    <t>即将进行招投标</t>
  </si>
  <si>
    <t>YQZZ〔2022〕055号</t>
  </si>
  <si>
    <t>项目正在办理用地意见</t>
  </si>
  <si>
    <t>正在开展招标前期准备工作</t>
  </si>
  <si>
    <t>正在招投标</t>
  </si>
  <si>
    <t>WSXL-2022-18-01
WSXL-2022-18-02
WSXL-2022-18-03</t>
  </si>
  <si>
    <t>招标阶段</t>
  </si>
  <si>
    <t>处于项目施工阶段</t>
  </si>
  <si>
    <t>WSXL-2022-32</t>
  </si>
  <si>
    <t xml:space="preserve">ZC533100202220214001 </t>
  </si>
  <si>
    <t>招标结束，等待签订合同开工</t>
  </si>
  <si>
    <t>项目主体完工，未进行管道固定、试压等</t>
  </si>
  <si>
    <t>ZC53310020220316</t>
  </si>
  <si>
    <t>竞争性谈判、网上公开</t>
  </si>
  <si>
    <t>总投资325万元，因资金有限，第一批已拨25万元，此次拨176.4万元。</t>
  </si>
  <si>
    <t>招标中</t>
  </si>
  <si>
    <t>盈江县2022年度统筹整合涉农资金项目统计表（完工项目情况）</t>
  </si>
  <si>
    <t>实际完成工程量内容</t>
  </si>
  <si>
    <t>实际完工日期</t>
  </si>
  <si>
    <t>验收日期</t>
  </si>
  <si>
    <t>验收部门</t>
  </si>
  <si>
    <t>决算方式（审计决算、竣工决算）</t>
  </si>
  <si>
    <t>决算日期</t>
  </si>
  <si>
    <t>决算金额（万元）</t>
  </si>
  <si>
    <t>结余资金（万元）</t>
  </si>
  <si>
    <t>资金是否拨付完毕</t>
  </si>
  <si>
    <t>已完工未拨付资金原因</t>
  </si>
  <si>
    <t>备注</t>
  </si>
  <si>
    <t>新建取水坝（池）5座，蓄水池1座，铺设管道13.464km，安装净水设备。</t>
  </si>
  <si>
    <t>新建取水坝（池）2座，铺设管道1.290km，安装净水设备。</t>
  </si>
  <si>
    <t>新建取水坝（池）1座,蓄水池1座，铺设管道2.352km，安装净水设备。</t>
  </si>
  <si>
    <t>新建取水坝（池）2座，铺设管道3.126km，安装净水设备。</t>
  </si>
  <si>
    <t>新建取水坝（池）1座，沉淀池1座，铺设管道5.016km，安装净水设备。</t>
  </si>
  <si>
    <t>20cm厚C25混凝土路面（合计：12798.67㎡），路面破除合计3394.14㎡，50mm厚粗砂找平层合计3394.14㎡，15cm厚C25混凝土路面（合计：100.37㎡），30cm砂砾石垫层合计9404.53㎡，挖一般土方、外运3.5km以内，砂夹石回填（合计：619.7 m³），现浇C20混凝土挡土墙（合计：179.79m³），现浇C25钢筋混凝土盖板（合计：8.71m³），PVC塑料管埋设，DN300预制钢筋砼涵管埋设6m，寨门石一座。</t>
  </si>
  <si>
    <t>联合验收</t>
  </si>
  <si>
    <t>审计决算</t>
  </si>
  <si>
    <t>道路土石方开挖了最少355立方米，天然砂砾石软基换填了最少400立方米，20厘米厚、10米宽的混凝土路面铺设了最少100米，浆砌石支砌排水沟100米。</t>
  </si>
  <si>
    <t>竣工决算</t>
  </si>
  <si>
    <t>监理单位核算确认中</t>
  </si>
  <si>
    <t>暂未开展竣工验收</t>
  </si>
  <si>
    <t>计划于6月28日组织竣工验收</t>
  </si>
  <si>
    <t>硬化5米宽厚25公分混凝土路面190米，5米宽厚25公分混凝土路面65米,3米高挡墙50米，1.5米高挡墙60米，拆除原有塌陷路面及350平米。</t>
  </si>
  <si>
    <t>项目待验收</t>
  </si>
  <si>
    <t>文化和旅游局
县民宗局
县乡村振兴局</t>
    <phoneticPr fontId="2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</si>
</sst>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0_ "/>
    <numFmt numFmtId="177" formatCode="yyyy&quot;年&quot;m&quot;月&quot;d&quot;日&quot;;@"/>
    <numFmt numFmtId="178" formatCode="0_ "/>
    <numFmt numFmtId="180" formatCode="0.00_);[Red]\(0.00\)"/>
    <numFmt numFmtId="182" formatCode="0.0000_);[Red]\(0.0000\)"/>
    <numFmt numFmtId="183" formatCode="0.0_ "/>
  </numFmts>
  <fonts count="27" x14ac:knownFonts="1">
    <font>
      <sz val="11"/>
      <color theme="1"/>
      <name val="宋体"/>
      <charset val="134"/>
      <scheme val="minor"/>
    </font>
    <font>
      <b/>
      <sz val="11"/>
      <color theme="1"/>
      <name val="宋体"/>
      <charset val="134"/>
      <scheme val="minor"/>
    </font>
    <font>
      <b/>
      <sz val="12"/>
      <name val="宋体"/>
      <charset val="134"/>
    </font>
    <font>
      <sz val="12"/>
      <name val="宋体"/>
      <charset val="134"/>
    </font>
    <font>
      <sz val="26"/>
      <name val="宋体"/>
      <charset val="134"/>
      <scheme val="minor"/>
    </font>
    <font>
      <sz val="11"/>
      <name val="宋体"/>
      <charset val="134"/>
      <scheme val="minor"/>
    </font>
    <font>
      <b/>
      <sz val="11"/>
      <name val="宋体"/>
      <charset val="134"/>
      <scheme val="minor"/>
    </font>
    <font>
      <b/>
      <sz val="12"/>
      <color rgb="FF002060"/>
      <name val="宋体"/>
      <charset val="134"/>
    </font>
    <font>
      <sz val="12"/>
      <color rgb="FF002060"/>
      <name val="宋体"/>
      <charset val="134"/>
    </font>
    <font>
      <sz val="11"/>
      <name val="宋体"/>
      <charset val="134"/>
    </font>
    <font>
      <sz val="11"/>
      <name val="宋体"/>
      <charset val="134"/>
    </font>
    <font>
      <sz val="10"/>
      <color theme="1"/>
      <name val="宋体"/>
      <charset val="134"/>
    </font>
    <font>
      <b/>
      <sz val="12"/>
      <name val="宋体"/>
      <charset val="134"/>
    </font>
    <font>
      <sz val="11"/>
      <color theme="1"/>
      <name val="宋体"/>
      <charset val="134"/>
    </font>
    <font>
      <b/>
      <sz val="11"/>
      <name val="宋体"/>
      <charset val="134"/>
    </font>
    <font>
      <b/>
      <sz val="11"/>
      <color rgb="FFFF0000"/>
      <name val="宋体"/>
      <charset val="134"/>
      <scheme val="minor"/>
    </font>
    <font>
      <sz val="10"/>
      <name val="宋体"/>
      <charset val="134"/>
    </font>
    <font>
      <sz val="10"/>
      <color theme="1"/>
      <name val="等线"/>
      <charset val="134"/>
    </font>
    <font>
      <sz val="10"/>
      <color theme="1"/>
      <name val="Times New Roman"/>
    </font>
    <font>
      <sz val="11"/>
      <color theme="1"/>
      <name val="宋体"/>
      <charset val="134"/>
      <scheme val="minor"/>
    </font>
    <font>
      <sz val="11"/>
      <color indexed="8"/>
      <name val="宋体"/>
      <charset val="134"/>
    </font>
    <font>
      <sz val="10"/>
      <name val="Arial"/>
    </font>
    <font>
      <vertAlign val="superscript"/>
      <sz val="11"/>
      <name val="宋体"/>
      <charset val="134"/>
    </font>
    <font>
      <sz val="10"/>
      <color indexed="8"/>
      <name val="Times New Roman"/>
    </font>
    <font>
      <sz val="10"/>
      <color indexed="8"/>
      <name val="宋体"/>
      <charset val="134"/>
    </font>
    <font>
      <sz val="11"/>
      <name val="宋体"/>
      <family val="3"/>
      <charset val="134"/>
    </font>
    <font>
      <sz val="9"/>
      <name val="宋体"/>
      <family val="3"/>
      <charset val="134"/>
      <scheme val="minor"/>
    </font>
  </fonts>
  <fills count="6">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s>
  <borders count="15">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8"/>
      </left>
      <right style="thin">
        <color indexed="8"/>
      </right>
      <top style="thin">
        <color indexed="8"/>
      </top>
      <bottom style="thin">
        <color indexed="8"/>
      </bottom>
      <diagonal/>
    </border>
  </borders>
  <cellStyleXfs count="5">
    <xf numFmtId="0" fontId="0" fillId="0" borderId="0">
      <alignment vertical="center"/>
    </xf>
    <xf numFmtId="0" fontId="20" fillId="0" borderId="0">
      <alignment vertical="center"/>
    </xf>
    <xf numFmtId="9" fontId="19" fillId="0" borderId="0" applyFont="0" applyFill="0" applyBorder="0" applyAlignment="0" applyProtection="0">
      <alignment vertical="center"/>
    </xf>
    <xf numFmtId="0" fontId="20" fillId="0" borderId="0">
      <alignment vertical="center"/>
    </xf>
    <xf numFmtId="0" fontId="21" fillId="0" borderId="0"/>
  </cellStyleXfs>
  <cellXfs count="176">
    <xf numFmtId="0" fontId="0" fillId="0" borderId="0" xfId="0">
      <alignment vertical="center"/>
    </xf>
    <xf numFmtId="0" fontId="0" fillId="0" borderId="0" xfId="0" applyFont="1">
      <alignment vertical="center"/>
    </xf>
    <xf numFmtId="0" fontId="1" fillId="0" borderId="0" xfId="0" applyFont="1" applyBorder="1" applyAlignment="1">
      <alignment horizontal="center" vertical="center"/>
    </xf>
    <xf numFmtId="0" fontId="1" fillId="0" borderId="0" xfId="0" applyFont="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lignment vertical="center"/>
    </xf>
    <xf numFmtId="49" fontId="0" fillId="0" borderId="0" xfId="0" applyNumberFormat="1" applyAlignment="1">
      <alignment horizontal="center" vertical="center"/>
    </xf>
    <xf numFmtId="0" fontId="0" fillId="0" borderId="0" xfId="0" applyBorder="1">
      <alignment vertical="center"/>
    </xf>
    <xf numFmtId="0" fontId="6" fillId="0" borderId="2" xfId="0" applyFont="1" applyFill="1" applyBorder="1" applyAlignment="1">
      <alignment horizontal="center" vertical="center" wrapText="1"/>
    </xf>
    <xf numFmtId="0" fontId="6" fillId="0" borderId="2" xfId="0" applyFont="1" applyFill="1" applyBorder="1" applyAlignment="1">
      <alignment vertical="center" wrapText="1"/>
    </xf>
    <xf numFmtId="0" fontId="3" fillId="3" borderId="2"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2" xfId="0" applyFont="1" applyFill="1" applyBorder="1" applyAlignment="1">
      <alignment horizontal="center" vertical="center"/>
    </xf>
    <xf numFmtId="0" fontId="3" fillId="0" borderId="2" xfId="0"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4" xfId="0" applyFont="1" applyFill="1" applyBorder="1" applyAlignment="1">
      <alignment vertical="center" wrapText="1"/>
    </xf>
    <xf numFmtId="0" fontId="2" fillId="2" borderId="2" xfId="0" applyFont="1" applyFill="1" applyBorder="1" applyAlignment="1">
      <alignment horizontal="left" vertical="center" wrapText="1"/>
    </xf>
    <xf numFmtId="177" fontId="2" fillId="2" borderId="2"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177" fontId="10" fillId="0" borderId="2" xfId="0" applyNumberFormat="1"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 xfId="0" applyFont="1" applyBorder="1" applyAlignment="1">
      <alignment vertical="center" wrapText="1"/>
    </xf>
    <xf numFmtId="49" fontId="2" fillId="2" borderId="2"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2" fillId="2" borderId="2" xfId="0" applyNumberFormat="1" applyFont="1" applyFill="1" applyBorder="1" applyAlignment="1">
      <alignment horizontal="center" vertical="center" wrapText="1"/>
    </xf>
    <xf numFmtId="0" fontId="10" fillId="0" borderId="2" xfId="0" applyNumberFormat="1" applyFont="1" applyFill="1" applyBorder="1" applyAlignment="1">
      <alignment horizontal="left" vertical="center" wrapText="1"/>
    </xf>
    <xf numFmtId="0" fontId="5" fillId="0" borderId="0" xfId="0" applyFont="1" applyBorder="1">
      <alignment vertical="center"/>
    </xf>
    <xf numFmtId="0" fontId="5" fillId="0" borderId="0" xfId="0" applyFont="1" applyBorder="1" applyAlignment="1">
      <alignment horizontal="center" vertical="center"/>
    </xf>
    <xf numFmtId="0" fontId="3" fillId="0" borderId="0" xfId="0" applyFont="1" applyFill="1" applyBorder="1" applyAlignment="1">
      <alignment horizontal="left" vertical="center" wrapText="1"/>
    </xf>
    <xf numFmtId="176" fontId="10" fillId="0" borderId="2"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11" fillId="0" borderId="2" xfId="0" applyFont="1" applyFill="1" applyBorder="1" applyAlignment="1">
      <alignment vertical="center" wrapText="1"/>
    </xf>
    <xf numFmtId="0" fontId="11" fillId="0" borderId="2" xfId="0" applyNumberFormat="1" applyFont="1" applyFill="1" applyBorder="1" applyAlignment="1">
      <alignment horizontal="center" vertical="center" wrapText="1"/>
    </xf>
    <xf numFmtId="0" fontId="11" fillId="0" borderId="2" xfId="0" applyFont="1" applyFill="1" applyBorder="1" applyAlignment="1">
      <alignment horizontal="left" vertical="center" wrapText="1"/>
    </xf>
    <xf numFmtId="0" fontId="11" fillId="0" borderId="2" xfId="0" applyNumberFormat="1" applyFont="1" applyFill="1" applyBorder="1" applyAlignment="1">
      <alignment horizontal="left" vertical="center" wrapText="1"/>
    </xf>
    <xf numFmtId="0" fontId="11" fillId="0" borderId="2" xfId="0" applyFont="1" applyFill="1" applyBorder="1" applyAlignment="1" applyProtection="1">
      <alignment vertical="center" wrapText="1"/>
      <protection locked="0"/>
    </xf>
    <xf numFmtId="0" fontId="11" fillId="0" borderId="2" xfId="0" applyFont="1" applyFill="1" applyBorder="1" applyAlignment="1">
      <alignment vertical="center"/>
    </xf>
    <xf numFmtId="0" fontId="2" fillId="2" borderId="2" xfId="0" applyFont="1" applyFill="1" applyBorder="1" applyAlignment="1">
      <alignment vertical="center" wrapText="1"/>
    </xf>
    <xf numFmtId="180" fontId="10" fillId="0" borderId="2" xfId="0" applyNumberFormat="1" applyFont="1" applyFill="1" applyBorder="1" applyAlignment="1">
      <alignment horizontal="left" vertical="center" wrapText="1"/>
    </xf>
    <xf numFmtId="0" fontId="12" fillId="2" borderId="2" xfId="0" applyNumberFormat="1" applyFont="1" applyFill="1" applyBorder="1" applyAlignment="1">
      <alignment horizontal="center" vertical="center" wrapText="1"/>
    </xf>
    <xf numFmtId="180" fontId="2" fillId="2" borderId="2" xfId="0" applyNumberFormat="1" applyFont="1" applyFill="1" applyBorder="1" applyAlignment="1">
      <alignment horizontal="left" vertical="center" wrapText="1"/>
    </xf>
    <xf numFmtId="49" fontId="13" fillId="0" borderId="2" xfId="0" applyNumberFormat="1" applyFont="1" applyBorder="1" applyAlignment="1">
      <alignment horizontal="center" vertical="center"/>
    </xf>
    <xf numFmtId="0" fontId="13" fillId="0" borderId="2" xfId="0" applyFont="1" applyFill="1" applyBorder="1" applyAlignment="1" applyProtection="1">
      <alignment vertical="center" wrapText="1"/>
      <protection locked="0"/>
    </xf>
    <xf numFmtId="0" fontId="13" fillId="0" borderId="2" xfId="0" applyFont="1" applyBorder="1" applyAlignment="1">
      <alignment horizontal="left" vertical="center"/>
    </xf>
    <xf numFmtId="177" fontId="13" fillId="0" borderId="2" xfId="0" applyNumberFormat="1" applyFont="1" applyBorder="1" applyAlignment="1">
      <alignment horizontal="center" vertical="center"/>
    </xf>
    <xf numFmtId="0" fontId="13" fillId="0" borderId="2" xfId="0" applyFont="1" applyBorder="1" applyAlignment="1">
      <alignment horizontal="center" vertical="center"/>
    </xf>
    <xf numFmtId="0" fontId="13" fillId="0" borderId="2" xfId="0" applyFont="1" applyFill="1" applyBorder="1" applyAlignment="1">
      <alignment horizontal="left" vertical="center" wrapText="1"/>
    </xf>
    <xf numFmtId="0" fontId="13" fillId="0" borderId="2" xfId="0" applyNumberFormat="1" applyFont="1" applyFill="1" applyBorder="1" applyAlignment="1" applyProtection="1">
      <alignment vertical="center" wrapText="1"/>
      <protection locked="0"/>
    </xf>
    <xf numFmtId="0" fontId="3" fillId="0" borderId="0" xfId="0" applyFont="1" applyBorder="1">
      <alignment vertical="center"/>
    </xf>
    <xf numFmtId="176" fontId="13" fillId="0" borderId="2" xfId="0" applyNumberFormat="1" applyFont="1" applyBorder="1" applyAlignment="1">
      <alignment horizontal="center" vertical="center"/>
    </xf>
    <xf numFmtId="0" fontId="13" fillId="0" borderId="0" xfId="0" applyFont="1" applyBorder="1">
      <alignment vertical="center"/>
    </xf>
    <xf numFmtId="0" fontId="2" fillId="2" borderId="2" xfId="0" applyFont="1" applyFill="1" applyBorder="1" applyAlignment="1">
      <alignment horizontal="center" vertical="center"/>
    </xf>
    <xf numFmtId="0" fontId="10" fillId="0" borderId="2" xfId="3" applyFont="1" applyFill="1" applyBorder="1" applyAlignment="1">
      <alignment horizontal="left" vertical="center" wrapText="1"/>
    </xf>
    <xf numFmtId="0" fontId="2" fillId="2" borderId="2" xfId="0" applyFont="1" applyFill="1" applyBorder="1" applyAlignment="1">
      <alignment vertical="center"/>
    </xf>
    <xf numFmtId="0" fontId="10" fillId="0" borderId="2" xfId="0" applyFont="1" applyBorder="1" applyAlignment="1">
      <alignment horizontal="left" vertical="center" wrapText="1"/>
    </xf>
    <xf numFmtId="177" fontId="10" fillId="0" borderId="2" xfId="0" applyNumberFormat="1" applyFont="1" applyBorder="1" applyAlignment="1">
      <alignment horizontal="center" vertical="center" wrapText="1"/>
    </xf>
    <xf numFmtId="0" fontId="10" fillId="0" borderId="2" xfId="0" applyFont="1" applyBorder="1" applyAlignment="1">
      <alignment horizontal="center" vertical="center" wrapText="1"/>
    </xf>
    <xf numFmtId="182" fontId="10" fillId="0" borderId="2" xfId="0" applyNumberFormat="1" applyFont="1" applyFill="1" applyBorder="1" applyAlignment="1">
      <alignment horizontal="left" vertical="center" wrapText="1"/>
    </xf>
    <xf numFmtId="0" fontId="2" fillId="2" borderId="4" xfId="0" applyFont="1" applyFill="1" applyBorder="1" applyAlignment="1">
      <alignment horizontal="left" vertical="center" wrapText="1"/>
    </xf>
    <xf numFmtId="0" fontId="10" fillId="0" borderId="4" xfId="0" applyFont="1" applyBorder="1" applyAlignment="1">
      <alignment horizontal="left" vertical="center" wrapText="1"/>
    </xf>
    <xf numFmtId="0" fontId="13" fillId="0" borderId="2" xfId="0" applyNumberFormat="1" applyFont="1" applyFill="1" applyBorder="1" applyAlignment="1">
      <alignment horizontal="left" vertical="center" wrapText="1"/>
    </xf>
    <xf numFmtId="0" fontId="2" fillId="2" borderId="2" xfId="0" applyNumberFormat="1" applyFont="1" applyFill="1" applyBorder="1" applyAlignment="1">
      <alignment horizontal="left" vertical="center" wrapText="1"/>
    </xf>
    <xf numFmtId="0" fontId="10" fillId="0" borderId="2" xfId="0" applyFont="1" applyFill="1" applyBorder="1" applyAlignment="1">
      <alignment vertical="center" wrapText="1"/>
    </xf>
    <xf numFmtId="176" fontId="10" fillId="0" borderId="2" xfId="0" applyNumberFormat="1" applyFont="1" applyBorder="1" applyAlignment="1">
      <alignment horizontal="center" vertical="center" wrapText="1"/>
    </xf>
    <xf numFmtId="0" fontId="5" fillId="0" borderId="0" xfId="0" applyFont="1">
      <alignment vertical="center"/>
    </xf>
    <xf numFmtId="0" fontId="10" fillId="0" borderId="0" xfId="0" applyFont="1">
      <alignment vertical="center"/>
    </xf>
    <xf numFmtId="0" fontId="12" fillId="4" borderId="4" xfId="0" applyFont="1" applyFill="1" applyBorder="1" applyAlignment="1">
      <alignment horizontal="center" vertical="center" wrapText="1"/>
    </xf>
    <xf numFmtId="177" fontId="2" fillId="2" borderId="4" xfId="0" applyNumberFormat="1" applyFont="1" applyFill="1" applyBorder="1" applyAlignment="1">
      <alignment horizontal="center" vertical="center" wrapText="1"/>
    </xf>
    <xf numFmtId="177" fontId="10" fillId="0" borderId="4" xfId="0" applyNumberFormat="1" applyFont="1" applyBorder="1" applyAlignment="1">
      <alignment horizontal="center" vertical="center" wrapText="1"/>
    </xf>
    <xf numFmtId="177" fontId="10" fillId="0" borderId="4" xfId="0" applyNumberFormat="1" applyFont="1" applyFill="1" applyBorder="1" applyAlignment="1">
      <alignment horizontal="center" vertical="center" wrapText="1"/>
    </xf>
    <xf numFmtId="0" fontId="6" fillId="0" borderId="6" xfId="0" applyFont="1" applyFill="1" applyBorder="1" applyAlignment="1">
      <alignment horizontal="center" vertical="center" wrapText="1"/>
    </xf>
    <xf numFmtId="0" fontId="10" fillId="0" borderId="4" xfId="0" applyFont="1" applyBorder="1" applyAlignment="1">
      <alignment horizontal="center" vertical="center" wrapText="1"/>
    </xf>
    <xf numFmtId="176" fontId="10" fillId="0" borderId="4"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10" fontId="7" fillId="4" borderId="4" xfId="0" applyNumberFormat="1" applyFont="1" applyFill="1" applyBorder="1" applyAlignment="1">
      <alignment horizontal="center" vertical="center" wrapText="1"/>
    </xf>
    <xf numFmtId="10" fontId="2" fillId="2" borderId="4" xfId="0" applyNumberFormat="1" applyFont="1" applyFill="1" applyBorder="1" applyAlignment="1">
      <alignment horizontal="center" vertical="center" wrapText="1"/>
    </xf>
    <xf numFmtId="9" fontId="10" fillId="0" borderId="2" xfId="2" applyNumberFormat="1" applyFont="1" applyFill="1" applyBorder="1" applyAlignment="1">
      <alignment horizontal="center" vertical="center" wrapText="1"/>
    </xf>
    <xf numFmtId="10" fontId="2" fillId="2" borderId="2" xfId="0" applyNumberFormat="1" applyFont="1" applyFill="1" applyBorder="1" applyAlignment="1">
      <alignment horizontal="center" vertical="center" wrapText="1"/>
    </xf>
    <xf numFmtId="9" fontId="10" fillId="0" borderId="4" xfId="2" applyFont="1" applyFill="1" applyBorder="1" applyAlignment="1">
      <alignment horizontal="center" vertical="center" wrapText="1"/>
    </xf>
    <xf numFmtId="9" fontId="10" fillId="0" borderId="2" xfId="2" applyFont="1" applyFill="1" applyBorder="1" applyAlignment="1">
      <alignment horizontal="center" vertical="center" wrapText="1"/>
    </xf>
    <xf numFmtId="0" fontId="10" fillId="0" borderId="4" xfId="0" applyNumberFormat="1" applyFont="1" applyFill="1" applyBorder="1" applyAlignment="1">
      <alignment horizontal="center" vertical="center" wrapText="1"/>
    </xf>
    <xf numFmtId="9" fontId="10" fillId="0" borderId="4" xfId="2" applyNumberFormat="1" applyFont="1" applyFill="1" applyBorder="1" applyAlignment="1">
      <alignment horizontal="center" vertical="center" wrapText="1"/>
    </xf>
    <xf numFmtId="0" fontId="15" fillId="0" borderId="7" xfId="0" applyFont="1" applyFill="1" applyBorder="1" applyAlignment="1">
      <alignment horizontal="center" vertical="center" wrapText="1"/>
    </xf>
    <xf numFmtId="0" fontId="2" fillId="4" borderId="4" xfId="0" applyFont="1" applyFill="1" applyBorder="1" applyAlignment="1">
      <alignment horizontal="center" vertical="center"/>
    </xf>
    <xf numFmtId="0" fontId="5" fillId="0" borderId="2" xfId="0" applyFont="1" applyBorder="1">
      <alignment vertical="center"/>
    </xf>
    <xf numFmtId="0" fontId="10" fillId="0" borderId="2" xfId="0" applyNumberFormat="1" applyFont="1" applyBorder="1" applyAlignment="1">
      <alignment horizontal="center" vertical="center" wrapText="1"/>
    </xf>
    <xf numFmtId="0" fontId="10" fillId="0" borderId="2" xfId="0" applyNumberFormat="1" applyFont="1" applyFill="1" applyBorder="1" applyAlignment="1">
      <alignment horizontal="center" vertical="center" wrapText="1"/>
    </xf>
    <xf numFmtId="0" fontId="16" fillId="0" borderId="2" xfId="0" applyFont="1" applyFill="1" applyBorder="1" applyAlignment="1">
      <alignment wrapText="1"/>
    </xf>
    <xf numFmtId="0" fontId="10" fillId="0" borderId="2" xfId="0" applyFont="1" applyFill="1" applyBorder="1" applyAlignment="1">
      <alignment wrapText="1"/>
    </xf>
    <xf numFmtId="0" fontId="10" fillId="0" borderId="2" xfId="4" applyFont="1" applyFill="1" applyBorder="1" applyAlignment="1" applyProtection="1">
      <alignment horizontal="left" vertical="center" wrapText="1"/>
    </xf>
    <xf numFmtId="183" fontId="10" fillId="0" borderId="2" xfId="0" applyNumberFormat="1" applyFont="1" applyBorder="1" applyAlignment="1">
      <alignment horizontal="center" vertical="center" wrapText="1"/>
    </xf>
    <xf numFmtId="10" fontId="12" fillId="2" borderId="2" xfId="0" applyNumberFormat="1" applyFont="1" applyFill="1" applyBorder="1" applyAlignment="1">
      <alignment horizontal="center" vertical="center" wrapText="1"/>
    </xf>
    <xf numFmtId="9" fontId="10" fillId="0" borderId="2" xfId="0" applyNumberFormat="1" applyFont="1" applyBorder="1" applyAlignment="1">
      <alignment horizontal="center" vertical="center" wrapText="1"/>
    </xf>
    <xf numFmtId="0" fontId="12" fillId="2" borderId="2" xfId="0" applyFont="1" applyFill="1" applyBorder="1" applyAlignment="1">
      <alignment horizontal="center" vertical="center" wrapText="1"/>
    </xf>
    <xf numFmtId="177" fontId="10" fillId="5" borderId="2" xfId="0" applyNumberFormat="1" applyFont="1" applyFill="1" applyBorder="1" applyAlignment="1">
      <alignment horizontal="center" vertical="center" wrapText="1"/>
    </xf>
    <xf numFmtId="9" fontId="10" fillId="0" borderId="2" xfId="0" applyNumberFormat="1" applyFont="1" applyFill="1" applyBorder="1" applyAlignment="1">
      <alignment horizontal="center" vertical="center" wrapText="1"/>
    </xf>
    <xf numFmtId="9" fontId="10" fillId="0" borderId="2" xfId="2" applyFont="1" applyFill="1" applyBorder="1" applyAlignment="1" applyProtection="1">
      <alignment horizontal="center" vertical="center" wrapText="1"/>
    </xf>
    <xf numFmtId="9" fontId="10" fillId="0" borderId="2" xfId="2" applyNumberFormat="1" applyFont="1" applyFill="1" applyBorder="1" applyAlignment="1" applyProtection="1">
      <alignment horizontal="center" vertical="center" wrapText="1"/>
    </xf>
    <xf numFmtId="0" fontId="10" fillId="0" borderId="0" xfId="0" applyFont="1" applyFill="1" applyAlignment="1">
      <alignment vertical="center" wrapText="1"/>
    </xf>
    <xf numFmtId="0" fontId="10" fillId="5" borderId="2" xfId="0" applyFont="1" applyFill="1" applyBorder="1" applyAlignment="1">
      <alignment horizontal="center" vertical="center" wrapText="1"/>
    </xf>
    <xf numFmtId="0" fontId="0" fillId="0" borderId="0" xfId="0" applyFill="1">
      <alignment vertical="center"/>
    </xf>
    <xf numFmtId="0" fontId="0" fillId="0" borderId="0" xfId="0" applyAlignment="1">
      <alignment horizontal="center" vertical="center"/>
    </xf>
    <xf numFmtId="0" fontId="0" fillId="0" borderId="0" xfId="0" applyAlignment="1">
      <alignment horizontal="left" vertical="center"/>
    </xf>
    <xf numFmtId="0" fontId="2" fillId="4" borderId="4" xfId="0" applyFont="1" applyFill="1" applyBorder="1" applyAlignment="1">
      <alignment horizontal="left" vertical="center" wrapText="1"/>
    </xf>
    <xf numFmtId="177" fontId="10" fillId="0" borderId="2" xfId="0" applyNumberFormat="1" applyFont="1" applyBorder="1" applyAlignment="1">
      <alignment vertical="center" wrapText="1"/>
    </xf>
    <xf numFmtId="0" fontId="17" fillId="0" borderId="2" xfId="0" applyFont="1" applyFill="1" applyBorder="1" applyAlignment="1">
      <alignment horizontal="left" vertical="center" wrapText="1"/>
    </xf>
    <xf numFmtId="0" fontId="11" fillId="0" borderId="2" xfId="0" applyFont="1" applyFill="1" applyBorder="1" applyAlignment="1" applyProtection="1">
      <alignment horizontal="left" vertical="center" wrapText="1"/>
      <protection locked="0"/>
    </xf>
    <xf numFmtId="178" fontId="18" fillId="0" borderId="2" xfId="0" applyNumberFormat="1" applyFont="1" applyFill="1" applyBorder="1" applyAlignment="1">
      <alignment horizontal="left" vertical="center" wrapText="1"/>
    </xf>
    <xf numFmtId="0" fontId="10" fillId="3" borderId="2" xfId="0" applyFont="1" applyFill="1" applyBorder="1" applyAlignment="1">
      <alignment horizontal="center" vertical="center" wrapText="1"/>
    </xf>
    <xf numFmtId="0" fontId="16" fillId="0" borderId="2" xfId="0" applyNumberFormat="1" applyFont="1" applyFill="1" applyBorder="1" applyAlignment="1">
      <alignment horizontal="left" vertical="center" wrapText="1"/>
    </xf>
    <xf numFmtId="0" fontId="16" fillId="0" borderId="2" xfId="0" applyNumberFormat="1" applyFont="1" applyFill="1" applyBorder="1" applyAlignment="1">
      <alignment horizontal="center" vertical="center" wrapText="1"/>
    </xf>
    <xf numFmtId="182" fontId="16" fillId="0" borderId="2" xfId="0" applyNumberFormat="1" applyFont="1" applyFill="1" applyBorder="1" applyAlignment="1">
      <alignment horizontal="left" vertical="center" wrapText="1"/>
    </xf>
    <xf numFmtId="0" fontId="16" fillId="0" borderId="2" xfId="0" applyNumberFormat="1" applyFont="1" applyFill="1" applyBorder="1" applyAlignment="1">
      <alignment wrapText="1"/>
    </xf>
    <xf numFmtId="0" fontId="16" fillId="0" borderId="2" xfId="0" applyFont="1" applyFill="1" applyBorder="1" applyAlignment="1">
      <alignment horizontal="center" vertical="center" wrapText="1"/>
    </xf>
    <xf numFmtId="182" fontId="2" fillId="2" borderId="2" xfId="0" applyNumberFormat="1" applyFont="1" applyFill="1" applyBorder="1" applyAlignment="1">
      <alignment horizontal="left" vertical="center" wrapText="1"/>
    </xf>
    <xf numFmtId="0" fontId="13" fillId="0" borderId="2" xfId="0" applyNumberFormat="1" applyFont="1" applyFill="1" applyBorder="1" applyAlignment="1" applyProtection="1">
      <alignment horizontal="left" vertical="center" wrapText="1"/>
      <protection locked="0"/>
    </xf>
    <xf numFmtId="177" fontId="9" fillId="0" borderId="2" xfId="0" applyNumberFormat="1" applyFont="1" applyFill="1" applyBorder="1" applyAlignment="1">
      <alignment horizontal="center" vertical="center" wrapText="1"/>
    </xf>
    <xf numFmtId="0" fontId="13" fillId="0" borderId="2" xfId="0" applyFont="1" applyBorder="1">
      <alignment vertical="center"/>
    </xf>
    <xf numFmtId="177" fontId="12" fillId="2" borderId="2" xfId="0" applyNumberFormat="1" applyFont="1" applyFill="1" applyBorder="1" applyAlignment="1">
      <alignment horizontal="center" vertical="center" wrapText="1"/>
    </xf>
    <xf numFmtId="178" fontId="10"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178" fontId="10" fillId="0" borderId="2" xfId="0" applyNumberFormat="1" applyFont="1" applyFill="1" applyBorder="1" applyAlignment="1">
      <alignment horizontal="left" vertical="center" wrapText="1"/>
    </xf>
    <xf numFmtId="177" fontId="2" fillId="2" borderId="2" xfId="0" applyNumberFormat="1" applyFont="1" applyFill="1" applyBorder="1" applyAlignment="1">
      <alignment vertical="center" wrapText="1"/>
    </xf>
    <xf numFmtId="177" fontId="9" fillId="0" borderId="14" xfId="0" applyNumberFormat="1" applyFont="1" applyFill="1" applyBorder="1" applyAlignment="1">
      <alignment horizontal="center" vertical="center" wrapText="1"/>
    </xf>
    <xf numFmtId="0" fontId="10" fillId="0" borderId="4" xfId="0" applyFont="1" applyFill="1" applyBorder="1" applyAlignment="1">
      <alignment horizontal="left" vertical="center" wrapText="1"/>
    </xf>
    <xf numFmtId="49" fontId="10" fillId="0" borderId="2" xfId="0" quotePrefix="1" applyNumberFormat="1" applyFont="1" applyFill="1" applyBorder="1" applyAlignment="1">
      <alignment horizontal="center" vertical="center" wrapText="1"/>
    </xf>
    <xf numFmtId="49" fontId="10" fillId="0" borderId="2" xfId="0" quotePrefix="1" applyNumberFormat="1" applyFont="1" applyBorder="1" applyAlignment="1">
      <alignment horizontal="center" vertical="center" wrapText="1"/>
    </xf>
    <xf numFmtId="0" fontId="4" fillId="0" borderId="0" xfId="0" applyFont="1" applyAlignment="1">
      <alignment horizontal="center" vertical="center"/>
    </xf>
    <xf numFmtId="0" fontId="5" fillId="0" borderId="0" xfId="0" applyFont="1" applyAlignment="1">
      <alignment horizontal="left" vertical="center"/>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7" xfId="0" applyFont="1" applyFill="1" applyBorder="1" applyAlignment="1">
      <alignment horizontal="center" vertical="center"/>
    </xf>
    <xf numFmtId="0" fontId="6" fillId="0" borderId="6"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4" xfId="0" applyFont="1" applyFill="1" applyBorder="1" applyAlignment="1">
      <alignment vertical="center" wrapText="1"/>
    </xf>
    <xf numFmtId="0" fontId="14" fillId="0" borderId="1"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0" applyFont="1" applyFill="1" applyBorder="1" applyAlignment="1">
      <alignment vertical="center" wrapText="1"/>
    </xf>
    <xf numFmtId="0" fontId="6" fillId="0" borderId="2" xfId="0" applyFont="1" applyFill="1" applyBorder="1" applyAlignment="1">
      <alignment vertical="center" wrapText="1"/>
    </xf>
    <xf numFmtId="0" fontId="15" fillId="0" borderId="2"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25" fillId="0" borderId="2" xfId="0" applyFont="1" applyFill="1" applyBorder="1" applyAlignment="1">
      <alignment horizontal="left" vertical="center" wrapText="1"/>
    </xf>
  </cellXfs>
  <cellStyles count="5">
    <cellStyle name="百分比" xfId="2" builtinId="5"/>
    <cellStyle name="常规" xfId="0" builtinId="0"/>
    <cellStyle name="常规 2 6 2" xfId="1"/>
    <cellStyle name="常规 3" xfId="4"/>
    <cellStyle name="常规_附件3_16" xfId="3"/>
  </cellStyles>
  <dxfs count="25">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Z180"/>
  <sheetViews>
    <sheetView tabSelected="1" topLeftCell="AJ1" zoomScale="85" zoomScaleNormal="85" workbookViewId="0">
      <pane ySplit="6" topLeftCell="A7" activePane="bottomLeft" state="frozen"/>
      <selection pane="bottomLeft" activeCell="AO141" sqref="AO141"/>
    </sheetView>
  </sheetViews>
  <sheetFormatPr defaultColWidth="8.88671875" defaultRowHeight="14.4" x14ac:dyDescent="0.25"/>
  <cols>
    <col min="1" max="1" width="8.21875" style="1" hidden="1" customWidth="1"/>
    <col min="2" max="2" width="22.88671875" style="7" customWidth="1"/>
    <col min="3" max="3" width="13.6640625" style="7" customWidth="1"/>
    <col min="4" max="4" width="27.77734375" customWidth="1"/>
    <col min="5" max="7" width="10.33203125" style="109" customWidth="1"/>
    <col min="8" max="8" width="73.109375" style="110" customWidth="1"/>
    <col min="9" max="10" width="14.33203125" customWidth="1"/>
    <col min="11" max="11" width="19.44140625" style="109" customWidth="1"/>
    <col min="12" max="13" width="14.33203125" customWidth="1"/>
    <col min="14" max="14" width="17.5546875" customWidth="1"/>
    <col min="15" max="15" width="17.44140625" style="109" customWidth="1"/>
    <col min="16" max="16" width="17.44140625" customWidth="1"/>
    <col min="17" max="17" width="18.109375" customWidth="1"/>
    <col min="18" max="18" width="14.21875" style="109" customWidth="1"/>
    <col min="19" max="19" width="16.6640625" customWidth="1"/>
    <col min="20" max="20" width="14.44140625" customWidth="1"/>
    <col min="21" max="21" width="13.5546875" customWidth="1"/>
    <col min="22" max="23" width="14.109375" customWidth="1"/>
    <col min="24" max="25" width="12.33203125" customWidth="1"/>
    <col min="30" max="30" width="9"/>
    <col min="35" max="35" width="16.21875" customWidth="1"/>
    <col min="38" max="38" width="11.21875" customWidth="1"/>
    <col min="42" max="42" width="8.88671875" style="8"/>
  </cols>
  <sheetData>
    <row r="1" spans="1:42" ht="48" customHeight="1" x14ac:dyDescent="0.25">
      <c r="A1" s="136" t="s">
        <v>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row>
    <row r="2" spans="1:42" s="1" customFormat="1" ht="30" customHeight="1" x14ac:dyDescent="0.25">
      <c r="A2" s="137" t="s">
        <v>1</v>
      </c>
      <c r="B2" s="137"/>
      <c r="C2" s="137"/>
      <c r="D2" s="137"/>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34"/>
    </row>
    <row r="3" spans="1:42" s="2" customFormat="1" ht="31.95" customHeight="1" x14ac:dyDescent="0.25">
      <c r="A3" s="145" t="s">
        <v>2</v>
      </c>
      <c r="B3" s="148" t="s">
        <v>3</v>
      </c>
      <c r="C3" s="148" t="s">
        <v>4</v>
      </c>
      <c r="D3" s="151" t="s">
        <v>5</v>
      </c>
      <c r="E3" s="154" t="s">
        <v>6</v>
      </c>
      <c r="F3" s="155"/>
      <c r="G3" s="156"/>
      <c r="H3" s="151" t="s">
        <v>7</v>
      </c>
      <c r="I3" s="151" t="s">
        <v>8</v>
      </c>
      <c r="J3" s="151" t="s">
        <v>9</v>
      </c>
      <c r="K3" s="151" t="s">
        <v>10</v>
      </c>
      <c r="L3" s="142" t="s">
        <v>11</v>
      </c>
      <c r="M3" s="142"/>
      <c r="N3" s="142"/>
      <c r="O3" s="151" t="s">
        <v>12</v>
      </c>
      <c r="P3" s="151" t="s">
        <v>13</v>
      </c>
      <c r="Q3" s="151" t="s">
        <v>14</v>
      </c>
      <c r="R3" s="138" t="s">
        <v>15</v>
      </c>
      <c r="S3" s="139"/>
      <c r="T3" s="139"/>
      <c r="U3" s="139"/>
      <c r="V3" s="139"/>
      <c r="W3" s="139"/>
      <c r="X3" s="139"/>
      <c r="Y3" s="139"/>
      <c r="Z3" s="139"/>
      <c r="AA3" s="139"/>
      <c r="AB3" s="140"/>
      <c r="AC3" s="141" t="s">
        <v>16</v>
      </c>
      <c r="AD3" s="141"/>
      <c r="AE3" s="141"/>
      <c r="AF3" s="141"/>
      <c r="AG3" s="141"/>
      <c r="AH3" s="141"/>
      <c r="AI3" s="151" t="s">
        <v>17</v>
      </c>
      <c r="AJ3" s="151" t="s">
        <v>18</v>
      </c>
      <c r="AK3" s="151" t="s">
        <v>19</v>
      </c>
      <c r="AL3" s="151" t="s">
        <v>20</v>
      </c>
      <c r="AM3" s="151" t="s">
        <v>21</v>
      </c>
      <c r="AN3" s="151" t="s">
        <v>22</v>
      </c>
      <c r="AO3" s="142" t="s">
        <v>23</v>
      </c>
      <c r="AP3" s="34"/>
    </row>
    <row r="4" spans="1:42" s="2" customFormat="1" ht="31.95" customHeight="1" x14ac:dyDescent="0.25">
      <c r="A4" s="146"/>
      <c r="B4" s="149"/>
      <c r="C4" s="149"/>
      <c r="D4" s="152"/>
      <c r="E4" s="157"/>
      <c r="F4" s="158"/>
      <c r="G4" s="159"/>
      <c r="H4" s="152"/>
      <c r="I4" s="152"/>
      <c r="J4" s="152"/>
      <c r="K4" s="152"/>
      <c r="L4" s="142"/>
      <c r="M4" s="142"/>
      <c r="N4" s="142"/>
      <c r="O4" s="152"/>
      <c r="P4" s="152"/>
      <c r="Q4" s="152"/>
      <c r="R4" s="142" t="s">
        <v>24</v>
      </c>
      <c r="S4" s="142" t="s">
        <v>25</v>
      </c>
      <c r="T4" s="142" t="s">
        <v>26</v>
      </c>
      <c r="U4" s="142" t="s">
        <v>27</v>
      </c>
      <c r="V4" s="142"/>
      <c r="W4" s="142" t="s">
        <v>28</v>
      </c>
      <c r="X4" s="142"/>
      <c r="Y4" s="142" t="s">
        <v>29</v>
      </c>
      <c r="Z4" s="142"/>
      <c r="AA4" s="142" t="s">
        <v>30</v>
      </c>
      <c r="AB4" s="142"/>
      <c r="AC4" s="143" t="s">
        <v>31</v>
      </c>
      <c r="AD4" s="144"/>
      <c r="AE4" s="142" t="s">
        <v>32</v>
      </c>
      <c r="AF4" s="142"/>
      <c r="AG4" s="142" t="s">
        <v>33</v>
      </c>
      <c r="AH4" s="142"/>
      <c r="AI4" s="152"/>
      <c r="AJ4" s="152"/>
      <c r="AK4" s="152"/>
      <c r="AL4" s="152"/>
      <c r="AM4" s="152"/>
      <c r="AN4" s="152"/>
      <c r="AO4" s="142"/>
      <c r="AP4" s="34"/>
    </row>
    <row r="5" spans="1:42" s="3" customFormat="1" ht="31.95" customHeight="1" x14ac:dyDescent="0.25">
      <c r="A5" s="147"/>
      <c r="B5" s="150"/>
      <c r="C5" s="150"/>
      <c r="D5" s="153"/>
      <c r="E5" s="9" t="s">
        <v>34</v>
      </c>
      <c r="F5" s="9" t="s">
        <v>35</v>
      </c>
      <c r="G5" s="9" t="s">
        <v>36</v>
      </c>
      <c r="H5" s="153"/>
      <c r="I5" s="153"/>
      <c r="J5" s="153"/>
      <c r="K5" s="153"/>
      <c r="L5" s="9" t="s">
        <v>37</v>
      </c>
      <c r="M5" s="9" t="s">
        <v>38</v>
      </c>
      <c r="N5" s="9" t="s">
        <v>39</v>
      </c>
      <c r="O5" s="153"/>
      <c r="P5" s="153"/>
      <c r="Q5" s="153"/>
      <c r="R5" s="142"/>
      <c r="S5" s="142"/>
      <c r="T5" s="142"/>
      <c r="U5" s="9" t="s">
        <v>40</v>
      </c>
      <c r="V5" s="10" t="s">
        <v>41</v>
      </c>
      <c r="W5" s="9" t="s">
        <v>40</v>
      </c>
      <c r="X5" s="10" t="s">
        <v>41</v>
      </c>
      <c r="Y5" s="9" t="s">
        <v>40</v>
      </c>
      <c r="Z5" s="10" t="s">
        <v>41</v>
      </c>
      <c r="AA5" s="9" t="s">
        <v>40</v>
      </c>
      <c r="AB5" s="10" t="s">
        <v>41</v>
      </c>
      <c r="AC5" s="9" t="s">
        <v>42</v>
      </c>
      <c r="AD5" s="9" t="s">
        <v>43</v>
      </c>
      <c r="AE5" s="9" t="s">
        <v>44</v>
      </c>
      <c r="AF5" s="9" t="s">
        <v>45</v>
      </c>
      <c r="AG5" s="9" t="s">
        <v>44</v>
      </c>
      <c r="AH5" s="9" t="s">
        <v>45</v>
      </c>
      <c r="AI5" s="153"/>
      <c r="AJ5" s="153"/>
      <c r="AK5" s="153"/>
      <c r="AL5" s="153"/>
      <c r="AM5" s="153"/>
      <c r="AN5" s="153"/>
      <c r="AO5" s="142"/>
      <c r="AP5" s="35"/>
    </row>
    <row r="6" spans="1:42" s="4" customFormat="1" ht="55.95" customHeight="1" x14ac:dyDescent="0.25">
      <c r="A6" s="11">
        <v>0</v>
      </c>
      <c r="B6" s="12" t="s">
        <v>46</v>
      </c>
      <c r="C6" s="13">
        <f>SUM(C7,C10,C17,C79,C90,C119,C122,C129,C131,C136,C138,C142,C145,C150,C154,C160,C163,C167,C171,C174,C176)</f>
        <v>153</v>
      </c>
      <c r="D6" s="12"/>
      <c r="E6" s="14"/>
      <c r="F6" s="14"/>
      <c r="G6" s="14"/>
      <c r="H6" s="111"/>
      <c r="I6" s="12"/>
      <c r="J6" s="12"/>
      <c r="K6" s="12"/>
      <c r="L6" s="14"/>
      <c r="M6" s="14"/>
      <c r="N6" s="14"/>
      <c r="O6" s="12"/>
      <c r="P6" s="12"/>
      <c r="Q6" s="12"/>
      <c r="R6" s="13">
        <f t="shared" ref="R6:AH6" si="0">SUM(R7,R10,R17,R79,R90,R119,R122,R129,R131,R136,R138,R142,R145,R150,R154,R160,R163,R167,R171,R174,R176)</f>
        <v>25768.519999999997</v>
      </c>
      <c r="S6" s="13">
        <f t="shared" si="0"/>
        <v>20184.900000000001</v>
      </c>
      <c r="T6" s="13">
        <f t="shared" si="0"/>
        <v>5583.62</v>
      </c>
      <c r="U6" s="13">
        <f t="shared" si="0"/>
        <v>16242</v>
      </c>
      <c r="V6" s="13">
        <f t="shared" si="0"/>
        <v>5509.94</v>
      </c>
      <c r="W6" s="13">
        <f t="shared" si="0"/>
        <v>3931.45</v>
      </c>
      <c r="X6" s="13">
        <f t="shared" si="0"/>
        <v>73</v>
      </c>
      <c r="Y6" s="13">
        <f t="shared" si="0"/>
        <v>0</v>
      </c>
      <c r="Z6" s="13">
        <f t="shared" si="0"/>
        <v>0</v>
      </c>
      <c r="AA6" s="13">
        <f t="shared" si="0"/>
        <v>11.45</v>
      </c>
      <c r="AB6" s="13">
        <f t="shared" si="0"/>
        <v>0.68</v>
      </c>
      <c r="AC6" s="13">
        <f t="shared" si="0"/>
        <v>41629</v>
      </c>
      <c r="AD6" s="13">
        <f t="shared" si="0"/>
        <v>181737</v>
      </c>
      <c r="AE6" s="13">
        <f t="shared" si="0"/>
        <v>6445</v>
      </c>
      <c r="AF6" s="13">
        <f t="shared" si="0"/>
        <v>29258</v>
      </c>
      <c r="AG6" s="13">
        <f t="shared" si="0"/>
        <v>424</v>
      </c>
      <c r="AH6" s="13">
        <f t="shared" si="0"/>
        <v>1508</v>
      </c>
      <c r="AI6" s="12"/>
      <c r="AJ6" s="12"/>
      <c r="AK6" s="12"/>
      <c r="AL6" s="12"/>
      <c r="AM6" s="12"/>
      <c r="AN6" s="12"/>
      <c r="AO6" s="14"/>
      <c r="AP6" s="35"/>
    </row>
    <row r="7" spans="1:42" s="5" customFormat="1" ht="55.95" customHeight="1" x14ac:dyDescent="0.25">
      <c r="A7" s="16">
        <v>1</v>
      </c>
      <c r="B7" s="17" t="s">
        <v>47</v>
      </c>
      <c r="C7" s="18">
        <f>SUM(C8:C9)</f>
        <v>2</v>
      </c>
      <c r="D7" s="19"/>
      <c r="E7" s="22"/>
      <c r="F7" s="22"/>
      <c r="G7" s="22"/>
      <c r="H7" s="66"/>
      <c r="I7" s="19"/>
      <c r="J7" s="18"/>
      <c r="K7" s="75"/>
      <c r="L7" s="22"/>
      <c r="M7" s="22"/>
      <c r="N7" s="22"/>
      <c r="O7" s="75"/>
      <c r="P7" s="75"/>
      <c r="Q7" s="75"/>
      <c r="R7" s="18">
        <f t="shared" ref="R7:AH7" si="1">IF(SUM(R8:R9)=0,"",SUM(R8:R9))</f>
        <v>269.45</v>
      </c>
      <c r="S7" s="18">
        <f t="shared" si="1"/>
        <v>269.45</v>
      </c>
      <c r="T7" s="18" t="str">
        <f t="shared" si="1"/>
        <v/>
      </c>
      <c r="U7" s="18">
        <f t="shared" si="1"/>
        <v>233</v>
      </c>
      <c r="V7" s="18" t="str">
        <f t="shared" si="1"/>
        <v/>
      </c>
      <c r="W7" s="18">
        <f t="shared" si="1"/>
        <v>36.450000000000003</v>
      </c>
      <c r="X7" s="18" t="str">
        <f t="shared" si="1"/>
        <v/>
      </c>
      <c r="Y7" s="18" t="str">
        <f t="shared" si="1"/>
        <v/>
      </c>
      <c r="Z7" s="18" t="str">
        <f t="shared" si="1"/>
        <v/>
      </c>
      <c r="AA7" s="18" t="str">
        <f t="shared" si="1"/>
        <v/>
      </c>
      <c r="AB7" s="18" t="str">
        <f t="shared" si="1"/>
        <v/>
      </c>
      <c r="AC7" s="18" t="str">
        <f t="shared" si="1"/>
        <v/>
      </c>
      <c r="AD7" s="18">
        <f t="shared" si="1"/>
        <v>2568</v>
      </c>
      <c r="AE7" s="18" t="str">
        <f t="shared" si="1"/>
        <v/>
      </c>
      <c r="AF7" s="18">
        <f t="shared" si="1"/>
        <v>2163</v>
      </c>
      <c r="AG7" s="18" t="str">
        <f t="shared" si="1"/>
        <v/>
      </c>
      <c r="AH7" s="18" t="str">
        <f t="shared" si="1"/>
        <v/>
      </c>
      <c r="AI7" s="18"/>
      <c r="AJ7" s="18"/>
      <c r="AK7" s="18"/>
      <c r="AL7" s="18"/>
      <c r="AM7" s="18"/>
      <c r="AN7" s="66"/>
      <c r="AO7" s="45"/>
      <c r="AP7" s="36" t="s">
        <v>48</v>
      </c>
    </row>
    <row r="8" spans="1:42" ht="54" customHeight="1" x14ac:dyDescent="0.25">
      <c r="A8" s="23">
        <v>2</v>
      </c>
      <c r="B8" s="24" t="s">
        <v>49</v>
      </c>
      <c r="C8" s="25">
        <v>1</v>
      </c>
      <c r="D8" s="26" t="s">
        <v>50</v>
      </c>
      <c r="E8" s="25" t="s">
        <v>51</v>
      </c>
      <c r="F8" s="25"/>
      <c r="G8" s="25"/>
      <c r="H8" s="26" t="s">
        <v>52</v>
      </c>
      <c r="I8" s="25" t="s">
        <v>53</v>
      </c>
      <c r="J8" s="25" t="s">
        <v>54</v>
      </c>
      <c r="K8" s="27">
        <v>44650</v>
      </c>
      <c r="L8" s="25" t="s">
        <v>55</v>
      </c>
      <c r="M8" s="25" t="s">
        <v>56</v>
      </c>
      <c r="N8" s="25" t="s">
        <v>57</v>
      </c>
      <c r="O8" s="27">
        <v>44651</v>
      </c>
      <c r="P8" s="27">
        <v>44621</v>
      </c>
      <c r="Q8" s="27">
        <v>44926</v>
      </c>
      <c r="R8" s="37">
        <f t="shared" ref="R8:R16" si="2">SUM(S8:T8)</f>
        <v>233</v>
      </c>
      <c r="S8" s="37">
        <f t="shared" ref="S8:S16" si="3">SUM(U8,W8,Y8,AA8)</f>
        <v>233</v>
      </c>
      <c r="T8" s="37">
        <f t="shared" ref="T8:T16" si="4">SUM(V8,X8,Z8,AB8)</f>
        <v>0</v>
      </c>
      <c r="U8" s="37">
        <v>233</v>
      </c>
      <c r="V8" s="37"/>
      <c r="W8" s="37"/>
      <c r="X8" s="37"/>
      <c r="Y8" s="37"/>
      <c r="Z8" s="37"/>
      <c r="AA8" s="37"/>
      <c r="AB8" s="37"/>
      <c r="AC8" s="25"/>
      <c r="AD8" s="25">
        <v>2163</v>
      </c>
      <c r="AE8" s="25"/>
      <c r="AF8" s="25">
        <v>2163</v>
      </c>
      <c r="AG8" s="25"/>
      <c r="AH8" s="25"/>
      <c r="AI8" s="25" t="s">
        <v>58</v>
      </c>
      <c r="AJ8" s="25" t="s">
        <v>58</v>
      </c>
      <c r="AK8" s="25" t="s">
        <v>59</v>
      </c>
      <c r="AL8" s="25" t="s">
        <v>58</v>
      </c>
      <c r="AM8" s="25" t="s">
        <v>58</v>
      </c>
      <c r="AN8" s="26" t="s">
        <v>48</v>
      </c>
      <c r="AO8" s="26" t="s">
        <v>60</v>
      </c>
      <c r="AP8" s="38" t="s">
        <v>48</v>
      </c>
    </row>
    <row r="9" spans="1:42" ht="54" customHeight="1" x14ac:dyDescent="0.25">
      <c r="A9" s="16">
        <v>3</v>
      </c>
      <c r="B9" s="24" t="s">
        <v>61</v>
      </c>
      <c r="C9" s="28">
        <v>1</v>
      </c>
      <c r="D9" s="29" t="s">
        <v>62</v>
      </c>
      <c r="E9" s="64" t="s">
        <v>63</v>
      </c>
      <c r="F9" s="64"/>
      <c r="G9" s="64"/>
      <c r="H9" s="26" t="s">
        <v>64</v>
      </c>
      <c r="I9" s="25"/>
      <c r="J9" s="25" t="s">
        <v>65</v>
      </c>
      <c r="K9" s="63">
        <v>44734</v>
      </c>
      <c r="L9" s="25" t="s">
        <v>66</v>
      </c>
      <c r="M9" s="25" t="s">
        <v>67</v>
      </c>
      <c r="N9" s="25" t="s">
        <v>68</v>
      </c>
      <c r="O9" s="63">
        <v>44735</v>
      </c>
      <c r="P9" s="63">
        <v>44805</v>
      </c>
      <c r="Q9" s="112">
        <v>44926</v>
      </c>
      <c r="R9" s="37">
        <f t="shared" si="2"/>
        <v>36.450000000000003</v>
      </c>
      <c r="S9" s="37">
        <f t="shared" si="3"/>
        <v>36.450000000000003</v>
      </c>
      <c r="T9" s="37">
        <f t="shared" si="4"/>
        <v>0</v>
      </c>
      <c r="U9" s="37"/>
      <c r="V9" s="37"/>
      <c r="W9" s="37">
        <v>36.450000000000003</v>
      </c>
      <c r="X9" s="37"/>
      <c r="Y9" s="37"/>
      <c r="Z9" s="37"/>
      <c r="AA9" s="37"/>
      <c r="AB9" s="37"/>
      <c r="AC9" s="79"/>
      <c r="AD9" s="79">
        <v>405</v>
      </c>
      <c r="AE9" s="79"/>
      <c r="AF9" s="79"/>
      <c r="AG9" s="79"/>
      <c r="AH9" s="79"/>
      <c r="AI9" s="64" t="s">
        <v>58</v>
      </c>
      <c r="AJ9" s="64" t="s">
        <v>58</v>
      </c>
      <c r="AK9" s="25" t="s">
        <v>59</v>
      </c>
      <c r="AL9" s="64" t="s">
        <v>58</v>
      </c>
      <c r="AM9" s="64" t="s">
        <v>58</v>
      </c>
      <c r="AN9" s="26" t="s">
        <v>48</v>
      </c>
      <c r="AO9" s="29" t="s">
        <v>69</v>
      </c>
      <c r="AP9" s="38" t="s">
        <v>48</v>
      </c>
    </row>
    <row r="10" spans="1:42" s="6" customFormat="1" ht="55.95" customHeight="1" x14ac:dyDescent="0.25">
      <c r="A10" s="23">
        <v>4</v>
      </c>
      <c r="B10" s="30" t="s">
        <v>70</v>
      </c>
      <c r="C10" s="22">
        <f>SUM(C11:C16)</f>
        <v>6</v>
      </c>
      <c r="D10" s="20"/>
      <c r="E10" s="22"/>
      <c r="F10" s="22"/>
      <c r="G10" s="22"/>
      <c r="H10" s="20"/>
      <c r="I10" s="22"/>
      <c r="J10" s="22"/>
      <c r="K10" s="21"/>
      <c r="L10" s="22"/>
      <c r="M10" s="22"/>
      <c r="N10" s="22"/>
      <c r="O10" s="21"/>
      <c r="P10" s="21"/>
      <c r="Q10" s="21"/>
      <c r="R10" s="22">
        <f t="shared" ref="R10:AH10" si="5">IF(SUM(R11:R16)=0,"",SUM(R11:R16))</f>
        <v>1640</v>
      </c>
      <c r="S10" s="22">
        <f t="shared" si="5"/>
        <v>1640</v>
      </c>
      <c r="T10" s="22" t="str">
        <f t="shared" si="5"/>
        <v/>
      </c>
      <c r="U10" s="22">
        <f t="shared" si="5"/>
        <v>1640</v>
      </c>
      <c r="V10" s="22" t="str">
        <f t="shared" si="5"/>
        <v/>
      </c>
      <c r="W10" s="22" t="str">
        <f t="shared" si="5"/>
        <v/>
      </c>
      <c r="X10" s="22" t="str">
        <f t="shared" si="5"/>
        <v/>
      </c>
      <c r="Y10" s="22" t="str">
        <f t="shared" si="5"/>
        <v/>
      </c>
      <c r="Z10" s="22" t="str">
        <f t="shared" si="5"/>
        <v/>
      </c>
      <c r="AA10" s="22" t="str">
        <f t="shared" si="5"/>
        <v/>
      </c>
      <c r="AB10" s="22" t="str">
        <f t="shared" si="5"/>
        <v/>
      </c>
      <c r="AC10" s="22">
        <f t="shared" si="5"/>
        <v>590</v>
      </c>
      <c r="AD10" s="22">
        <f t="shared" si="5"/>
        <v>2379</v>
      </c>
      <c r="AE10" s="22">
        <f t="shared" si="5"/>
        <v>17</v>
      </c>
      <c r="AF10" s="22">
        <f t="shared" si="5"/>
        <v>53</v>
      </c>
      <c r="AG10" s="22" t="str">
        <f t="shared" si="5"/>
        <v/>
      </c>
      <c r="AH10" s="22" t="str">
        <f t="shared" si="5"/>
        <v/>
      </c>
      <c r="AI10" s="22"/>
      <c r="AJ10" s="22"/>
      <c r="AK10" s="22"/>
      <c r="AL10" s="22"/>
      <c r="AM10" s="22"/>
      <c r="AN10" s="20"/>
      <c r="AO10" s="20"/>
      <c r="AP10" s="36" t="s">
        <v>71</v>
      </c>
    </row>
    <row r="11" spans="1:42" ht="55.95" customHeight="1" x14ac:dyDescent="0.25">
      <c r="A11" s="16">
        <v>5</v>
      </c>
      <c r="B11" s="31" t="s">
        <v>72</v>
      </c>
      <c r="C11" s="28">
        <v>1</v>
      </c>
      <c r="D11" s="26" t="s">
        <v>73</v>
      </c>
      <c r="E11" s="25" t="s">
        <v>74</v>
      </c>
      <c r="F11" s="25" t="s">
        <v>75</v>
      </c>
      <c r="G11" s="25" t="s">
        <v>76</v>
      </c>
      <c r="H11" s="65" t="s">
        <v>77</v>
      </c>
      <c r="I11" s="25" t="s">
        <v>53</v>
      </c>
      <c r="J11" s="25" t="s">
        <v>54</v>
      </c>
      <c r="K11" s="27">
        <v>44650</v>
      </c>
      <c r="L11" s="25" t="s">
        <v>55</v>
      </c>
      <c r="M11" s="25" t="s">
        <v>56</v>
      </c>
      <c r="N11" s="25" t="s">
        <v>78</v>
      </c>
      <c r="O11" s="27">
        <v>44651</v>
      </c>
      <c r="P11" s="77">
        <v>44681</v>
      </c>
      <c r="Q11" s="27">
        <v>44903</v>
      </c>
      <c r="R11" s="37">
        <f t="shared" si="2"/>
        <v>42</v>
      </c>
      <c r="S11" s="37">
        <f t="shared" si="3"/>
        <v>42</v>
      </c>
      <c r="T11" s="37">
        <f t="shared" si="4"/>
        <v>0</v>
      </c>
      <c r="U11" s="37">
        <v>42</v>
      </c>
      <c r="V11" s="37"/>
      <c r="W11" s="37"/>
      <c r="X11" s="37"/>
      <c r="Y11" s="37"/>
      <c r="Z11" s="37"/>
      <c r="AA11" s="37"/>
      <c r="AB11" s="37"/>
      <c r="AC11" s="28">
        <v>57</v>
      </c>
      <c r="AD11" s="28">
        <v>201</v>
      </c>
      <c r="AE11" s="28"/>
      <c r="AF11" s="28"/>
      <c r="AG11" s="28"/>
      <c r="AH11" s="28"/>
      <c r="AI11" s="25" t="s">
        <v>58</v>
      </c>
      <c r="AJ11" s="25" t="s">
        <v>79</v>
      </c>
      <c r="AK11" s="25" t="s">
        <v>80</v>
      </c>
      <c r="AL11" s="25" t="s">
        <v>79</v>
      </c>
      <c r="AM11" s="25" t="s">
        <v>79</v>
      </c>
      <c r="AN11" s="26" t="s">
        <v>71</v>
      </c>
      <c r="AO11" s="26" t="s">
        <v>81</v>
      </c>
      <c r="AP11" s="38" t="s">
        <v>71</v>
      </c>
    </row>
    <row r="12" spans="1:42" ht="43.2" x14ac:dyDescent="0.25">
      <c r="A12" s="23">
        <v>6</v>
      </c>
      <c r="B12" s="31" t="s">
        <v>82</v>
      </c>
      <c r="C12" s="25">
        <v>1</v>
      </c>
      <c r="D12" s="26" t="s">
        <v>83</v>
      </c>
      <c r="E12" s="25" t="s">
        <v>84</v>
      </c>
      <c r="F12" s="25" t="s">
        <v>85</v>
      </c>
      <c r="G12" s="25" t="s">
        <v>86</v>
      </c>
      <c r="H12" s="65" t="s">
        <v>87</v>
      </c>
      <c r="I12" s="25" t="s">
        <v>53</v>
      </c>
      <c r="J12" s="25" t="s">
        <v>54</v>
      </c>
      <c r="K12" s="27">
        <v>44650</v>
      </c>
      <c r="L12" s="25" t="s">
        <v>55</v>
      </c>
      <c r="M12" s="25" t="s">
        <v>56</v>
      </c>
      <c r="N12" s="25" t="s">
        <v>78</v>
      </c>
      <c r="O12" s="27">
        <v>44651</v>
      </c>
      <c r="P12" s="77">
        <v>44681</v>
      </c>
      <c r="Q12" s="27">
        <v>44903</v>
      </c>
      <c r="R12" s="37">
        <f t="shared" si="2"/>
        <v>12</v>
      </c>
      <c r="S12" s="37">
        <f t="shared" si="3"/>
        <v>12</v>
      </c>
      <c r="T12" s="37">
        <f t="shared" si="4"/>
        <v>0</v>
      </c>
      <c r="U12" s="37">
        <v>12</v>
      </c>
      <c r="V12" s="37"/>
      <c r="W12" s="37"/>
      <c r="X12" s="37"/>
      <c r="Y12" s="37"/>
      <c r="Z12" s="37"/>
      <c r="AA12" s="37"/>
      <c r="AB12" s="37"/>
      <c r="AC12" s="25">
        <v>137</v>
      </c>
      <c r="AD12" s="25">
        <v>593</v>
      </c>
      <c r="AE12" s="25"/>
      <c r="AF12" s="25"/>
      <c r="AG12" s="25"/>
      <c r="AH12" s="25"/>
      <c r="AI12" s="25" t="s">
        <v>58</v>
      </c>
      <c r="AJ12" s="25" t="s">
        <v>79</v>
      </c>
      <c r="AK12" s="25" t="s">
        <v>80</v>
      </c>
      <c r="AL12" s="25" t="s">
        <v>79</v>
      </c>
      <c r="AM12" s="25" t="s">
        <v>79</v>
      </c>
      <c r="AN12" s="26" t="s">
        <v>71</v>
      </c>
      <c r="AO12" s="26" t="s">
        <v>81</v>
      </c>
      <c r="AP12" s="38" t="s">
        <v>71</v>
      </c>
    </row>
    <row r="13" spans="1:42" ht="96" customHeight="1" x14ac:dyDescent="0.25">
      <c r="A13" s="16">
        <v>7</v>
      </c>
      <c r="B13" s="31" t="s">
        <v>88</v>
      </c>
      <c r="C13" s="25">
        <v>1</v>
      </c>
      <c r="D13" s="26" t="s">
        <v>89</v>
      </c>
      <c r="E13" s="25" t="s">
        <v>84</v>
      </c>
      <c r="F13" s="25" t="s">
        <v>90</v>
      </c>
      <c r="G13" s="25" t="s">
        <v>91</v>
      </c>
      <c r="H13" s="65" t="s">
        <v>92</v>
      </c>
      <c r="I13" s="25" t="s">
        <v>53</v>
      </c>
      <c r="J13" s="25" t="s">
        <v>54</v>
      </c>
      <c r="K13" s="27">
        <v>44650</v>
      </c>
      <c r="L13" s="25" t="s">
        <v>55</v>
      </c>
      <c r="M13" s="25" t="s">
        <v>56</v>
      </c>
      <c r="N13" s="25" t="s">
        <v>78</v>
      </c>
      <c r="O13" s="27">
        <v>44651</v>
      </c>
      <c r="P13" s="77">
        <v>44757</v>
      </c>
      <c r="Q13" s="27">
        <v>44903</v>
      </c>
      <c r="R13" s="37">
        <f t="shared" si="2"/>
        <v>238</v>
      </c>
      <c r="S13" s="37">
        <f t="shared" si="3"/>
        <v>238</v>
      </c>
      <c r="T13" s="37">
        <f t="shared" si="4"/>
        <v>0</v>
      </c>
      <c r="U13" s="37">
        <v>238</v>
      </c>
      <c r="V13" s="37"/>
      <c r="W13" s="37"/>
      <c r="X13" s="37"/>
      <c r="Y13" s="37"/>
      <c r="Z13" s="37"/>
      <c r="AA13" s="37"/>
      <c r="AB13" s="37"/>
      <c r="AC13" s="25">
        <v>164</v>
      </c>
      <c r="AD13" s="25">
        <v>684</v>
      </c>
      <c r="AE13" s="25"/>
      <c r="AF13" s="25"/>
      <c r="AG13" s="25"/>
      <c r="AH13" s="25"/>
      <c r="AI13" s="25" t="s">
        <v>58</v>
      </c>
      <c r="AJ13" s="25" t="s">
        <v>79</v>
      </c>
      <c r="AK13" s="25" t="s">
        <v>80</v>
      </c>
      <c r="AL13" s="25" t="s">
        <v>79</v>
      </c>
      <c r="AM13" s="25" t="s">
        <v>79</v>
      </c>
      <c r="AN13" s="26" t="s">
        <v>71</v>
      </c>
      <c r="AO13" s="26" t="s">
        <v>81</v>
      </c>
      <c r="AP13" s="38" t="s">
        <v>71</v>
      </c>
    </row>
    <row r="14" spans="1:42" ht="78" customHeight="1" x14ac:dyDescent="0.25">
      <c r="A14" s="23">
        <v>8</v>
      </c>
      <c r="B14" s="31" t="s">
        <v>93</v>
      </c>
      <c r="C14" s="25">
        <v>1</v>
      </c>
      <c r="D14" s="26" t="s">
        <v>94</v>
      </c>
      <c r="E14" s="25" t="s">
        <v>95</v>
      </c>
      <c r="F14" s="25"/>
      <c r="G14" s="25"/>
      <c r="H14" s="26" t="s">
        <v>96</v>
      </c>
      <c r="I14" s="25" t="s">
        <v>53</v>
      </c>
      <c r="J14" s="25" t="s">
        <v>54</v>
      </c>
      <c r="K14" s="27">
        <v>44650</v>
      </c>
      <c r="L14" s="25" t="s">
        <v>55</v>
      </c>
      <c r="M14" s="25" t="s">
        <v>56</v>
      </c>
      <c r="N14" s="25" t="s">
        <v>78</v>
      </c>
      <c r="O14" s="27">
        <v>44651</v>
      </c>
      <c r="P14" s="27">
        <v>44757</v>
      </c>
      <c r="Q14" s="27">
        <v>44903</v>
      </c>
      <c r="R14" s="37">
        <f t="shared" si="2"/>
        <v>800</v>
      </c>
      <c r="S14" s="37">
        <f t="shared" si="3"/>
        <v>800</v>
      </c>
      <c r="T14" s="37">
        <f t="shared" si="4"/>
        <v>0</v>
      </c>
      <c r="U14" s="37">
        <v>800</v>
      </c>
      <c r="V14" s="37"/>
      <c r="W14" s="37"/>
      <c r="X14" s="37"/>
      <c r="Y14" s="37"/>
      <c r="Z14" s="37"/>
      <c r="AA14" s="37"/>
      <c r="AB14" s="37"/>
      <c r="AC14" s="25"/>
      <c r="AD14" s="25"/>
      <c r="AE14" s="25"/>
      <c r="AF14" s="25"/>
      <c r="AG14" s="25"/>
      <c r="AH14" s="25"/>
      <c r="AI14" s="25" t="s">
        <v>79</v>
      </c>
      <c r="AJ14" s="25" t="s">
        <v>79</v>
      </c>
      <c r="AK14" s="25" t="s">
        <v>80</v>
      </c>
      <c r="AL14" s="25" t="s">
        <v>79</v>
      </c>
      <c r="AM14" s="25" t="s">
        <v>79</v>
      </c>
      <c r="AN14" s="26" t="s">
        <v>71</v>
      </c>
      <c r="AO14" s="26" t="s">
        <v>81</v>
      </c>
      <c r="AP14" s="38" t="s">
        <v>71</v>
      </c>
    </row>
    <row r="15" spans="1:42" ht="64.05" customHeight="1" x14ac:dyDescent="0.25">
      <c r="A15" s="16">
        <v>9</v>
      </c>
      <c r="B15" s="31" t="s">
        <v>97</v>
      </c>
      <c r="C15" s="25">
        <v>1</v>
      </c>
      <c r="D15" s="26" t="s">
        <v>98</v>
      </c>
      <c r="E15" s="25" t="s">
        <v>74</v>
      </c>
      <c r="F15" s="25" t="s">
        <v>75</v>
      </c>
      <c r="G15" s="25" t="s">
        <v>99</v>
      </c>
      <c r="H15" s="65" t="s">
        <v>100</v>
      </c>
      <c r="I15" s="25" t="s">
        <v>53</v>
      </c>
      <c r="J15" s="25" t="s">
        <v>54</v>
      </c>
      <c r="K15" s="27">
        <v>44650</v>
      </c>
      <c r="L15" s="25" t="s">
        <v>55</v>
      </c>
      <c r="M15" s="25" t="s">
        <v>56</v>
      </c>
      <c r="N15" s="25" t="s">
        <v>78</v>
      </c>
      <c r="O15" s="27">
        <v>44651</v>
      </c>
      <c r="P15" s="27">
        <v>44757</v>
      </c>
      <c r="Q15" s="27">
        <v>44903</v>
      </c>
      <c r="R15" s="37">
        <f t="shared" si="2"/>
        <v>157</v>
      </c>
      <c r="S15" s="37">
        <f t="shared" si="3"/>
        <v>157</v>
      </c>
      <c r="T15" s="37">
        <f t="shared" si="4"/>
        <v>0</v>
      </c>
      <c r="U15" s="37">
        <v>157</v>
      </c>
      <c r="V15" s="37"/>
      <c r="W15" s="37"/>
      <c r="X15" s="37"/>
      <c r="Y15" s="37"/>
      <c r="Z15" s="37"/>
      <c r="AA15" s="37"/>
      <c r="AB15" s="37"/>
      <c r="AC15" s="25">
        <v>60</v>
      </c>
      <c r="AD15" s="25">
        <v>188</v>
      </c>
      <c r="AE15" s="25">
        <v>17</v>
      </c>
      <c r="AF15" s="25">
        <v>53</v>
      </c>
      <c r="AG15" s="25"/>
      <c r="AH15" s="25"/>
      <c r="AI15" s="25" t="s">
        <v>58</v>
      </c>
      <c r="AJ15" s="25" t="s">
        <v>79</v>
      </c>
      <c r="AK15" s="25" t="s">
        <v>80</v>
      </c>
      <c r="AL15" s="25" t="s">
        <v>79</v>
      </c>
      <c r="AM15" s="25" t="s">
        <v>79</v>
      </c>
      <c r="AN15" s="26" t="s">
        <v>71</v>
      </c>
      <c r="AO15" s="26" t="s">
        <v>81</v>
      </c>
      <c r="AP15" s="38" t="s">
        <v>71</v>
      </c>
    </row>
    <row r="16" spans="1:42" ht="97.05" customHeight="1" x14ac:dyDescent="0.25">
      <c r="A16" s="23">
        <v>10</v>
      </c>
      <c r="B16" s="31" t="s">
        <v>101</v>
      </c>
      <c r="C16" s="28">
        <v>1</v>
      </c>
      <c r="D16" s="26" t="s">
        <v>102</v>
      </c>
      <c r="E16" s="25" t="s">
        <v>103</v>
      </c>
      <c r="F16" s="25" t="s">
        <v>104</v>
      </c>
      <c r="G16" s="25" t="s">
        <v>105</v>
      </c>
      <c r="H16" s="26" t="s">
        <v>106</v>
      </c>
      <c r="I16" s="25" t="s">
        <v>53</v>
      </c>
      <c r="J16" s="25" t="s">
        <v>54</v>
      </c>
      <c r="K16" s="27">
        <v>44650</v>
      </c>
      <c r="L16" s="25" t="s">
        <v>55</v>
      </c>
      <c r="M16" s="25" t="s">
        <v>56</v>
      </c>
      <c r="N16" s="25" t="s">
        <v>78</v>
      </c>
      <c r="O16" s="27">
        <v>44651</v>
      </c>
      <c r="P16" s="27">
        <v>44757</v>
      </c>
      <c r="Q16" s="27">
        <v>44903</v>
      </c>
      <c r="R16" s="37">
        <f t="shared" si="2"/>
        <v>391</v>
      </c>
      <c r="S16" s="37">
        <f t="shared" si="3"/>
        <v>391</v>
      </c>
      <c r="T16" s="37">
        <f t="shared" si="4"/>
        <v>0</v>
      </c>
      <c r="U16" s="37">
        <v>391</v>
      </c>
      <c r="V16" s="37"/>
      <c r="W16" s="37"/>
      <c r="X16" s="37"/>
      <c r="Y16" s="37"/>
      <c r="Z16" s="37"/>
      <c r="AA16" s="37"/>
      <c r="AB16" s="37"/>
      <c r="AC16" s="28">
        <v>172</v>
      </c>
      <c r="AD16" s="28">
        <v>713</v>
      </c>
      <c r="AE16" s="28"/>
      <c r="AF16" s="28"/>
      <c r="AG16" s="28"/>
      <c r="AH16" s="28"/>
      <c r="AI16" s="25" t="s">
        <v>58</v>
      </c>
      <c r="AJ16" s="25" t="s">
        <v>79</v>
      </c>
      <c r="AK16" s="25" t="s">
        <v>80</v>
      </c>
      <c r="AL16" s="25" t="s">
        <v>79</v>
      </c>
      <c r="AM16" s="25" t="s">
        <v>79</v>
      </c>
      <c r="AN16" s="26" t="s">
        <v>71</v>
      </c>
      <c r="AO16" s="26" t="s">
        <v>81</v>
      </c>
      <c r="AP16" s="38" t="s">
        <v>71</v>
      </c>
    </row>
    <row r="17" spans="1:42" s="6" customFormat="1" ht="55.95" customHeight="1" x14ac:dyDescent="0.25">
      <c r="A17" s="16">
        <v>11</v>
      </c>
      <c r="B17" s="32" t="s">
        <v>107</v>
      </c>
      <c r="C17" s="18">
        <f>SUM(C18:C78)</f>
        <v>61</v>
      </c>
      <c r="D17" s="20"/>
      <c r="E17" s="22"/>
      <c r="F17" s="22"/>
      <c r="G17" s="32"/>
      <c r="H17" s="20"/>
      <c r="I17" s="22"/>
      <c r="J17" s="22"/>
      <c r="K17" s="21"/>
      <c r="L17" s="22"/>
      <c r="M17" s="22"/>
      <c r="N17" s="22"/>
      <c r="O17" s="21"/>
      <c r="P17" s="21"/>
      <c r="Q17" s="21"/>
      <c r="R17" s="18">
        <f t="shared" ref="R17:AH17" si="6">IF(SUM(R18:R78)=0,"",SUM(R18:R78))</f>
        <v>6908.32</v>
      </c>
      <c r="S17" s="18">
        <f t="shared" si="6"/>
        <v>6843.32</v>
      </c>
      <c r="T17" s="18">
        <f t="shared" si="6"/>
        <v>65</v>
      </c>
      <c r="U17" s="18">
        <f t="shared" si="6"/>
        <v>3615.3199999999997</v>
      </c>
      <c r="V17" s="18">
        <f t="shared" si="6"/>
        <v>65</v>
      </c>
      <c r="W17" s="18">
        <f t="shared" si="6"/>
        <v>3228</v>
      </c>
      <c r="X17" s="18" t="str">
        <f t="shared" si="6"/>
        <v/>
      </c>
      <c r="Y17" s="18" t="str">
        <f t="shared" si="6"/>
        <v/>
      </c>
      <c r="Z17" s="18" t="str">
        <f t="shared" si="6"/>
        <v/>
      </c>
      <c r="AA17" s="18" t="str">
        <f t="shared" si="6"/>
        <v/>
      </c>
      <c r="AB17" s="18" t="str">
        <f t="shared" si="6"/>
        <v/>
      </c>
      <c r="AC17" s="18">
        <f t="shared" si="6"/>
        <v>5710</v>
      </c>
      <c r="AD17" s="18">
        <f t="shared" si="6"/>
        <v>23702</v>
      </c>
      <c r="AE17" s="18" t="str">
        <f t="shared" si="6"/>
        <v/>
      </c>
      <c r="AF17" s="18" t="str">
        <f t="shared" si="6"/>
        <v/>
      </c>
      <c r="AG17" s="18" t="str">
        <f t="shared" si="6"/>
        <v/>
      </c>
      <c r="AH17" s="18" t="str">
        <f t="shared" si="6"/>
        <v/>
      </c>
      <c r="AI17" s="22"/>
      <c r="AJ17" s="22"/>
      <c r="AK17" s="22"/>
      <c r="AL17" s="22"/>
      <c r="AM17" s="22"/>
      <c r="AN17" s="20"/>
      <c r="AO17" s="20"/>
      <c r="AP17" s="36" t="s">
        <v>108</v>
      </c>
    </row>
    <row r="18" spans="1:42" ht="102" customHeight="1" x14ac:dyDescent="0.25">
      <c r="A18" s="23">
        <v>12</v>
      </c>
      <c r="B18" s="134" t="s">
        <v>109</v>
      </c>
      <c r="C18" s="25">
        <v>1</v>
      </c>
      <c r="D18" s="26" t="s">
        <v>110</v>
      </c>
      <c r="E18" s="25" t="s">
        <v>111</v>
      </c>
      <c r="F18" s="25" t="s">
        <v>112</v>
      </c>
      <c r="G18" s="25" t="s">
        <v>112</v>
      </c>
      <c r="H18" s="26" t="s">
        <v>113</v>
      </c>
      <c r="I18" s="25" t="s">
        <v>53</v>
      </c>
      <c r="J18" s="25" t="s">
        <v>54</v>
      </c>
      <c r="K18" s="27">
        <v>44650</v>
      </c>
      <c r="L18" s="25" t="s">
        <v>114</v>
      </c>
      <c r="M18" s="25" t="s">
        <v>115</v>
      </c>
      <c r="N18" s="25" t="s">
        <v>116</v>
      </c>
      <c r="O18" s="27">
        <v>44651</v>
      </c>
      <c r="P18" s="27">
        <v>44652</v>
      </c>
      <c r="Q18" s="27">
        <v>44925</v>
      </c>
      <c r="R18" s="37">
        <f t="shared" ref="R18:R78" si="7">SUM(S18:T18)</f>
        <v>343</v>
      </c>
      <c r="S18" s="37">
        <f t="shared" ref="S18:S78" si="8">SUM(U18,W18,Y18,AA18)</f>
        <v>343</v>
      </c>
      <c r="T18" s="37">
        <f t="shared" ref="T18:T78" si="9">SUM(V18,X18,Z18,AB18)</f>
        <v>0</v>
      </c>
      <c r="U18" s="37">
        <v>69</v>
      </c>
      <c r="V18" s="37"/>
      <c r="W18" s="37">
        <v>274</v>
      </c>
      <c r="X18" s="37"/>
      <c r="Y18" s="37"/>
      <c r="Z18" s="37"/>
      <c r="AA18" s="37"/>
      <c r="AB18" s="37"/>
      <c r="AC18" s="25">
        <v>663</v>
      </c>
      <c r="AD18" s="25">
        <v>2785</v>
      </c>
      <c r="AE18" s="25"/>
      <c r="AF18" s="25"/>
      <c r="AG18" s="25"/>
      <c r="AH18" s="25"/>
      <c r="AI18" s="25" t="s">
        <v>58</v>
      </c>
      <c r="AJ18" s="25" t="s">
        <v>79</v>
      </c>
      <c r="AK18" s="25" t="s">
        <v>80</v>
      </c>
      <c r="AL18" s="25" t="s">
        <v>79</v>
      </c>
      <c r="AM18" s="25" t="s">
        <v>79</v>
      </c>
      <c r="AN18" s="26" t="s">
        <v>108</v>
      </c>
      <c r="AO18" s="26" t="s">
        <v>117</v>
      </c>
      <c r="AP18" s="38" t="s">
        <v>108</v>
      </c>
    </row>
    <row r="19" spans="1:42" ht="72" x14ac:dyDescent="0.25">
      <c r="A19" s="16">
        <v>13</v>
      </c>
      <c r="B19" s="31" t="s">
        <v>118</v>
      </c>
      <c r="C19" s="25">
        <v>1</v>
      </c>
      <c r="D19" s="26" t="s">
        <v>119</v>
      </c>
      <c r="E19" s="25" t="s">
        <v>120</v>
      </c>
      <c r="F19" s="25" t="s">
        <v>121</v>
      </c>
      <c r="G19" s="25" t="s">
        <v>122</v>
      </c>
      <c r="H19" s="26" t="s">
        <v>123</v>
      </c>
      <c r="I19" s="25" t="s">
        <v>53</v>
      </c>
      <c r="J19" s="25" t="s">
        <v>54</v>
      </c>
      <c r="K19" s="27">
        <v>44650</v>
      </c>
      <c r="L19" s="25" t="s">
        <v>55</v>
      </c>
      <c r="M19" s="25" t="s">
        <v>56</v>
      </c>
      <c r="N19" s="25" t="s">
        <v>116</v>
      </c>
      <c r="O19" s="27">
        <v>44651</v>
      </c>
      <c r="P19" s="27">
        <v>44652</v>
      </c>
      <c r="Q19" s="27">
        <v>44925</v>
      </c>
      <c r="R19" s="37">
        <f t="shared" si="7"/>
        <v>120</v>
      </c>
      <c r="S19" s="37">
        <f t="shared" si="8"/>
        <v>120</v>
      </c>
      <c r="T19" s="37">
        <f t="shared" si="9"/>
        <v>0</v>
      </c>
      <c r="U19" s="37">
        <v>120</v>
      </c>
      <c r="V19" s="37"/>
      <c r="W19" s="37"/>
      <c r="X19" s="37"/>
      <c r="Y19" s="37"/>
      <c r="Z19" s="37"/>
      <c r="AA19" s="37"/>
      <c r="AB19" s="37"/>
      <c r="AC19" s="25">
        <v>92</v>
      </c>
      <c r="AD19" s="25">
        <v>318</v>
      </c>
      <c r="AE19" s="25"/>
      <c r="AF19" s="25"/>
      <c r="AG19" s="25"/>
      <c r="AH19" s="25"/>
      <c r="AI19" s="25" t="s">
        <v>58</v>
      </c>
      <c r="AJ19" s="25" t="s">
        <v>79</v>
      </c>
      <c r="AK19" s="25" t="s">
        <v>80</v>
      </c>
      <c r="AL19" s="25" t="s">
        <v>79</v>
      </c>
      <c r="AM19" s="25" t="s">
        <v>79</v>
      </c>
      <c r="AN19" s="26" t="s">
        <v>108</v>
      </c>
      <c r="AO19" s="26" t="s">
        <v>117</v>
      </c>
      <c r="AP19" s="38" t="s">
        <v>108</v>
      </c>
    </row>
    <row r="20" spans="1:42" ht="45" customHeight="1" x14ac:dyDescent="0.25">
      <c r="A20" s="23">
        <v>14</v>
      </c>
      <c r="B20" s="31" t="s">
        <v>124</v>
      </c>
      <c r="C20" s="25">
        <v>1</v>
      </c>
      <c r="D20" s="26" t="s">
        <v>125</v>
      </c>
      <c r="E20" s="25" t="s">
        <v>120</v>
      </c>
      <c r="F20" s="25" t="s">
        <v>126</v>
      </c>
      <c r="G20" s="25" t="s">
        <v>127</v>
      </c>
      <c r="H20" s="26" t="s">
        <v>128</v>
      </c>
      <c r="I20" s="25" t="s">
        <v>53</v>
      </c>
      <c r="J20" s="25" t="s">
        <v>54</v>
      </c>
      <c r="K20" s="27">
        <v>44650</v>
      </c>
      <c r="L20" s="25" t="s">
        <v>129</v>
      </c>
      <c r="M20" s="25" t="s">
        <v>130</v>
      </c>
      <c r="N20" s="25" t="s">
        <v>116</v>
      </c>
      <c r="O20" s="27">
        <v>44651</v>
      </c>
      <c r="P20" s="27">
        <v>44652</v>
      </c>
      <c r="Q20" s="27">
        <v>44925</v>
      </c>
      <c r="R20" s="37">
        <f t="shared" si="7"/>
        <v>35</v>
      </c>
      <c r="S20" s="37">
        <f t="shared" si="8"/>
        <v>0</v>
      </c>
      <c r="T20" s="37">
        <f t="shared" si="9"/>
        <v>35</v>
      </c>
      <c r="U20" s="37"/>
      <c r="V20" s="37">
        <v>35</v>
      </c>
      <c r="W20" s="37"/>
      <c r="X20" s="37"/>
      <c r="Y20" s="37"/>
      <c r="Z20" s="37"/>
      <c r="AA20" s="37"/>
      <c r="AB20" s="37"/>
      <c r="AC20" s="25">
        <v>167</v>
      </c>
      <c r="AD20" s="25">
        <v>715</v>
      </c>
      <c r="AE20" s="25"/>
      <c r="AF20" s="25"/>
      <c r="AG20" s="25"/>
      <c r="AH20" s="25"/>
      <c r="AI20" s="25" t="s">
        <v>79</v>
      </c>
      <c r="AJ20" s="25" t="s">
        <v>79</v>
      </c>
      <c r="AK20" s="25" t="s">
        <v>80</v>
      </c>
      <c r="AL20" s="25" t="s">
        <v>79</v>
      </c>
      <c r="AM20" s="25" t="s">
        <v>79</v>
      </c>
      <c r="AN20" s="26" t="s">
        <v>108</v>
      </c>
      <c r="AO20" s="26" t="s">
        <v>117</v>
      </c>
      <c r="AP20" s="38" t="s">
        <v>108</v>
      </c>
    </row>
    <row r="21" spans="1:42" ht="39" customHeight="1" x14ac:dyDescent="0.25">
      <c r="A21" s="16">
        <v>15</v>
      </c>
      <c r="B21" s="31" t="s">
        <v>131</v>
      </c>
      <c r="C21" s="28">
        <v>1</v>
      </c>
      <c r="D21" s="26" t="s">
        <v>132</v>
      </c>
      <c r="E21" s="25" t="s">
        <v>120</v>
      </c>
      <c r="F21" s="25" t="s">
        <v>127</v>
      </c>
      <c r="G21" s="25" t="s">
        <v>127</v>
      </c>
      <c r="H21" s="26" t="s">
        <v>133</v>
      </c>
      <c r="I21" s="25" t="s">
        <v>53</v>
      </c>
      <c r="J21" s="25" t="s">
        <v>54</v>
      </c>
      <c r="K21" s="27">
        <v>44650</v>
      </c>
      <c r="L21" s="25" t="s">
        <v>134</v>
      </c>
      <c r="M21" s="25" t="s">
        <v>135</v>
      </c>
      <c r="N21" s="25" t="s">
        <v>116</v>
      </c>
      <c r="O21" s="27">
        <v>44651</v>
      </c>
      <c r="P21" s="27">
        <v>44770</v>
      </c>
      <c r="Q21" s="27">
        <v>44925</v>
      </c>
      <c r="R21" s="37">
        <f t="shared" si="7"/>
        <v>380</v>
      </c>
      <c r="S21" s="37">
        <f t="shared" si="8"/>
        <v>380</v>
      </c>
      <c r="T21" s="37">
        <f t="shared" si="9"/>
        <v>0</v>
      </c>
      <c r="U21" s="37"/>
      <c r="V21" s="37"/>
      <c r="W21" s="37">
        <v>380</v>
      </c>
      <c r="X21" s="37"/>
      <c r="Y21" s="37"/>
      <c r="Z21" s="37"/>
      <c r="AA21" s="37"/>
      <c r="AB21" s="37"/>
      <c r="AC21" s="28">
        <v>167</v>
      </c>
      <c r="AD21" s="28">
        <v>715</v>
      </c>
      <c r="AE21" s="28"/>
      <c r="AF21" s="28"/>
      <c r="AG21" s="28"/>
      <c r="AH21" s="28"/>
      <c r="AI21" s="25" t="s">
        <v>58</v>
      </c>
      <c r="AJ21" s="25" t="s">
        <v>79</v>
      </c>
      <c r="AK21" s="25" t="s">
        <v>80</v>
      </c>
      <c r="AL21" s="25" t="s">
        <v>79</v>
      </c>
      <c r="AM21" s="25" t="s">
        <v>58</v>
      </c>
      <c r="AN21" s="26" t="s">
        <v>108</v>
      </c>
      <c r="AO21" s="26" t="s">
        <v>117</v>
      </c>
      <c r="AP21" s="38" t="s">
        <v>108</v>
      </c>
    </row>
    <row r="22" spans="1:42" ht="28.8" x14ac:dyDescent="0.25">
      <c r="A22" s="23">
        <v>16</v>
      </c>
      <c r="B22" s="31" t="s">
        <v>136</v>
      </c>
      <c r="C22" s="25">
        <v>1</v>
      </c>
      <c r="D22" s="26" t="s">
        <v>137</v>
      </c>
      <c r="E22" s="25" t="s">
        <v>120</v>
      </c>
      <c r="F22" s="25" t="s">
        <v>138</v>
      </c>
      <c r="G22" s="25" t="s">
        <v>139</v>
      </c>
      <c r="H22" s="26" t="s">
        <v>140</v>
      </c>
      <c r="I22" s="25" t="s">
        <v>53</v>
      </c>
      <c r="J22" s="25" t="s">
        <v>54</v>
      </c>
      <c r="K22" s="27">
        <v>44650</v>
      </c>
      <c r="L22" s="25" t="s">
        <v>134</v>
      </c>
      <c r="M22" s="25" t="s">
        <v>135</v>
      </c>
      <c r="N22" s="25" t="s">
        <v>116</v>
      </c>
      <c r="O22" s="27">
        <v>44651</v>
      </c>
      <c r="P22" s="27">
        <v>44652</v>
      </c>
      <c r="Q22" s="27">
        <v>44925</v>
      </c>
      <c r="R22" s="37">
        <f t="shared" si="7"/>
        <v>25</v>
      </c>
      <c r="S22" s="37">
        <f t="shared" si="8"/>
        <v>25</v>
      </c>
      <c r="T22" s="37">
        <f t="shared" si="9"/>
        <v>0</v>
      </c>
      <c r="U22" s="37"/>
      <c r="V22" s="37"/>
      <c r="W22" s="37">
        <v>25</v>
      </c>
      <c r="X22" s="37"/>
      <c r="Y22" s="37"/>
      <c r="Z22" s="37"/>
      <c r="AA22" s="37"/>
      <c r="AB22" s="37"/>
      <c r="AC22" s="25">
        <v>46</v>
      </c>
      <c r="AD22" s="25">
        <v>213</v>
      </c>
      <c r="AE22" s="25"/>
      <c r="AF22" s="25"/>
      <c r="AG22" s="25"/>
      <c r="AH22" s="25"/>
      <c r="AI22" s="25" t="s">
        <v>58</v>
      </c>
      <c r="AJ22" s="25" t="s">
        <v>79</v>
      </c>
      <c r="AK22" s="25" t="s">
        <v>80</v>
      </c>
      <c r="AL22" s="25" t="s">
        <v>58</v>
      </c>
      <c r="AM22" s="25" t="s">
        <v>58</v>
      </c>
      <c r="AN22" s="26" t="s">
        <v>108</v>
      </c>
      <c r="AO22" s="26" t="s">
        <v>117</v>
      </c>
      <c r="AP22" s="38" t="s">
        <v>108</v>
      </c>
    </row>
    <row r="23" spans="1:42" ht="45" customHeight="1" x14ac:dyDescent="0.25">
      <c r="A23" s="16">
        <v>17</v>
      </c>
      <c r="B23" s="31" t="s">
        <v>141</v>
      </c>
      <c r="C23" s="25">
        <v>1</v>
      </c>
      <c r="D23" s="26" t="s">
        <v>142</v>
      </c>
      <c r="E23" s="25" t="s">
        <v>143</v>
      </c>
      <c r="F23" s="25" t="s">
        <v>144</v>
      </c>
      <c r="G23" s="25" t="s">
        <v>145</v>
      </c>
      <c r="H23" s="26" t="s">
        <v>146</v>
      </c>
      <c r="I23" s="25" t="s">
        <v>53</v>
      </c>
      <c r="J23" s="25" t="s">
        <v>54</v>
      </c>
      <c r="K23" s="27">
        <v>44650</v>
      </c>
      <c r="L23" s="25" t="s">
        <v>55</v>
      </c>
      <c r="M23" s="25" t="s">
        <v>56</v>
      </c>
      <c r="N23" s="25" t="s">
        <v>116</v>
      </c>
      <c r="O23" s="27">
        <v>44651</v>
      </c>
      <c r="P23" s="27">
        <v>44652</v>
      </c>
      <c r="Q23" s="27">
        <v>44925</v>
      </c>
      <c r="R23" s="37">
        <f t="shared" si="7"/>
        <v>77</v>
      </c>
      <c r="S23" s="37">
        <f t="shared" si="8"/>
        <v>77</v>
      </c>
      <c r="T23" s="37">
        <f t="shared" si="9"/>
        <v>0</v>
      </c>
      <c r="U23" s="37">
        <v>77</v>
      </c>
      <c r="V23" s="37"/>
      <c r="W23" s="37"/>
      <c r="X23" s="37"/>
      <c r="Y23" s="37"/>
      <c r="Z23" s="37"/>
      <c r="AA23" s="37"/>
      <c r="AB23" s="37"/>
      <c r="AC23" s="25">
        <v>150</v>
      </c>
      <c r="AD23" s="25">
        <v>638</v>
      </c>
      <c r="AE23" s="25"/>
      <c r="AF23" s="25"/>
      <c r="AG23" s="25"/>
      <c r="AH23" s="25"/>
      <c r="AI23" s="25" t="s">
        <v>58</v>
      </c>
      <c r="AJ23" s="25" t="s">
        <v>79</v>
      </c>
      <c r="AK23" s="25" t="s">
        <v>80</v>
      </c>
      <c r="AL23" s="25" t="s">
        <v>79</v>
      </c>
      <c r="AM23" s="25" t="s">
        <v>79</v>
      </c>
      <c r="AN23" s="26" t="s">
        <v>108</v>
      </c>
      <c r="AO23" s="26" t="s">
        <v>117</v>
      </c>
      <c r="AP23" s="38" t="s">
        <v>108</v>
      </c>
    </row>
    <row r="24" spans="1:42" ht="45" customHeight="1" x14ac:dyDescent="0.25">
      <c r="A24" s="23">
        <v>18</v>
      </c>
      <c r="B24" s="31" t="s">
        <v>147</v>
      </c>
      <c r="C24" s="25">
        <v>1</v>
      </c>
      <c r="D24" s="26" t="s">
        <v>148</v>
      </c>
      <c r="E24" s="25" t="s">
        <v>143</v>
      </c>
      <c r="F24" s="25" t="s">
        <v>144</v>
      </c>
      <c r="G24" s="25" t="s">
        <v>149</v>
      </c>
      <c r="H24" s="26" t="s">
        <v>150</v>
      </c>
      <c r="I24" s="25" t="s">
        <v>53</v>
      </c>
      <c r="J24" s="25" t="s">
        <v>54</v>
      </c>
      <c r="K24" s="27">
        <v>44650</v>
      </c>
      <c r="L24" s="25" t="s">
        <v>134</v>
      </c>
      <c r="M24" s="25" t="s">
        <v>135</v>
      </c>
      <c r="N24" s="25" t="s">
        <v>116</v>
      </c>
      <c r="O24" s="27">
        <v>44651</v>
      </c>
      <c r="P24" s="27">
        <v>44652</v>
      </c>
      <c r="Q24" s="27">
        <v>44925</v>
      </c>
      <c r="R24" s="37">
        <f t="shared" si="7"/>
        <v>26</v>
      </c>
      <c r="S24" s="37">
        <f t="shared" si="8"/>
        <v>26</v>
      </c>
      <c r="T24" s="37">
        <f t="shared" si="9"/>
        <v>0</v>
      </c>
      <c r="U24" s="37"/>
      <c r="V24" s="37"/>
      <c r="W24" s="37">
        <v>26</v>
      </c>
      <c r="X24" s="37"/>
      <c r="Y24" s="37"/>
      <c r="Z24" s="37"/>
      <c r="AA24" s="37"/>
      <c r="AB24" s="37"/>
      <c r="AC24" s="25">
        <v>39</v>
      </c>
      <c r="AD24" s="25">
        <v>190</v>
      </c>
      <c r="AE24" s="25"/>
      <c r="AF24" s="25"/>
      <c r="AG24" s="25"/>
      <c r="AH24" s="25"/>
      <c r="AI24" s="25" t="s">
        <v>58</v>
      </c>
      <c r="AJ24" s="25" t="s">
        <v>79</v>
      </c>
      <c r="AK24" s="25" t="s">
        <v>80</v>
      </c>
      <c r="AL24" s="25" t="s">
        <v>79</v>
      </c>
      <c r="AM24" s="25" t="s">
        <v>58</v>
      </c>
      <c r="AN24" s="26" t="s">
        <v>108</v>
      </c>
      <c r="AO24" s="26" t="s">
        <v>117</v>
      </c>
      <c r="AP24" s="38" t="s">
        <v>108</v>
      </c>
    </row>
    <row r="25" spans="1:42" ht="45" customHeight="1" x14ac:dyDescent="0.25">
      <c r="A25" s="16">
        <v>19</v>
      </c>
      <c r="B25" s="31" t="s">
        <v>151</v>
      </c>
      <c r="C25" s="25">
        <v>1</v>
      </c>
      <c r="D25" s="26" t="s">
        <v>152</v>
      </c>
      <c r="E25" s="25" t="s">
        <v>143</v>
      </c>
      <c r="F25" s="25" t="s">
        <v>144</v>
      </c>
      <c r="G25" s="25" t="s">
        <v>153</v>
      </c>
      <c r="H25" s="26" t="s">
        <v>154</v>
      </c>
      <c r="I25" s="25" t="s">
        <v>53</v>
      </c>
      <c r="J25" s="25" t="s">
        <v>54</v>
      </c>
      <c r="K25" s="27">
        <v>44650</v>
      </c>
      <c r="L25" s="25" t="s">
        <v>134</v>
      </c>
      <c r="M25" s="25" t="s">
        <v>135</v>
      </c>
      <c r="N25" s="25" t="s">
        <v>116</v>
      </c>
      <c r="O25" s="27">
        <v>44651</v>
      </c>
      <c r="P25" s="27">
        <v>44652</v>
      </c>
      <c r="Q25" s="27">
        <v>44925</v>
      </c>
      <c r="R25" s="37">
        <f t="shared" si="7"/>
        <v>30</v>
      </c>
      <c r="S25" s="37">
        <f t="shared" si="8"/>
        <v>30</v>
      </c>
      <c r="T25" s="37">
        <f t="shared" si="9"/>
        <v>0</v>
      </c>
      <c r="U25" s="37"/>
      <c r="V25" s="37"/>
      <c r="W25" s="37">
        <v>30</v>
      </c>
      <c r="X25" s="37"/>
      <c r="Y25" s="37"/>
      <c r="Z25" s="37"/>
      <c r="AA25" s="37"/>
      <c r="AB25" s="37"/>
      <c r="AC25" s="25">
        <v>40</v>
      </c>
      <c r="AD25" s="25">
        <v>162</v>
      </c>
      <c r="AE25" s="25"/>
      <c r="AF25" s="25"/>
      <c r="AG25" s="25"/>
      <c r="AH25" s="25"/>
      <c r="AI25" s="25" t="s">
        <v>58</v>
      </c>
      <c r="AJ25" s="25" t="s">
        <v>79</v>
      </c>
      <c r="AK25" s="25" t="s">
        <v>80</v>
      </c>
      <c r="AL25" s="25" t="s">
        <v>79</v>
      </c>
      <c r="AM25" s="25" t="s">
        <v>58</v>
      </c>
      <c r="AN25" s="26" t="s">
        <v>108</v>
      </c>
      <c r="AO25" s="26" t="s">
        <v>117</v>
      </c>
      <c r="AP25" s="38" t="s">
        <v>108</v>
      </c>
    </row>
    <row r="26" spans="1:42" ht="45" customHeight="1" x14ac:dyDescent="0.25">
      <c r="A26" s="23">
        <v>20</v>
      </c>
      <c r="B26" s="31" t="s">
        <v>155</v>
      </c>
      <c r="C26" s="25">
        <v>1</v>
      </c>
      <c r="D26" s="26" t="s">
        <v>156</v>
      </c>
      <c r="E26" s="25" t="s">
        <v>143</v>
      </c>
      <c r="F26" s="25" t="s">
        <v>144</v>
      </c>
      <c r="G26" s="25" t="s">
        <v>157</v>
      </c>
      <c r="H26" s="26" t="s">
        <v>158</v>
      </c>
      <c r="I26" s="25" t="s">
        <v>53</v>
      </c>
      <c r="J26" s="25" t="s">
        <v>54</v>
      </c>
      <c r="K26" s="27">
        <v>44650</v>
      </c>
      <c r="L26" s="25" t="s">
        <v>134</v>
      </c>
      <c r="M26" s="25" t="s">
        <v>135</v>
      </c>
      <c r="N26" s="25" t="s">
        <v>116</v>
      </c>
      <c r="O26" s="27">
        <v>44651</v>
      </c>
      <c r="P26" s="27">
        <v>44652</v>
      </c>
      <c r="Q26" s="27">
        <v>44925</v>
      </c>
      <c r="R26" s="37">
        <f t="shared" si="7"/>
        <v>22</v>
      </c>
      <c r="S26" s="37">
        <f t="shared" si="8"/>
        <v>22</v>
      </c>
      <c r="T26" s="37">
        <f t="shared" si="9"/>
        <v>0</v>
      </c>
      <c r="U26" s="37"/>
      <c r="V26" s="37"/>
      <c r="W26" s="37">
        <v>22</v>
      </c>
      <c r="X26" s="37"/>
      <c r="Y26" s="37"/>
      <c r="Z26" s="37"/>
      <c r="AA26" s="37"/>
      <c r="AB26" s="37"/>
      <c r="AC26" s="25">
        <v>14</v>
      </c>
      <c r="AD26" s="25">
        <v>62</v>
      </c>
      <c r="AE26" s="25"/>
      <c r="AF26" s="25"/>
      <c r="AG26" s="25"/>
      <c r="AH26" s="25"/>
      <c r="AI26" s="25" t="s">
        <v>58</v>
      </c>
      <c r="AJ26" s="25" t="s">
        <v>79</v>
      </c>
      <c r="AK26" s="25" t="s">
        <v>80</v>
      </c>
      <c r="AL26" s="25" t="s">
        <v>79</v>
      </c>
      <c r="AM26" s="25" t="s">
        <v>58</v>
      </c>
      <c r="AN26" s="26" t="s">
        <v>108</v>
      </c>
      <c r="AO26" s="26" t="s">
        <v>117</v>
      </c>
      <c r="AP26" s="38" t="s">
        <v>108</v>
      </c>
    </row>
    <row r="27" spans="1:42" ht="45" customHeight="1" x14ac:dyDescent="0.25">
      <c r="A27" s="16">
        <v>21</v>
      </c>
      <c r="B27" s="31" t="s">
        <v>159</v>
      </c>
      <c r="C27" s="25">
        <v>1</v>
      </c>
      <c r="D27" s="26" t="s">
        <v>160</v>
      </c>
      <c r="E27" s="25" t="s">
        <v>143</v>
      </c>
      <c r="F27" s="25" t="s">
        <v>144</v>
      </c>
      <c r="G27" s="25" t="s">
        <v>161</v>
      </c>
      <c r="H27" s="26" t="s">
        <v>162</v>
      </c>
      <c r="I27" s="25" t="s">
        <v>53</v>
      </c>
      <c r="J27" s="25" t="s">
        <v>54</v>
      </c>
      <c r="K27" s="27">
        <v>44650</v>
      </c>
      <c r="L27" s="25" t="s">
        <v>134</v>
      </c>
      <c r="M27" s="25" t="s">
        <v>135</v>
      </c>
      <c r="N27" s="25" t="s">
        <v>116</v>
      </c>
      <c r="O27" s="27">
        <v>44651</v>
      </c>
      <c r="P27" s="27">
        <v>44652</v>
      </c>
      <c r="Q27" s="27">
        <v>44925</v>
      </c>
      <c r="R27" s="37">
        <f t="shared" si="7"/>
        <v>21</v>
      </c>
      <c r="S27" s="37">
        <f t="shared" si="8"/>
        <v>21</v>
      </c>
      <c r="T27" s="37">
        <f t="shared" si="9"/>
        <v>0</v>
      </c>
      <c r="U27" s="37"/>
      <c r="V27" s="37"/>
      <c r="W27" s="37">
        <v>21</v>
      </c>
      <c r="X27" s="37"/>
      <c r="Y27" s="37"/>
      <c r="Z27" s="37"/>
      <c r="AA27" s="37"/>
      <c r="AB27" s="37"/>
      <c r="AC27" s="25">
        <v>22</v>
      </c>
      <c r="AD27" s="25">
        <v>97</v>
      </c>
      <c r="AE27" s="25"/>
      <c r="AF27" s="25"/>
      <c r="AG27" s="25"/>
      <c r="AH27" s="25"/>
      <c r="AI27" s="25" t="s">
        <v>58</v>
      </c>
      <c r="AJ27" s="25" t="s">
        <v>79</v>
      </c>
      <c r="AK27" s="25" t="s">
        <v>80</v>
      </c>
      <c r="AL27" s="25" t="s">
        <v>79</v>
      </c>
      <c r="AM27" s="25" t="s">
        <v>58</v>
      </c>
      <c r="AN27" s="26" t="s">
        <v>108</v>
      </c>
      <c r="AO27" s="26" t="s">
        <v>117</v>
      </c>
      <c r="AP27" s="38" t="s">
        <v>108</v>
      </c>
    </row>
    <row r="28" spans="1:42" ht="45" customHeight="1" x14ac:dyDescent="0.25">
      <c r="A28" s="23">
        <v>22</v>
      </c>
      <c r="B28" s="31" t="s">
        <v>163</v>
      </c>
      <c r="C28" s="25">
        <v>1</v>
      </c>
      <c r="D28" s="26" t="s">
        <v>164</v>
      </c>
      <c r="E28" s="25" t="s">
        <v>143</v>
      </c>
      <c r="F28" s="25" t="s">
        <v>144</v>
      </c>
      <c r="G28" s="25" t="s">
        <v>165</v>
      </c>
      <c r="H28" s="26" t="s">
        <v>166</v>
      </c>
      <c r="I28" s="25" t="s">
        <v>53</v>
      </c>
      <c r="J28" s="25" t="s">
        <v>54</v>
      </c>
      <c r="K28" s="27">
        <v>44650</v>
      </c>
      <c r="L28" s="25" t="s">
        <v>134</v>
      </c>
      <c r="M28" s="25" t="s">
        <v>135</v>
      </c>
      <c r="N28" s="25" t="s">
        <v>116</v>
      </c>
      <c r="O28" s="27">
        <v>44651</v>
      </c>
      <c r="P28" s="27">
        <v>44652</v>
      </c>
      <c r="Q28" s="27">
        <v>44925</v>
      </c>
      <c r="R28" s="37">
        <f t="shared" si="7"/>
        <v>40</v>
      </c>
      <c r="S28" s="37">
        <f t="shared" si="8"/>
        <v>40</v>
      </c>
      <c r="T28" s="37">
        <f t="shared" si="9"/>
        <v>0</v>
      </c>
      <c r="U28" s="37"/>
      <c r="V28" s="37"/>
      <c r="W28" s="37">
        <v>40</v>
      </c>
      <c r="X28" s="37"/>
      <c r="Y28" s="37"/>
      <c r="Z28" s="37"/>
      <c r="AA28" s="37"/>
      <c r="AB28" s="37"/>
      <c r="AC28" s="25">
        <v>149</v>
      </c>
      <c r="AD28" s="25">
        <v>639</v>
      </c>
      <c r="AE28" s="25"/>
      <c r="AF28" s="25"/>
      <c r="AG28" s="25"/>
      <c r="AH28" s="25"/>
      <c r="AI28" s="25" t="s">
        <v>58</v>
      </c>
      <c r="AJ28" s="25" t="s">
        <v>79</v>
      </c>
      <c r="AK28" s="25" t="s">
        <v>80</v>
      </c>
      <c r="AL28" s="25" t="s">
        <v>79</v>
      </c>
      <c r="AM28" s="25" t="s">
        <v>58</v>
      </c>
      <c r="AN28" s="26" t="s">
        <v>108</v>
      </c>
      <c r="AO28" s="26" t="s">
        <v>117</v>
      </c>
      <c r="AP28" s="38" t="s">
        <v>108</v>
      </c>
    </row>
    <row r="29" spans="1:42" ht="40.049999999999997" customHeight="1" x14ac:dyDescent="0.25">
      <c r="A29" s="16">
        <v>23</v>
      </c>
      <c r="B29" s="31" t="s">
        <v>167</v>
      </c>
      <c r="C29" s="25">
        <v>1</v>
      </c>
      <c r="D29" s="26" t="s">
        <v>168</v>
      </c>
      <c r="E29" s="25" t="s">
        <v>143</v>
      </c>
      <c r="F29" s="25" t="s">
        <v>144</v>
      </c>
      <c r="G29" s="25" t="s">
        <v>169</v>
      </c>
      <c r="H29" s="26" t="s">
        <v>170</v>
      </c>
      <c r="I29" s="25" t="s">
        <v>53</v>
      </c>
      <c r="J29" s="25" t="s">
        <v>54</v>
      </c>
      <c r="K29" s="27">
        <v>44650</v>
      </c>
      <c r="L29" s="25" t="s">
        <v>134</v>
      </c>
      <c r="M29" s="25" t="s">
        <v>135</v>
      </c>
      <c r="N29" s="25" t="s">
        <v>116</v>
      </c>
      <c r="O29" s="27">
        <v>44651</v>
      </c>
      <c r="P29" s="27">
        <v>44652</v>
      </c>
      <c r="Q29" s="27">
        <v>44925</v>
      </c>
      <c r="R29" s="37">
        <f t="shared" si="7"/>
        <v>42</v>
      </c>
      <c r="S29" s="37">
        <f t="shared" si="8"/>
        <v>42</v>
      </c>
      <c r="T29" s="37">
        <f t="shared" si="9"/>
        <v>0</v>
      </c>
      <c r="U29" s="37"/>
      <c r="V29" s="37"/>
      <c r="W29" s="37">
        <v>42</v>
      </c>
      <c r="X29" s="37"/>
      <c r="Y29" s="37"/>
      <c r="Z29" s="37"/>
      <c r="AA29" s="37"/>
      <c r="AB29" s="37"/>
      <c r="AC29" s="25">
        <v>110</v>
      </c>
      <c r="AD29" s="25">
        <v>456</v>
      </c>
      <c r="AE29" s="25"/>
      <c r="AF29" s="25"/>
      <c r="AG29" s="25"/>
      <c r="AH29" s="25"/>
      <c r="AI29" s="25" t="s">
        <v>58</v>
      </c>
      <c r="AJ29" s="25" t="s">
        <v>79</v>
      </c>
      <c r="AK29" s="25" t="s">
        <v>80</v>
      </c>
      <c r="AL29" s="25" t="s">
        <v>79</v>
      </c>
      <c r="AM29" s="25" t="s">
        <v>58</v>
      </c>
      <c r="AN29" s="26" t="s">
        <v>108</v>
      </c>
      <c r="AO29" s="26" t="s">
        <v>117</v>
      </c>
      <c r="AP29" s="38" t="s">
        <v>108</v>
      </c>
    </row>
    <row r="30" spans="1:42" ht="28.8" x14ac:dyDescent="0.25">
      <c r="A30" s="23">
        <v>24</v>
      </c>
      <c r="B30" s="31" t="s">
        <v>171</v>
      </c>
      <c r="C30" s="25">
        <v>1</v>
      </c>
      <c r="D30" s="26" t="s">
        <v>172</v>
      </c>
      <c r="E30" s="25" t="s">
        <v>143</v>
      </c>
      <c r="F30" s="25" t="s">
        <v>173</v>
      </c>
      <c r="G30" s="25" t="s">
        <v>174</v>
      </c>
      <c r="H30" s="26" t="s">
        <v>175</v>
      </c>
      <c r="I30" s="25" t="s">
        <v>53</v>
      </c>
      <c r="J30" s="25" t="s">
        <v>54</v>
      </c>
      <c r="K30" s="27">
        <v>44650</v>
      </c>
      <c r="L30" s="25" t="s">
        <v>134</v>
      </c>
      <c r="M30" s="25" t="s">
        <v>135</v>
      </c>
      <c r="N30" s="25" t="s">
        <v>116</v>
      </c>
      <c r="O30" s="27">
        <v>44651</v>
      </c>
      <c r="P30" s="27">
        <v>44652</v>
      </c>
      <c r="Q30" s="27">
        <v>44925</v>
      </c>
      <c r="R30" s="37">
        <f t="shared" si="7"/>
        <v>63</v>
      </c>
      <c r="S30" s="37">
        <f t="shared" si="8"/>
        <v>63</v>
      </c>
      <c r="T30" s="37">
        <f t="shared" si="9"/>
        <v>0</v>
      </c>
      <c r="U30" s="37"/>
      <c r="V30" s="37"/>
      <c r="W30" s="37">
        <v>63</v>
      </c>
      <c r="X30" s="37"/>
      <c r="Y30" s="37"/>
      <c r="Z30" s="37"/>
      <c r="AA30" s="37"/>
      <c r="AB30" s="37"/>
      <c r="AC30" s="25">
        <v>80</v>
      </c>
      <c r="AD30" s="25">
        <v>355</v>
      </c>
      <c r="AE30" s="25"/>
      <c r="AF30" s="25"/>
      <c r="AG30" s="25"/>
      <c r="AH30" s="25"/>
      <c r="AI30" s="25" t="s">
        <v>58</v>
      </c>
      <c r="AJ30" s="25" t="s">
        <v>79</v>
      </c>
      <c r="AK30" s="25" t="s">
        <v>80</v>
      </c>
      <c r="AL30" s="25" t="s">
        <v>79</v>
      </c>
      <c r="AM30" s="25" t="s">
        <v>58</v>
      </c>
      <c r="AN30" s="26" t="s">
        <v>108</v>
      </c>
      <c r="AO30" s="26" t="s">
        <v>117</v>
      </c>
      <c r="AP30" s="38" t="s">
        <v>108</v>
      </c>
    </row>
    <row r="31" spans="1:42" ht="40.950000000000003" customHeight="1" x14ac:dyDescent="0.25">
      <c r="A31" s="16">
        <v>25</v>
      </c>
      <c r="B31" s="31" t="s">
        <v>176</v>
      </c>
      <c r="C31" s="25">
        <v>1</v>
      </c>
      <c r="D31" s="26" t="s">
        <v>177</v>
      </c>
      <c r="E31" s="25" t="s">
        <v>143</v>
      </c>
      <c r="F31" s="25" t="s">
        <v>173</v>
      </c>
      <c r="G31" s="25" t="s">
        <v>178</v>
      </c>
      <c r="H31" s="26" t="s">
        <v>179</v>
      </c>
      <c r="I31" s="25" t="s">
        <v>53</v>
      </c>
      <c r="J31" s="25" t="s">
        <v>54</v>
      </c>
      <c r="K31" s="27">
        <v>44650</v>
      </c>
      <c r="L31" s="25" t="s">
        <v>129</v>
      </c>
      <c r="M31" s="25" t="s">
        <v>130</v>
      </c>
      <c r="N31" s="25" t="s">
        <v>116</v>
      </c>
      <c r="O31" s="27">
        <v>44651</v>
      </c>
      <c r="P31" s="27">
        <v>44652</v>
      </c>
      <c r="Q31" s="27">
        <v>44925</v>
      </c>
      <c r="R31" s="37">
        <f t="shared" si="7"/>
        <v>30</v>
      </c>
      <c r="S31" s="37">
        <f t="shared" si="8"/>
        <v>0</v>
      </c>
      <c r="T31" s="37">
        <f t="shared" si="9"/>
        <v>30</v>
      </c>
      <c r="U31" s="37"/>
      <c r="V31" s="37">
        <v>30</v>
      </c>
      <c r="W31" s="37"/>
      <c r="X31" s="37"/>
      <c r="Y31" s="37"/>
      <c r="Z31" s="37"/>
      <c r="AA31" s="37"/>
      <c r="AB31" s="37"/>
      <c r="AC31" s="25">
        <v>71</v>
      </c>
      <c r="AD31" s="25">
        <v>333</v>
      </c>
      <c r="AE31" s="25"/>
      <c r="AF31" s="25"/>
      <c r="AG31" s="25"/>
      <c r="AH31" s="25"/>
      <c r="AI31" s="25" t="s">
        <v>58</v>
      </c>
      <c r="AJ31" s="25" t="s">
        <v>79</v>
      </c>
      <c r="AK31" s="25" t="s">
        <v>80</v>
      </c>
      <c r="AL31" s="25" t="s">
        <v>79</v>
      </c>
      <c r="AM31" s="25" t="s">
        <v>58</v>
      </c>
      <c r="AN31" s="26" t="s">
        <v>108</v>
      </c>
      <c r="AO31" s="26" t="s">
        <v>117</v>
      </c>
      <c r="AP31" s="38" t="s">
        <v>108</v>
      </c>
    </row>
    <row r="32" spans="1:42" ht="40.950000000000003" customHeight="1" x14ac:dyDescent="0.25">
      <c r="A32" s="23">
        <v>26</v>
      </c>
      <c r="B32" s="31" t="s">
        <v>180</v>
      </c>
      <c r="C32" s="25">
        <v>1</v>
      </c>
      <c r="D32" s="26" t="s">
        <v>181</v>
      </c>
      <c r="E32" s="25" t="s">
        <v>143</v>
      </c>
      <c r="F32" s="25" t="s">
        <v>173</v>
      </c>
      <c r="G32" s="25" t="s">
        <v>182</v>
      </c>
      <c r="H32" s="26" t="s">
        <v>183</v>
      </c>
      <c r="I32" s="25" t="s">
        <v>53</v>
      </c>
      <c r="J32" s="25" t="s">
        <v>54</v>
      </c>
      <c r="K32" s="27">
        <v>44650</v>
      </c>
      <c r="L32" s="25" t="s">
        <v>134</v>
      </c>
      <c r="M32" s="25" t="s">
        <v>135</v>
      </c>
      <c r="N32" s="25" t="s">
        <v>116</v>
      </c>
      <c r="O32" s="27">
        <v>44651</v>
      </c>
      <c r="P32" s="27">
        <v>44652</v>
      </c>
      <c r="Q32" s="27">
        <v>44925</v>
      </c>
      <c r="R32" s="37">
        <f t="shared" si="7"/>
        <v>38</v>
      </c>
      <c r="S32" s="37">
        <f t="shared" si="8"/>
        <v>38</v>
      </c>
      <c r="T32" s="37">
        <f t="shared" si="9"/>
        <v>0</v>
      </c>
      <c r="U32" s="37"/>
      <c r="V32" s="37"/>
      <c r="W32" s="37">
        <v>38</v>
      </c>
      <c r="X32" s="37"/>
      <c r="Y32" s="37"/>
      <c r="Z32" s="37"/>
      <c r="AA32" s="37"/>
      <c r="AB32" s="37"/>
      <c r="AC32" s="25">
        <v>110</v>
      </c>
      <c r="AD32" s="25">
        <v>456</v>
      </c>
      <c r="AE32" s="25"/>
      <c r="AF32" s="25"/>
      <c r="AG32" s="25"/>
      <c r="AH32" s="25"/>
      <c r="AI32" s="25" t="s">
        <v>58</v>
      </c>
      <c r="AJ32" s="25" t="s">
        <v>79</v>
      </c>
      <c r="AK32" s="25" t="s">
        <v>80</v>
      </c>
      <c r="AL32" s="25" t="s">
        <v>79</v>
      </c>
      <c r="AM32" s="25" t="s">
        <v>58</v>
      </c>
      <c r="AN32" s="26" t="s">
        <v>108</v>
      </c>
      <c r="AO32" s="26" t="s">
        <v>117</v>
      </c>
      <c r="AP32" s="38" t="s">
        <v>108</v>
      </c>
    </row>
    <row r="33" spans="1:42" ht="54" customHeight="1" x14ac:dyDescent="0.25">
      <c r="A33" s="16">
        <v>27</v>
      </c>
      <c r="B33" s="31" t="s">
        <v>184</v>
      </c>
      <c r="C33" s="25">
        <v>1</v>
      </c>
      <c r="D33" s="26" t="s">
        <v>185</v>
      </c>
      <c r="E33" s="25" t="s">
        <v>84</v>
      </c>
      <c r="F33" s="25" t="s">
        <v>186</v>
      </c>
      <c r="G33" s="25" t="s">
        <v>187</v>
      </c>
      <c r="H33" s="26" t="s">
        <v>188</v>
      </c>
      <c r="I33" s="25" t="s">
        <v>53</v>
      </c>
      <c r="J33" s="25" t="s">
        <v>54</v>
      </c>
      <c r="K33" s="27">
        <v>44650</v>
      </c>
      <c r="L33" s="25" t="s">
        <v>55</v>
      </c>
      <c r="M33" s="25" t="s">
        <v>56</v>
      </c>
      <c r="N33" s="25" t="s">
        <v>116</v>
      </c>
      <c r="O33" s="27">
        <v>44651</v>
      </c>
      <c r="P33" s="27">
        <v>44652</v>
      </c>
      <c r="Q33" s="27">
        <v>44925</v>
      </c>
      <c r="R33" s="37">
        <f t="shared" si="7"/>
        <v>190</v>
      </c>
      <c r="S33" s="37">
        <f t="shared" si="8"/>
        <v>190</v>
      </c>
      <c r="T33" s="37">
        <f t="shared" si="9"/>
        <v>0</v>
      </c>
      <c r="U33" s="37">
        <v>190</v>
      </c>
      <c r="V33" s="37"/>
      <c r="W33" s="37"/>
      <c r="X33" s="37"/>
      <c r="Y33" s="37"/>
      <c r="Z33" s="37"/>
      <c r="AA33" s="37"/>
      <c r="AB33" s="37"/>
      <c r="AC33" s="25">
        <v>78</v>
      </c>
      <c r="AD33" s="25">
        <v>330</v>
      </c>
      <c r="AE33" s="25"/>
      <c r="AF33" s="25"/>
      <c r="AG33" s="25"/>
      <c r="AH33" s="25"/>
      <c r="AI33" s="25" t="s">
        <v>58</v>
      </c>
      <c r="AJ33" s="25" t="s">
        <v>79</v>
      </c>
      <c r="AK33" s="25" t="s">
        <v>80</v>
      </c>
      <c r="AL33" s="25" t="s">
        <v>79</v>
      </c>
      <c r="AM33" s="25" t="s">
        <v>79</v>
      </c>
      <c r="AN33" s="26" t="s">
        <v>108</v>
      </c>
      <c r="AO33" s="26" t="s">
        <v>117</v>
      </c>
      <c r="AP33" s="38" t="s">
        <v>108</v>
      </c>
    </row>
    <row r="34" spans="1:42" ht="51" customHeight="1" x14ac:dyDescent="0.25">
      <c r="A34" s="23">
        <v>28</v>
      </c>
      <c r="B34" s="31" t="s">
        <v>189</v>
      </c>
      <c r="C34" s="25">
        <v>1</v>
      </c>
      <c r="D34" s="26" t="s">
        <v>190</v>
      </c>
      <c r="E34" s="25" t="s">
        <v>84</v>
      </c>
      <c r="F34" s="25" t="s">
        <v>186</v>
      </c>
      <c r="G34" s="25" t="s">
        <v>191</v>
      </c>
      <c r="H34" s="26" t="s">
        <v>192</v>
      </c>
      <c r="I34" s="25" t="s">
        <v>53</v>
      </c>
      <c r="J34" s="25" t="s">
        <v>54</v>
      </c>
      <c r="K34" s="27">
        <v>44650</v>
      </c>
      <c r="L34" s="25" t="s">
        <v>55</v>
      </c>
      <c r="M34" s="25" t="s">
        <v>56</v>
      </c>
      <c r="N34" s="25" t="s">
        <v>116</v>
      </c>
      <c r="O34" s="27">
        <v>44651</v>
      </c>
      <c r="P34" s="27">
        <v>44652</v>
      </c>
      <c r="Q34" s="27">
        <v>44925</v>
      </c>
      <c r="R34" s="37">
        <f t="shared" si="7"/>
        <v>238</v>
      </c>
      <c r="S34" s="37">
        <f t="shared" si="8"/>
        <v>238</v>
      </c>
      <c r="T34" s="37">
        <f t="shared" si="9"/>
        <v>0</v>
      </c>
      <c r="U34" s="37">
        <v>238</v>
      </c>
      <c r="V34" s="37"/>
      <c r="W34" s="37"/>
      <c r="X34" s="37"/>
      <c r="Y34" s="37"/>
      <c r="Z34" s="37"/>
      <c r="AA34" s="37"/>
      <c r="AB34" s="37"/>
      <c r="AC34" s="25">
        <v>68</v>
      </c>
      <c r="AD34" s="25">
        <v>270</v>
      </c>
      <c r="AE34" s="25"/>
      <c r="AF34" s="25"/>
      <c r="AG34" s="25"/>
      <c r="AH34" s="25"/>
      <c r="AI34" s="25" t="s">
        <v>58</v>
      </c>
      <c r="AJ34" s="25" t="s">
        <v>79</v>
      </c>
      <c r="AK34" s="25" t="s">
        <v>80</v>
      </c>
      <c r="AL34" s="25" t="s">
        <v>79</v>
      </c>
      <c r="AM34" s="25" t="s">
        <v>79</v>
      </c>
      <c r="AN34" s="26" t="s">
        <v>108</v>
      </c>
      <c r="AO34" s="26" t="s">
        <v>117</v>
      </c>
      <c r="AP34" s="38" t="s">
        <v>108</v>
      </c>
    </row>
    <row r="35" spans="1:42" ht="28.8" x14ac:dyDescent="0.25">
      <c r="A35" s="16">
        <v>29</v>
      </c>
      <c r="B35" s="31" t="s">
        <v>193</v>
      </c>
      <c r="C35" s="25">
        <v>1</v>
      </c>
      <c r="D35" s="26" t="s">
        <v>194</v>
      </c>
      <c r="E35" s="25" t="s">
        <v>84</v>
      </c>
      <c r="F35" s="25" t="s">
        <v>186</v>
      </c>
      <c r="G35" s="25" t="s">
        <v>195</v>
      </c>
      <c r="H35" s="26" t="s">
        <v>196</v>
      </c>
      <c r="I35" s="25" t="s">
        <v>53</v>
      </c>
      <c r="J35" s="25" t="s">
        <v>54</v>
      </c>
      <c r="K35" s="27">
        <v>44650</v>
      </c>
      <c r="L35" s="25" t="s">
        <v>134</v>
      </c>
      <c r="M35" s="25" t="s">
        <v>135</v>
      </c>
      <c r="N35" s="25" t="s">
        <v>116</v>
      </c>
      <c r="O35" s="27">
        <v>44651</v>
      </c>
      <c r="P35" s="27">
        <v>44652</v>
      </c>
      <c r="Q35" s="27">
        <v>44925</v>
      </c>
      <c r="R35" s="37">
        <f t="shared" si="7"/>
        <v>14</v>
      </c>
      <c r="S35" s="37">
        <f t="shared" si="8"/>
        <v>14</v>
      </c>
      <c r="T35" s="37">
        <f t="shared" si="9"/>
        <v>0</v>
      </c>
      <c r="U35" s="37"/>
      <c r="V35" s="37"/>
      <c r="W35" s="37">
        <v>14</v>
      </c>
      <c r="X35" s="37"/>
      <c r="Y35" s="37"/>
      <c r="Z35" s="37"/>
      <c r="AA35" s="37"/>
      <c r="AB35" s="37"/>
      <c r="AC35" s="25">
        <v>100</v>
      </c>
      <c r="AD35" s="25">
        <v>437</v>
      </c>
      <c r="AE35" s="25"/>
      <c r="AF35" s="25"/>
      <c r="AG35" s="25"/>
      <c r="AH35" s="25"/>
      <c r="AI35" s="25" t="s">
        <v>58</v>
      </c>
      <c r="AJ35" s="25" t="s">
        <v>79</v>
      </c>
      <c r="AK35" s="25" t="s">
        <v>80</v>
      </c>
      <c r="AL35" s="25" t="s">
        <v>79</v>
      </c>
      <c r="AM35" s="25" t="s">
        <v>58</v>
      </c>
      <c r="AN35" s="26" t="s">
        <v>108</v>
      </c>
      <c r="AO35" s="26" t="s">
        <v>117</v>
      </c>
      <c r="AP35" s="38" t="s">
        <v>108</v>
      </c>
    </row>
    <row r="36" spans="1:42" ht="43.2" x14ac:dyDescent="0.25">
      <c r="A36" s="23">
        <v>30</v>
      </c>
      <c r="B36" s="31" t="s">
        <v>197</v>
      </c>
      <c r="C36" s="25">
        <v>1</v>
      </c>
      <c r="D36" s="26" t="s">
        <v>198</v>
      </c>
      <c r="E36" s="25" t="s">
        <v>84</v>
      </c>
      <c r="F36" s="25" t="s">
        <v>186</v>
      </c>
      <c r="G36" s="25" t="s">
        <v>199</v>
      </c>
      <c r="H36" s="26" t="s">
        <v>200</v>
      </c>
      <c r="I36" s="25" t="s">
        <v>53</v>
      </c>
      <c r="J36" s="25" t="s">
        <v>54</v>
      </c>
      <c r="K36" s="27">
        <v>44650</v>
      </c>
      <c r="L36" s="25" t="s">
        <v>55</v>
      </c>
      <c r="M36" s="25" t="s">
        <v>56</v>
      </c>
      <c r="N36" s="25" t="s">
        <v>116</v>
      </c>
      <c r="O36" s="27">
        <v>44651</v>
      </c>
      <c r="P36" s="27">
        <v>44770</v>
      </c>
      <c r="Q36" s="27">
        <v>44925</v>
      </c>
      <c r="R36" s="37">
        <f t="shared" si="7"/>
        <v>385</v>
      </c>
      <c r="S36" s="37">
        <f t="shared" si="8"/>
        <v>385</v>
      </c>
      <c r="T36" s="37">
        <f t="shared" si="9"/>
        <v>0</v>
      </c>
      <c r="U36" s="37">
        <v>385</v>
      </c>
      <c r="V36" s="37"/>
      <c r="W36" s="37"/>
      <c r="X36" s="37"/>
      <c r="Y36" s="37"/>
      <c r="Z36" s="37"/>
      <c r="AA36" s="37"/>
      <c r="AB36" s="37"/>
      <c r="AC36" s="25">
        <v>114</v>
      </c>
      <c r="AD36" s="25">
        <v>477</v>
      </c>
      <c r="AE36" s="25"/>
      <c r="AF36" s="25"/>
      <c r="AG36" s="25"/>
      <c r="AH36" s="25"/>
      <c r="AI36" s="25" t="s">
        <v>58</v>
      </c>
      <c r="AJ36" s="25" t="s">
        <v>79</v>
      </c>
      <c r="AK36" s="25" t="s">
        <v>80</v>
      </c>
      <c r="AL36" s="25" t="s">
        <v>79</v>
      </c>
      <c r="AM36" s="25" t="s">
        <v>79</v>
      </c>
      <c r="AN36" s="26" t="s">
        <v>108</v>
      </c>
      <c r="AO36" s="26" t="s">
        <v>117</v>
      </c>
      <c r="AP36" s="38" t="s">
        <v>108</v>
      </c>
    </row>
    <row r="37" spans="1:42" ht="28.8" x14ac:dyDescent="0.25">
      <c r="A37" s="16">
        <v>31</v>
      </c>
      <c r="B37" s="31" t="s">
        <v>201</v>
      </c>
      <c r="C37" s="25">
        <v>1</v>
      </c>
      <c r="D37" s="26" t="s">
        <v>202</v>
      </c>
      <c r="E37" s="25" t="s">
        <v>84</v>
      </c>
      <c r="F37" s="25" t="s">
        <v>186</v>
      </c>
      <c r="G37" s="25" t="s">
        <v>203</v>
      </c>
      <c r="H37" s="65" t="s">
        <v>204</v>
      </c>
      <c r="I37" s="25" t="s">
        <v>53</v>
      </c>
      <c r="J37" s="25" t="s">
        <v>54</v>
      </c>
      <c r="K37" s="27">
        <v>44650</v>
      </c>
      <c r="L37" s="25" t="s">
        <v>55</v>
      </c>
      <c r="M37" s="25" t="s">
        <v>56</v>
      </c>
      <c r="N37" s="25" t="s">
        <v>116</v>
      </c>
      <c r="O37" s="27">
        <v>44651</v>
      </c>
      <c r="P37" s="27">
        <v>44652</v>
      </c>
      <c r="Q37" s="27">
        <v>44925</v>
      </c>
      <c r="R37" s="37">
        <f t="shared" si="7"/>
        <v>172</v>
      </c>
      <c r="S37" s="37">
        <f t="shared" si="8"/>
        <v>172</v>
      </c>
      <c r="T37" s="37">
        <f t="shared" si="9"/>
        <v>0</v>
      </c>
      <c r="U37" s="37">
        <v>172</v>
      </c>
      <c r="V37" s="37"/>
      <c r="W37" s="37"/>
      <c r="X37" s="37"/>
      <c r="Y37" s="37"/>
      <c r="Z37" s="37"/>
      <c r="AA37" s="37"/>
      <c r="AB37" s="37"/>
      <c r="AC37" s="25">
        <v>69</v>
      </c>
      <c r="AD37" s="25">
        <v>265</v>
      </c>
      <c r="AE37" s="25"/>
      <c r="AF37" s="25"/>
      <c r="AG37" s="25"/>
      <c r="AH37" s="25"/>
      <c r="AI37" s="25" t="s">
        <v>58</v>
      </c>
      <c r="AJ37" s="25" t="s">
        <v>79</v>
      </c>
      <c r="AK37" s="25" t="s">
        <v>80</v>
      </c>
      <c r="AL37" s="25" t="s">
        <v>79</v>
      </c>
      <c r="AM37" s="25" t="s">
        <v>79</v>
      </c>
      <c r="AN37" s="26" t="s">
        <v>108</v>
      </c>
      <c r="AO37" s="26" t="s">
        <v>117</v>
      </c>
      <c r="AP37" s="38" t="s">
        <v>108</v>
      </c>
    </row>
    <row r="38" spans="1:42" ht="51" customHeight="1" x14ac:dyDescent="0.25">
      <c r="A38" s="23">
        <v>32</v>
      </c>
      <c r="B38" s="31" t="s">
        <v>205</v>
      </c>
      <c r="C38" s="25">
        <v>1</v>
      </c>
      <c r="D38" s="26" t="s">
        <v>206</v>
      </c>
      <c r="E38" s="25" t="s">
        <v>84</v>
      </c>
      <c r="F38" s="25" t="s">
        <v>90</v>
      </c>
      <c r="G38" s="25" t="s">
        <v>207</v>
      </c>
      <c r="H38" s="26" t="s">
        <v>208</v>
      </c>
      <c r="I38" s="25" t="s">
        <v>53</v>
      </c>
      <c r="J38" s="25" t="s">
        <v>54</v>
      </c>
      <c r="K38" s="27">
        <v>44650</v>
      </c>
      <c r="L38" s="25" t="s">
        <v>55</v>
      </c>
      <c r="M38" s="25" t="s">
        <v>56</v>
      </c>
      <c r="N38" s="25" t="s">
        <v>116</v>
      </c>
      <c r="O38" s="27">
        <v>44651</v>
      </c>
      <c r="P38" s="27">
        <v>44652</v>
      </c>
      <c r="Q38" s="27">
        <v>44925</v>
      </c>
      <c r="R38" s="37">
        <f t="shared" si="7"/>
        <v>160</v>
      </c>
      <c r="S38" s="37">
        <f t="shared" si="8"/>
        <v>160</v>
      </c>
      <c r="T38" s="37">
        <f t="shared" si="9"/>
        <v>0</v>
      </c>
      <c r="U38" s="37">
        <v>160</v>
      </c>
      <c r="V38" s="37"/>
      <c r="W38" s="37"/>
      <c r="X38" s="37"/>
      <c r="Y38" s="37"/>
      <c r="Z38" s="37"/>
      <c r="AA38" s="37"/>
      <c r="AB38" s="37"/>
      <c r="AC38" s="25">
        <v>190</v>
      </c>
      <c r="AD38" s="25">
        <v>777</v>
      </c>
      <c r="AE38" s="25"/>
      <c r="AF38" s="25"/>
      <c r="AG38" s="25"/>
      <c r="AH38" s="25"/>
      <c r="AI38" s="25" t="s">
        <v>58</v>
      </c>
      <c r="AJ38" s="25" t="s">
        <v>79</v>
      </c>
      <c r="AK38" s="25" t="s">
        <v>80</v>
      </c>
      <c r="AL38" s="25" t="s">
        <v>79</v>
      </c>
      <c r="AM38" s="25" t="s">
        <v>79</v>
      </c>
      <c r="AN38" s="26" t="s">
        <v>108</v>
      </c>
      <c r="AO38" s="26" t="s">
        <v>117</v>
      </c>
      <c r="AP38" s="38" t="s">
        <v>108</v>
      </c>
    </row>
    <row r="39" spans="1:42" ht="28.8" x14ac:dyDescent="0.25">
      <c r="A39" s="16">
        <v>33</v>
      </c>
      <c r="B39" s="31" t="s">
        <v>209</v>
      </c>
      <c r="C39" s="25">
        <v>1</v>
      </c>
      <c r="D39" s="26" t="s">
        <v>210</v>
      </c>
      <c r="E39" s="25" t="s">
        <v>84</v>
      </c>
      <c r="F39" s="25" t="s">
        <v>90</v>
      </c>
      <c r="G39" s="25" t="s">
        <v>211</v>
      </c>
      <c r="H39" s="26" t="s">
        <v>212</v>
      </c>
      <c r="I39" s="25" t="s">
        <v>53</v>
      </c>
      <c r="J39" s="25" t="s">
        <v>54</v>
      </c>
      <c r="K39" s="27">
        <v>44650</v>
      </c>
      <c r="L39" s="25" t="s">
        <v>134</v>
      </c>
      <c r="M39" s="25" t="s">
        <v>135</v>
      </c>
      <c r="N39" s="25" t="s">
        <v>116</v>
      </c>
      <c r="O39" s="27">
        <v>44651</v>
      </c>
      <c r="P39" s="27">
        <v>44652</v>
      </c>
      <c r="Q39" s="27">
        <v>44925</v>
      </c>
      <c r="R39" s="37">
        <f t="shared" si="7"/>
        <v>34</v>
      </c>
      <c r="S39" s="37">
        <f t="shared" si="8"/>
        <v>34</v>
      </c>
      <c r="T39" s="37">
        <f t="shared" si="9"/>
        <v>0</v>
      </c>
      <c r="U39" s="37"/>
      <c r="V39" s="37"/>
      <c r="W39" s="37">
        <v>34</v>
      </c>
      <c r="X39" s="37"/>
      <c r="Y39" s="37"/>
      <c r="Z39" s="37"/>
      <c r="AA39" s="37"/>
      <c r="AB39" s="37"/>
      <c r="AC39" s="25">
        <v>87</v>
      </c>
      <c r="AD39" s="25">
        <v>359</v>
      </c>
      <c r="AE39" s="25"/>
      <c r="AF39" s="25"/>
      <c r="AG39" s="25"/>
      <c r="AH39" s="25"/>
      <c r="AI39" s="25" t="s">
        <v>58</v>
      </c>
      <c r="AJ39" s="25" t="s">
        <v>79</v>
      </c>
      <c r="AK39" s="25" t="s">
        <v>80</v>
      </c>
      <c r="AL39" s="25" t="s">
        <v>79</v>
      </c>
      <c r="AM39" s="25" t="s">
        <v>58</v>
      </c>
      <c r="AN39" s="26" t="s">
        <v>108</v>
      </c>
      <c r="AO39" s="26" t="s">
        <v>117</v>
      </c>
      <c r="AP39" s="38" t="s">
        <v>108</v>
      </c>
    </row>
    <row r="40" spans="1:42" ht="43.2" x14ac:dyDescent="0.25">
      <c r="A40" s="23">
        <v>34</v>
      </c>
      <c r="B40" s="31" t="s">
        <v>213</v>
      </c>
      <c r="C40" s="25">
        <v>1</v>
      </c>
      <c r="D40" s="26" t="s">
        <v>214</v>
      </c>
      <c r="E40" s="25" t="s">
        <v>84</v>
      </c>
      <c r="F40" s="25" t="s">
        <v>90</v>
      </c>
      <c r="G40" s="25" t="s">
        <v>215</v>
      </c>
      <c r="H40" s="26" t="s">
        <v>216</v>
      </c>
      <c r="I40" s="25" t="s">
        <v>53</v>
      </c>
      <c r="J40" s="25" t="s">
        <v>54</v>
      </c>
      <c r="K40" s="27">
        <v>44650</v>
      </c>
      <c r="L40" s="25" t="s">
        <v>55</v>
      </c>
      <c r="M40" s="25" t="s">
        <v>56</v>
      </c>
      <c r="N40" s="25" t="s">
        <v>116</v>
      </c>
      <c r="O40" s="27">
        <v>44651</v>
      </c>
      <c r="P40" s="27">
        <v>44652</v>
      </c>
      <c r="Q40" s="27">
        <v>44925</v>
      </c>
      <c r="R40" s="37">
        <f t="shared" si="7"/>
        <v>196</v>
      </c>
      <c r="S40" s="37">
        <f t="shared" si="8"/>
        <v>196</v>
      </c>
      <c r="T40" s="37">
        <f t="shared" si="9"/>
        <v>0</v>
      </c>
      <c r="U40" s="37">
        <v>196</v>
      </c>
      <c r="V40" s="37"/>
      <c r="W40" s="37"/>
      <c r="X40" s="37"/>
      <c r="Y40" s="37"/>
      <c r="Z40" s="37"/>
      <c r="AA40" s="37"/>
      <c r="AB40" s="37"/>
      <c r="AC40" s="25">
        <v>40</v>
      </c>
      <c r="AD40" s="25">
        <v>150</v>
      </c>
      <c r="AE40" s="25"/>
      <c r="AF40" s="25"/>
      <c r="AG40" s="25"/>
      <c r="AH40" s="25"/>
      <c r="AI40" s="25" t="s">
        <v>58</v>
      </c>
      <c r="AJ40" s="25" t="s">
        <v>79</v>
      </c>
      <c r="AK40" s="25" t="s">
        <v>80</v>
      </c>
      <c r="AL40" s="25" t="s">
        <v>79</v>
      </c>
      <c r="AM40" s="25" t="s">
        <v>79</v>
      </c>
      <c r="AN40" s="26" t="s">
        <v>108</v>
      </c>
      <c r="AO40" s="26" t="s">
        <v>117</v>
      </c>
      <c r="AP40" s="38" t="s">
        <v>108</v>
      </c>
    </row>
    <row r="41" spans="1:42" ht="37.049999999999997" customHeight="1" x14ac:dyDescent="0.25">
      <c r="A41" s="16">
        <v>35</v>
      </c>
      <c r="B41" s="31" t="s">
        <v>217</v>
      </c>
      <c r="C41" s="25">
        <v>1</v>
      </c>
      <c r="D41" s="26" t="s">
        <v>218</v>
      </c>
      <c r="E41" s="25" t="s">
        <v>84</v>
      </c>
      <c r="F41" s="25" t="s">
        <v>90</v>
      </c>
      <c r="G41" s="25" t="s">
        <v>219</v>
      </c>
      <c r="H41" s="26" t="s">
        <v>220</v>
      </c>
      <c r="I41" s="25" t="s">
        <v>53</v>
      </c>
      <c r="J41" s="25" t="s">
        <v>54</v>
      </c>
      <c r="K41" s="27">
        <v>44650</v>
      </c>
      <c r="L41" s="25" t="s">
        <v>55</v>
      </c>
      <c r="M41" s="25" t="s">
        <v>56</v>
      </c>
      <c r="N41" s="25" t="s">
        <v>116</v>
      </c>
      <c r="O41" s="27">
        <v>44651</v>
      </c>
      <c r="P41" s="27">
        <v>44652</v>
      </c>
      <c r="Q41" s="27">
        <v>44925</v>
      </c>
      <c r="R41" s="37">
        <f t="shared" si="7"/>
        <v>330</v>
      </c>
      <c r="S41" s="37">
        <f t="shared" si="8"/>
        <v>330</v>
      </c>
      <c r="T41" s="37">
        <f t="shared" si="9"/>
        <v>0</v>
      </c>
      <c r="U41" s="37">
        <v>330</v>
      </c>
      <c r="V41" s="37"/>
      <c r="W41" s="37"/>
      <c r="X41" s="37"/>
      <c r="Y41" s="37"/>
      <c r="Z41" s="37"/>
      <c r="AA41" s="37"/>
      <c r="AB41" s="37"/>
      <c r="AC41" s="25">
        <v>156</v>
      </c>
      <c r="AD41" s="25">
        <v>628</v>
      </c>
      <c r="AE41" s="25"/>
      <c r="AF41" s="25"/>
      <c r="AG41" s="25"/>
      <c r="AH41" s="25"/>
      <c r="AI41" s="25" t="s">
        <v>58</v>
      </c>
      <c r="AJ41" s="25" t="s">
        <v>79</v>
      </c>
      <c r="AK41" s="25" t="s">
        <v>80</v>
      </c>
      <c r="AL41" s="25" t="s">
        <v>79</v>
      </c>
      <c r="AM41" s="25" t="s">
        <v>79</v>
      </c>
      <c r="AN41" s="26" t="s">
        <v>108</v>
      </c>
      <c r="AO41" s="26" t="s">
        <v>117</v>
      </c>
      <c r="AP41" s="38" t="s">
        <v>108</v>
      </c>
    </row>
    <row r="42" spans="1:42" ht="43.2" x14ac:dyDescent="0.25">
      <c r="A42" s="23">
        <v>36</v>
      </c>
      <c r="B42" s="31" t="s">
        <v>221</v>
      </c>
      <c r="C42" s="25">
        <v>1</v>
      </c>
      <c r="D42" s="26" t="s">
        <v>222</v>
      </c>
      <c r="E42" s="25" t="s">
        <v>84</v>
      </c>
      <c r="F42" s="25" t="s">
        <v>85</v>
      </c>
      <c r="G42" s="25" t="s">
        <v>223</v>
      </c>
      <c r="H42" s="26" t="s">
        <v>224</v>
      </c>
      <c r="I42" s="25" t="s">
        <v>53</v>
      </c>
      <c r="J42" s="25" t="s">
        <v>54</v>
      </c>
      <c r="K42" s="27">
        <v>44650</v>
      </c>
      <c r="L42" s="25" t="s">
        <v>55</v>
      </c>
      <c r="M42" s="25" t="s">
        <v>56</v>
      </c>
      <c r="N42" s="25" t="s">
        <v>116</v>
      </c>
      <c r="O42" s="27">
        <v>44651</v>
      </c>
      <c r="P42" s="27">
        <v>44652</v>
      </c>
      <c r="Q42" s="27">
        <v>44925</v>
      </c>
      <c r="R42" s="37">
        <f t="shared" si="7"/>
        <v>117</v>
      </c>
      <c r="S42" s="37">
        <f t="shared" si="8"/>
        <v>117</v>
      </c>
      <c r="T42" s="37">
        <f t="shared" si="9"/>
        <v>0</v>
      </c>
      <c r="U42" s="37">
        <v>117</v>
      </c>
      <c r="V42" s="37"/>
      <c r="W42" s="37"/>
      <c r="X42" s="37"/>
      <c r="Y42" s="37"/>
      <c r="Z42" s="37"/>
      <c r="AA42" s="37"/>
      <c r="AB42" s="37"/>
      <c r="AC42" s="25">
        <v>45</v>
      </c>
      <c r="AD42" s="25">
        <v>227</v>
      </c>
      <c r="AE42" s="25"/>
      <c r="AF42" s="25"/>
      <c r="AG42" s="25"/>
      <c r="AH42" s="25"/>
      <c r="AI42" s="25" t="s">
        <v>58</v>
      </c>
      <c r="AJ42" s="25" t="s">
        <v>79</v>
      </c>
      <c r="AK42" s="25" t="s">
        <v>80</v>
      </c>
      <c r="AL42" s="25" t="s">
        <v>79</v>
      </c>
      <c r="AM42" s="25"/>
      <c r="AN42" s="26" t="s">
        <v>108</v>
      </c>
      <c r="AO42" s="26" t="s">
        <v>117</v>
      </c>
      <c r="AP42" s="38" t="s">
        <v>108</v>
      </c>
    </row>
    <row r="43" spans="1:42" ht="39" customHeight="1" x14ac:dyDescent="0.25">
      <c r="A43" s="16">
        <v>37</v>
      </c>
      <c r="B43" s="31" t="s">
        <v>225</v>
      </c>
      <c r="C43" s="25">
        <v>1</v>
      </c>
      <c r="D43" s="26" t="s">
        <v>226</v>
      </c>
      <c r="E43" s="25" t="s">
        <v>84</v>
      </c>
      <c r="F43" s="25" t="s">
        <v>85</v>
      </c>
      <c r="G43" s="25" t="s">
        <v>227</v>
      </c>
      <c r="H43" s="26" t="s">
        <v>228</v>
      </c>
      <c r="I43" s="25" t="s">
        <v>53</v>
      </c>
      <c r="J43" s="25" t="s">
        <v>54</v>
      </c>
      <c r="K43" s="27">
        <v>44650</v>
      </c>
      <c r="L43" s="25" t="s">
        <v>134</v>
      </c>
      <c r="M43" s="25" t="s">
        <v>135</v>
      </c>
      <c r="N43" s="25" t="s">
        <v>116</v>
      </c>
      <c r="O43" s="27">
        <v>44651</v>
      </c>
      <c r="P43" s="27">
        <v>44652</v>
      </c>
      <c r="Q43" s="27">
        <v>44925</v>
      </c>
      <c r="R43" s="37">
        <f t="shared" si="7"/>
        <v>104</v>
      </c>
      <c r="S43" s="37">
        <f t="shared" si="8"/>
        <v>104</v>
      </c>
      <c r="T43" s="37">
        <f t="shared" si="9"/>
        <v>0</v>
      </c>
      <c r="U43" s="37"/>
      <c r="V43" s="37"/>
      <c r="W43" s="37">
        <v>104</v>
      </c>
      <c r="X43" s="37"/>
      <c r="Y43" s="37"/>
      <c r="Z43" s="37"/>
      <c r="AA43" s="37"/>
      <c r="AB43" s="37"/>
      <c r="AC43" s="25">
        <v>190</v>
      </c>
      <c r="AD43" s="25">
        <v>1129</v>
      </c>
      <c r="AE43" s="25"/>
      <c r="AF43" s="25"/>
      <c r="AG43" s="25"/>
      <c r="AH43" s="25"/>
      <c r="AI43" s="25" t="s">
        <v>58</v>
      </c>
      <c r="AJ43" s="25" t="s">
        <v>79</v>
      </c>
      <c r="AK43" s="25" t="s">
        <v>80</v>
      </c>
      <c r="AL43" s="25" t="s">
        <v>79</v>
      </c>
      <c r="AM43" s="25" t="s">
        <v>58</v>
      </c>
      <c r="AN43" s="26" t="s">
        <v>108</v>
      </c>
      <c r="AO43" s="26" t="s">
        <v>117</v>
      </c>
      <c r="AP43" s="38" t="s">
        <v>108</v>
      </c>
    </row>
    <row r="44" spans="1:42" ht="43.2" x14ac:dyDescent="0.25">
      <c r="A44" s="23">
        <v>38</v>
      </c>
      <c r="B44" s="31" t="s">
        <v>229</v>
      </c>
      <c r="C44" s="25">
        <v>1</v>
      </c>
      <c r="D44" s="26" t="s">
        <v>230</v>
      </c>
      <c r="E44" s="25" t="s">
        <v>84</v>
      </c>
      <c r="F44" s="25" t="s">
        <v>85</v>
      </c>
      <c r="G44" s="25" t="s">
        <v>231</v>
      </c>
      <c r="H44" s="26" t="s">
        <v>232</v>
      </c>
      <c r="I44" s="25" t="s">
        <v>53</v>
      </c>
      <c r="J44" s="25" t="s">
        <v>54</v>
      </c>
      <c r="K44" s="27">
        <v>44650</v>
      </c>
      <c r="L44" s="25" t="s">
        <v>55</v>
      </c>
      <c r="M44" s="25" t="s">
        <v>56</v>
      </c>
      <c r="N44" s="25" t="s">
        <v>116</v>
      </c>
      <c r="O44" s="27">
        <v>44651</v>
      </c>
      <c r="P44" s="27">
        <v>44652</v>
      </c>
      <c r="Q44" s="27">
        <v>44925</v>
      </c>
      <c r="R44" s="37">
        <f t="shared" si="7"/>
        <v>387</v>
      </c>
      <c r="S44" s="37">
        <f t="shared" si="8"/>
        <v>387</v>
      </c>
      <c r="T44" s="37">
        <f t="shared" si="9"/>
        <v>0</v>
      </c>
      <c r="U44" s="37">
        <v>387</v>
      </c>
      <c r="V44" s="37"/>
      <c r="W44" s="37"/>
      <c r="X44" s="37"/>
      <c r="Y44" s="37"/>
      <c r="Z44" s="37"/>
      <c r="AA44" s="37"/>
      <c r="AB44" s="37"/>
      <c r="AC44" s="25">
        <v>73</v>
      </c>
      <c r="AD44" s="25">
        <v>377</v>
      </c>
      <c r="AE44" s="25"/>
      <c r="AF44" s="25"/>
      <c r="AG44" s="25"/>
      <c r="AH44" s="25"/>
      <c r="AI44" s="25" t="s">
        <v>58</v>
      </c>
      <c r="AJ44" s="25" t="s">
        <v>79</v>
      </c>
      <c r="AK44" s="25" t="s">
        <v>80</v>
      </c>
      <c r="AL44" s="25" t="s">
        <v>79</v>
      </c>
      <c r="AM44" s="25"/>
      <c r="AN44" s="26" t="s">
        <v>108</v>
      </c>
      <c r="AO44" s="26" t="s">
        <v>117</v>
      </c>
      <c r="AP44" s="38" t="s">
        <v>108</v>
      </c>
    </row>
    <row r="45" spans="1:42" ht="129.6" x14ac:dyDescent="0.25">
      <c r="A45" s="16">
        <v>39</v>
      </c>
      <c r="B45" s="31" t="s">
        <v>233</v>
      </c>
      <c r="C45" s="25">
        <v>1</v>
      </c>
      <c r="D45" s="26" t="s">
        <v>234</v>
      </c>
      <c r="E45" s="25" t="s">
        <v>103</v>
      </c>
      <c r="F45" s="25" t="s">
        <v>235</v>
      </c>
      <c r="G45" s="25" t="s">
        <v>236</v>
      </c>
      <c r="H45" s="26" t="s">
        <v>237</v>
      </c>
      <c r="I45" s="25" t="s">
        <v>53</v>
      </c>
      <c r="J45" s="25" t="s">
        <v>54</v>
      </c>
      <c r="K45" s="27">
        <v>44650</v>
      </c>
      <c r="L45" s="25" t="s">
        <v>134</v>
      </c>
      <c r="M45" s="25" t="s">
        <v>135</v>
      </c>
      <c r="N45" s="25" t="s">
        <v>116</v>
      </c>
      <c r="O45" s="27">
        <v>44651</v>
      </c>
      <c r="P45" s="27">
        <v>44652</v>
      </c>
      <c r="Q45" s="27">
        <v>44925</v>
      </c>
      <c r="R45" s="37">
        <f t="shared" si="7"/>
        <v>115</v>
      </c>
      <c r="S45" s="37">
        <f t="shared" si="8"/>
        <v>115</v>
      </c>
      <c r="T45" s="37">
        <f t="shared" si="9"/>
        <v>0</v>
      </c>
      <c r="U45" s="37"/>
      <c r="V45" s="37"/>
      <c r="W45" s="37">
        <v>115</v>
      </c>
      <c r="X45" s="37"/>
      <c r="Y45" s="37"/>
      <c r="Z45" s="37"/>
      <c r="AA45" s="37"/>
      <c r="AB45" s="37"/>
      <c r="AC45" s="25">
        <v>291</v>
      </c>
      <c r="AD45" s="25">
        <v>1058</v>
      </c>
      <c r="AE45" s="25"/>
      <c r="AF45" s="25"/>
      <c r="AG45" s="25"/>
      <c r="AH45" s="25"/>
      <c r="AI45" s="25" t="s">
        <v>58</v>
      </c>
      <c r="AJ45" s="25" t="s">
        <v>79</v>
      </c>
      <c r="AK45" s="25" t="s">
        <v>80</v>
      </c>
      <c r="AL45" s="25" t="s">
        <v>79</v>
      </c>
      <c r="AM45" s="25" t="s">
        <v>58</v>
      </c>
      <c r="AN45" s="26" t="s">
        <v>108</v>
      </c>
      <c r="AO45" s="26" t="s">
        <v>117</v>
      </c>
      <c r="AP45" s="38" t="s">
        <v>108</v>
      </c>
    </row>
    <row r="46" spans="1:42" ht="103.05" customHeight="1" x14ac:dyDescent="0.25">
      <c r="A46" s="23">
        <v>40</v>
      </c>
      <c r="B46" s="31" t="s">
        <v>238</v>
      </c>
      <c r="C46" s="25">
        <v>1</v>
      </c>
      <c r="D46" s="26" t="s">
        <v>239</v>
      </c>
      <c r="E46" s="25" t="s">
        <v>103</v>
      </c>
      <c r="F46" s="25" t="s">
        <v>235</v>
      </c>
      <c r="G46" s="25" t="s">
        <v>240</v>
      </c>
      <c r="H46" s="26" t="s">
        <v>241</v>
      </c>
      <c r="I46" s="25" t="s">
        <v>53</v>
      </c>
      <c r="J46" s="25" t="s">
        <v>54</v>
      </c>
      <c r="K46" s="27">
        <v>44650</v>
      </c>
      <c r="L46" s="25" t="s">
        <v>134</v>
      </c>
      <c r="M46" s="25" t="s">
        <v>135</v>
      </c>
      <c r="N46" s="25" t="s">
        <v>116</v>
      </c>
      <c r="O46" s="27">
        <v>44651</v>
      </c>
      <c r="P46" s="27">
        <v>44652</v>
      </c>
      <c r="Q46" s="27">
        <v>44925</v>
      </c>
      <c r="R46" s="37">
        <f t="shared" si="7"/>
        <v>150</v>
      </c>
      <c r="S46" s="37">
        <f t="shared" si="8"/>
        <v>150</v>
      </c>
      <c r="T46" s="37">
        <f t="shared" si="9"/>
        <v>0</v>
      </c>
      <c r="U46" s="37"/>
      <c r="V46" s="37"/>
      <c r="W46" s="37">
        <v>150</v>
      </c>
      <c r="X46" s="37"/>
      <c r="Y46" s="37"/>
      <c r="Z46" s="37"/>
      <c r="AA46" s="37"/>
      <c r="AB46" s="37"/>
      <c r="AC46" s="25">
        <v>203</v>
      </c>
      <c r="AD46" s="25">
        <v>820</v>
      </c>
      <c r="AE46" s="25"/>
      <c r="AF46" s="25"/>
      <c r="AG46" s="25"/>
      <c r="AH46" s="25"/>
      <c r="AI46" s="25" t="s">
        <v>58</v>
      </c>
      <c r="AJ46" s="25" t="s">
        <v>79</v>
      </c>
      <c r="AK46" s="25" t="s">
        <v>80</v>
      </c>
      <c r="AL46" s="25" t="s">
        <v>79</v>
      </c>
      <c r="AM46" s="25" t="s">
        <v>58</v>
      </c>
      <c r="AN46" s="26" t="s">
        <v>108</v>
      </c>
      <c r="AO46" s="26" t="s">
        <v>117</v>
      </c>
      <c r="AP46" s="38" t="s">
        <v>108</v>
      </c>
    </row>
    <row r="47" spans="1:42" ht="139.19999999999999" x14ac:dyDescent="0.25">
      <c r="A47" s="16">
        <v>41</v>
      </c>
      <c r="B47" s="31" t="s">
        <v>242</v>
      </c>
      <c r="C47" s="25">
        <v>1</v>
      </c>
      <c r="D47" s="26" t="s">
        <v>243</v>
      </c>
      <c r="E47" s="25" t="s">
        <v>103</v>
      </c>
      <c r="F47" s="25" t="s">
        <v>235</v>
      </c>
      <c r="G47" s="25" t="s">
        <v>244</v>
      </c>
      <c r="H47" s="26" t="s">
        <v>245</v>
      </c>
      <c r="I47" s="25" t="s">
        <v>53</v>
      </c>
      <c r="J47" s="25" t="s">
        <v>54</v>
      </c>
      <c r="K47" s="27">
        <v>44650</v>
      </c>
      <c r="L47" s="25" t="s">
        <v>55</v>
      </c>
      <c r="M47" s="25" t="s">
        <v>56</v>
      </c>
      <c r="N47" s="25" t="s">
        <v>116</v>
      </c>
      <c r="O47" s="27">
        <v>44651</v>
      </c>
      <c r="P47" s="27">
        <v>44652</v>
      </c>
      <c r="Q47" s="27">
        <v>44925</v>
      </c>
      <c r="R47" s="37">
        <f t="shared" si="7"/>
        <v>203</v>
      </c>
      <c r="S47" s="37">
        <f t="shared" si="8"/>
        <v>203</v>
      </c>
      <c r="T47" s="37">
        <f t="shared" si="9"/>
        <v>0</v>
      </c>
      <c r="U47" s="37">
        <v>203</v>
      </c>
      <c r="V47" s="37"/>
      <c r="W47" s="37"/>
      <c r="X47" s="37"/>
      <c r="Y47" s="37"/>
      <c r="Z47" s="37"/>
      <c r="AA47" s="37"/>
      <c r="AB47" s="37"/>
      <c r="AC47" s="25">
        <v>290</v>
      </c>
      <c r="AD47" s="25">
        <v>1180</v>
      </c>
      <c r="AE47" s="25"/>
      <c r="AF47" s="25"/>
      <c r="AG47" s="25"/>
      <c r="AH47" s="25"/>
      <c r="AI47" s="25" t="s">
        <v>58</v>
      </c>
      <c r="AJ47" s="25" t="s">
        <v>79</v>
      </c>
      <c r="AK47" s="25" t="s">
        <v>80</v>
      </c>
      <c r="AL47" s="25" t="s">
        <v>79</v>
      </c>
      <c r="AM47" s="25" t="s">
        <v>79</v>
      </c>
      <c r="AN47" s="26" t="s">
        <v>108</v>
      </c>
      <c r="AO47" s="26" t="s">
        <v>117</v>
      </c>
      <c r="AP47" s="38" t="s">
        <v>108</v>
      </c>
    </row>
    <row r="48" spans="1:42" ht="111" customHeight="1" x14ac:dyDescent="0.25">
      <c r="A48" s="23">
        <v>42</v>
      </c>
      <c r="B48" s="31" t="s">
        <v>246</v>
      </c>
      <c r="C48" s="25">
        <v>1</v>
      </c>
      <c r="D48" s="26" t="s">
        <v>247</v>
      </c>
      <c r="E48" s="25" t="s">
        <v>103</v>
      </c>
      <c r="F48" s="25" t="s">
        <v>104</v>
      </c>
      <c r="G48" s="25" t="s">
        <v>248</v>
      </c>
      <c r="H48" s="26" t="s">
        <v>249</v>
      </c>
      <c r="I48" s="25" t="s">
        <v>53</v>
      </c>
      <c r="J48" s="25" t="s">
        <v>54</v>
      </c>
      <c r="K48" s="27">
        <v>44650</v>
      </c>
      <c r="L48" s="25" t="s">
        <v>55</v>
      </c>
      <c r="M48" s="25" t="s">
        <v>56</v>
      </c>
      <c r="N48" s="25" t="s">
        <v>116</v>
      </c>
      <c r="O48" s="27">
        <v>44651</v>
      </c>
      <c r="P48" s="27">
        <v>44652</v>
      </c>
      <c r="Q48" s="27">
        <v>44925</v>
      </c>
      <c r="R48" s="37">
        <f t="shared" si="7"/>
        <v>182</v>
      </c>
      <c r="S48" s="37">
        <f t="shared" si="8"/>
        <v>182</v>
      </c>
      <c r="T48" s="37">
        <f t="shared" si="9"/>
        <v>0</v>
      </c>
      <c r="U48" s="37">
        <v>182</v>
      </c>
      <c r="V48" s="37"/>
      <c r="W48" s="37"/>
      <c r="X48" s="37"/>
      <c r="Y48" s="37"/>
      <c r="Z48" s="37"/>
      <c r="AA48" s="37"/>
      <c r="AB48" s="37"/>
      <c r="AC48" s="25">
        <v>146</v>
      </c>
      <c r="AD48" s="25">
        <v>621</v>
      </c>
      <c r="AE48" s="25"/>
      <c r="AF48" s="25"/>
      <c r="AG48" s="25"/>
      <c r="AH48" s="25"/>
      <c r="AI48" s="25" t="s">
        <v>58</v>
      </c>
      <c r="AJ48" s="25" t="s">
        <v>79</v>
      </c>
      <c r="AK48" s="25" t="s">
        <v>80</v>
      </c>
      <c r="AL48" s="25" t="s">
        <v>79</v>
      </c>
      <c r="AM48" s="25" t="s">
        <v>79</v>
      </c>
      <c r="AN48" s="26" t="s">
        <v>108</v>
      </c>
      <c r="AO48" s="26" t="s">
        <v>117</v>
      </c>
      <c r="AP48" s="38" t="s">
        <v>108</v>
      </c>
    </row>
    <row r="49" spans="1:42" ht="79.05" customHeight="1" x14ac:dyDescent="0.25">
      <c r="A49" s="16">
        <v>43</v>
      </c>
      <c r="B49" s="31" t="s">
        <v>250</v>
      </c>
      <c r="C49" s="25">
        <v>1</v>
      </c>
      <c r="D49" s="26" t="s">
        <v>251</v>
      </c>
      <c r="E49" s="25" t="s">
        <v>103</v>
      </c>
      <c r="F49" s="25" t="s">
        <v>104</v>
      </c>
      <c r="G49" s="25" t="s">
        <v>252</v>
      </c>
      <c r="H49" s="26" t="s">
        <v>253</v>
      </c>
      <c r="I49" s="25" t="s">
        <v>53</v>
      </c>
      <c r="J49" s="25" t="s">
        <v>54</v>
      </c>
      <c r="K49" s="27">
        <v>44650</v>
      </c>
      <c r="L49" s="25" t="s">
        <v>134</v>
      </c>
      <c r="M49" s="25" t="s">
        <v>135</v>
      </c>
      <c r="N49" s="25" t="s">
        <v>116</v>
      </c>
      <c r="O49" s="27">
        <v>44651</v>
      </c>
      <c r="P49" s="27">
        <v>44652</v>
      </c>
      <c r="Q49" s="27">
        <v>44925</v>
      </c>
      <c r="R49" s="37">
        <f t="shared" si="7"/>
        <v>130</v>
      </c>
      <c r="S49" s="37">
        <f t="shared" si="8"/>
        <v>130</v>
      </c>
      <c r="T49" s="37">
        <f t="shared" si="9"/>
        <v>0</v>
      </c>
      <c r="U49" s="37"/>
      <c r="V49" s="37"/>
      <c r="W49" s="37">
        <v>130</v>
      </c>
      <c r="X49" s="37"/>
      <c r="Y49" s="37"/>
      <c r="Z49" s="37"/>
      <c r="AA49" s="37"/>
      <c r="AB49" s="37"/>
      <c r="AC49" s="25">
        <v>169</v>
      </c>
      <c r="AD49" s="25">
        <v>702</v>
      </c>
      <c r="AE49" s="25"/>
      <c r="AF49" s="25"/>
      <c r="AG49" s="25"/>
      <c r="AH49" s="25"/>
      <c r="AI49" s="25" t="s">
        <v>58</v>
      </c>
      <c r="AJ49" s="25" t="s">
        <v>79</v>
      </c>
      <c r="AK49" s="25" t="s">
        <v>80</v>
      </c>
      <c r="AL49" s="25" t="s">
        <v>79</v>
      </c>
      <c r="AM49" s="25" t="s">
        <v>58</v>
      </c>
      <c r="AN49" s="26" t="s">
        <v>108</v>
      </c>
      <c r="AO49" s="26" t="s">
        <v>117</v>
      </c>
      <c r="AP49" s="38" t="s">
        <v>108</v>
      </c>
    </row>
    <row r="50" spans="1:42" ht="28.8" x14ac:dyDescent="0.25">
      <c r="A50" s="23">
        <v>44</v>
      </c>
      <c r="B50" s="31" t="s">
        <v>254</v>
      </c>
      <c r="C50" s="25">
        <v>1</v>
      </c>
      <c r="D50" s="26" t="s">
        <v>255</v>
      </c>
      <c r="E50" s="25" t="s">
        <v>103</v>
      </c>
      <c r="F50" s="25" t="s">
        <v>256</v>
      </c>
      <c r="G50" s="25" t="s">
        <v>257</v>
      </c>
      <c r="H50" s="26" t="s">
        <v>258</v>
      </c>
      <c r="I50" s="25" t="s">
        <v>53</v>
      </c>
      <c r="J50" s="25" t="s">
        <v>54</v>
      </c>
      <c r="K50" s="27">
        <v>44650</v>
      </c>
      <c r="L50" s="25" t="s">
        <v>134</v>
      </c>
      <c r="M50" s="25" t="s">
        <v>135</v>
      </c>
      <c r="N50" s="25" t="s">
        <v>116</v>
      </c>
      <c r="O50" s="27">
        <v>44651</v>
      </c>
      <c r="P50" s="27">
        <v>44652</v>
      </c>
      <c r="Q50" s="27">
        <v>44925</v>
      </c>
      <c r="R50" s="37">
        <f t="shared" si="7"/>
        <v>46</v>
      </c>
      <c r="S50" s="37">
        <f t="shared" si="8"/>
        <v>46</v>
      </c>
      <c r="T50" s="37">
        <f t="shared" si="9"/>
        <v>0</v>
      </c>
      <c r="U50" s="37"/>
      <c r="V50" s="37"/>
      <c r="W50" s="37">
        <v>46</v>
      </c>
      <c r="X50" s="37"/>
      <c r="Y50" s="37"/>
      <c r="Z50" s="37"/>
      <c r="AA50" s="37"/>
      <c r="AB50" s="37"/>
      <c r="AC50" s="25">
        <v>26</v>
      </c>
      <c r="AD50" s="25">
        <v>126</v>
      </c>
      <c r="AE50" s="25"/>
      <c r="AF50" s="25"/>
      <c r="AG50" s="25"/>
      <c r="AH50" s="25"/>
      <c r="AI50" s="25" t="s">
        <v>58</v>
      </c>
      <c r="AJ50" s="25" t="s">
        <v>79</v>
      </c>
      <c r="AK50" s="25" t="s">
        <v>80</v>
      </c>
      <c r="AL50" s="25" t="s">
        <v>79</v>
      </c>
      <c r="AM50" s="25" t="s">
        <v>58</v>
      </c>
      <c r="AN50" s="26" t="s">
        <v>108</v>
      </c>
      <c r="AO50" s="26" t="s">
        <v>117</v>
      </c>
      <c r="AP50" s="38" t="s">
        <v>108</v>
      </c>
    </row>
    <row r="51" spans="1:42" ht="28.8" x14ac:dyDescent="0.25">
      <c r="A51" s="16">
        <v>45</v>
      </c>
      <c r="B51" s="31" t="s">
        <v>259</v>
      </c>
      <c r="C51" s="25">
        <v>1</v>
      </c>
      <c r="D51" s="26" t="s">
        <v>260</v>
      </c>
      <c r="E51" s="25" t="s">
        <v>95</v>
      </c>
      <c r="F51" s="25" t="s">
        <v>261</v>
      </c>
      <c r="G51" s="25" t="s">
        <v>262</v>
      </c>
      <c r="H51" s="26" t="s">
        <v>263</v>
      </c>
      <c r="I51" s="25" t="s">
        <v>53</v>
      </c>
      <c r="J51" s="25" t="s">
        <v>54</v>
      </c>
      <c r="K51" s="27">
        <v>44650</v>
      </c>
      <c r="L51" s="25" t="s">
        <v>134</v>
      </c>
      <c r="M51" s="25" t="s">
        <v>135</v>
      </c>
      <c r="N51" s="25" t="s">
        <v>116</v>
      </c>
      <c r="O51" s="27">
        <v>44651</v>
      </c>
      <c r="P51" s="27">
        <v>44652</v>
      </c>
      <c r="Q51" s="27">
        <v>44925</v>
      </c>
      <c r="R51" s="37">
        <f t="shared" si="7"/>
        <v>83</v>
      </c>
      <c r="S51" s="37">
        <f t="shared" si="8"/>
        <v>83</v>
      </c>
      <c r="T51" s="37">
        <f t="shared" si="9"/>
        <v>0</v>
      </c>
      <c r="U51" s="37"/>
      <c r="V51" s="37"/>
      <c r="W51" s="37">
        <v>83</v>
      </c>
      <c r="X51" s="37"/>
      <c r="Y51" s="37"/>
      <c r="Z51" s="37"/>
      <c r="AA51" s="37"/>
      <c r="AB51" s="37"/>
      <c r="AC51" s="25">
        <v>13</v>
      </c>
      <c r="AD51" s="25">
        <v>52</v>
      </c>
      <c r="AE51" s="25"/>
      <c r="AF51" s="25"/>
      <c r="AG51" s="25"/>
      <c r="AH51" s="25"/>
      <c r="AI51" s="25" t="s">
        <v>58</v>
      </c>
      <c r="AJ51" s="25" t="s">
        <v>79</v>
      </c>
      <c r="AK51" s="25" t="s">
        <v>80</v>
      </c>
      <c r="AL51" s="25" t="s">
        <v>79</v>
      </c>
      <c r="AM51" s="25" t="s">
        <v>58</v>
      </c>
      <c r="AN51" s="26" t="s">
        <v>108</v>
      </c>
      <c r="AO51" s="26" t="s">
        <v>117</v>
      </c>
      <c r="AP51" s="38" t="s">
        <v>108</v>
      </c>
    </row>
    <row r="52" spans="1:42" ht="28.8" x14ac:dyDescent="0.25">
      <c r="A52" s="23">
        <v>46</v>
      </c>
      <c r="B52" s="31" t="s">
        <v>264</v>
      </c>
      <c r="C52" s="25">
        <v>1</v>
      </c>
      <c r="D52" s="26" t="s">
        <v>265</v>
      </c>
      <c r="E52" s="25" t="s">
        <v>95</v>
      </c>
      <c r="F52" s="25" t="s">
        <v>261</v>
      </c>
      <c r="G52" s="25" t="s">
        <v>266</v>
      </c>
      <c r="H52" s="26" t="s">
        <v>267</v>
      </c>
      <c r="I52" s="25" t="s">
        <v>53</v>
      </c>
      <c r="J52" s="25" t="s">
        <v>54</v>
      </c>
      <c r="K52" s="27">
        <v>44650</v>
      </c>
      <c r="L52" s="25" t="s">
        <v>134</v>
      </c>
      <c r="M52" s="25" t="s">
        <v>135</v>
      </c>
      <c r="N52" s="25" t="s">
        <v>116</v>
      </c>
      <c r="O52" s="27">
        <v>44651</v>
      </c>
      <c r="P52" s="27">
        <v>44652</v>
      </c>
      <c r="Q52" s="27">
        <v>44925</v>
      </c>
      <c r="R52" s="37">
        <f t="shared" si="7"/>
        <v>24</v>
      </c>
      <c r="S52" s="37">
        <f t="shared" si="8"/>
        <v>24</v>
      </c>
      <c r="T52" s="37">
        <f t="shared" si="9"/>
        <v>0</v>
      </c>
      <c r="U52" s="37"/>
      <c r="V52" s="37"/>
      <c r="W52" s="37">
        <v>24</v>
      </c>
      <c r="X52" s="37"/>
      <c r="Y52" s="37"/>
      <c r="Z52" s="37"/>
      <c r="AA52" s="37"/>
      <c r="AB52" s="37"/>
      <c r="AC52" s="25">
        <v>14</v>
      </c>
      <c r="AD52" s="25">
        <v>44</v>
      </c>
      <c r="AE52" s="25"/>
      <c r="AF52" s="25"/>
      <c r="AG52" s="25"/>
      <c r="AH52" s="25"/>
      <c r="AI52" s="25" t="s">
        <v>58</v>
      </c>
      <c r="AJ52" s="25" t="s">
        <v>79</v>
      </c>
      <c r="AK52" s="25" t="s">
        <v>80</v>
      </c>
      <c r="AL52" s="25" t="s">
        <v>79</v>
      </c>
      <c r="AM52" s="25" t="s">
        <v>58</v>
      </c>
      <c r="AN52" s="26" t="s">
        <v>108</v>
      </c>
      <c r="AO52" s="26" t="s">
        <v>117</v>
      </c>
      <c r="AP52" s="38" t="s">
        <v>108</v>
      </c>
    </row>
    <row r="53" spans="1:42" ht="52.95" customHeight="1" x14ac:dyDescent="0.25">
      <c r="A53" s="16">
        <v>47</v>
      </c>
      <c r="B53" s="31" t="s">
        <v>268</v>
      </c>
      <c r="C53" s="25">
        <v>1</v>
      </c>
      <c r="D53" s="26" t="s">
        <v>269</v>
      </c>
      <c r="E53" s="25" t="s">
        <v>95</v>
      </c>
      <c r="F53" s="25" t="s">
        <v>261</v>
      </c>
      <c r="G53" s="25" t="s">
        <v>270</v>
      </c>
      <c r="H53" s="26" t="s">
        <v>271</v>
      </c>
      <c r="I53" s="25" t="s">
        <v>53</v>
      </c>
      <c r="J53" s="25" t="s">
        <v>54</v>
      </c>
      <c r="K53" s="27">
        <v>44650</v>
      </c>
      <c r="L53" s="25" t="s">
        <v>55</v>
      </c>
      <c r="M53" s="25" t="s">
        <v>56</v>
      </c>
      <c r="N53" s="25" t="s">
        <v>116</v>
      </c>
      <c r="O53" s="27">
        <v>44651</v>
      </c>
      <c r="P53" s="27">
        <v>44652</v>
      </c>
      <c r="Q53" s="27">
        <v>44925</v>
      </c>
      <c r="R53" s="37">
        <f t="shared" si="7"/>
        <v>205</v>
      </c>
      <c r="S53" s="37">
        <f t="shared" si="8"/>
        <v>205</v>
      </c>
      <c r="T53" s="37">
        <f t="shared" si="9"/>
        <v>0</v>
      </c>
      <c r="U53" s="37">
        <v>205</v>
      </c>
      <c r="V53" s="37"/>
      <c r="W53" s="37"/>
      <c r="X53" s="37"/>
      <c r="Y53" s="37"/>
      <c r="Z53" s="37"/>
      <c r="AA53" s="37"/>
      <c r="AB53" s="37"/>
      <c r="AC53" s="25">
        <v>52</v>
      </c>
      <c r="AD53" s="25">
        <v>198</v>
      </c>
      <c r="AE53" s="25"/>
      <c r="AF53" s="25"/>
      <c r="AG53" s="25"/>
      <c r="AH53" s="25"/>
      <c r="AI53" s="25" t="s">
        <v>58</v>
      </c>
      <c r="AJ53" s="25" t="s">
        <v>79</v>
      </c>
      <c r="AK53" s="25" t="s">
        <v>80</v>
      </c>
      <c r="AL53" s="25" t="s">
        <v>79</v>
      </c>
      <c r="AM53" s="25" t="s">
        <v>79</v>
      </c>
      <c r="AN53" s="26" t="s">
        <v>108</v>
      </c>
      <c r="AO53" s="26" t="s">
        <v>117</v>
      </c>
      <c r="AP53" s="38" t="s">
        <v>108</v>
      </c>
    </row>
    <row r="54" spans="1:42" ht="28.8" x14ac:dyDescent="0.25">
      <c r="A54" s="23">
        <v>48</v>
      </c>
      <c r="B54" s="31" t="s">
        <v>272</v>
      </c>
      <c r="C54" s="25">
        <v>1</v>
      </c>
      <c r="D54" s="26" t="s">
        <v>273</v>
      </c>
      <c r="E54" s="25" t="s">
        <v>95</v>
      </c>
      <c r="F54" s="25" t="s">
        <v>274</v>
      </c>
      <c r="G54" s="25" t="s">
        <v>274</v>
      </c>
      <c r="H54" s="26" t="s">
        <v>140</v>
      </c>
      <c r="I54" s="25" t="s">
        <v>53</v>
      </c>
      <c r="J54" s="25" t="s">
        <v>54</v>
      </c>
      <c r="K54" s="27">
        <v>44650</v>
      </c>
      <c r="L54" s="25" t="s">
        <v>134</v>
      </c>
      <c r="M54" s="25" t="s">
        <v>135</v>
      </c>
      <c r="N54" s="25" t="s">
        <v>116</v>
      </c>
      <c r="O54" s="27">
        <v>44651</v>
      </c>
      <c r="P54" s="27">
        <v>44652</v>
      </c>
      <c r="Q54" s="27">
        <v>44925</v>
      </c>
      <c r="R54" s="37">
        <f t="shared" si="7"/>
        <v>25</v>
      </c>
      <c r="S54" s="37">
        <f t="shared" si="8"/>
        <v>25</v>
      </c>
      <c r="T54" s="37">
        <f t="shared" si="9"/>
        <v>0</v>
      </c>
      <c r="U54" s="37"/>
      <c r="V54" s="37"/>
      <c r="W54" s="37">
        <v>25</v>
      </c>
      <c r="X54" s="37"/>
      <c r="Y54" s="37"/>
      <c r="Z54" s="37"/>
      <c r="AA54" s="37"/>
      <c r="AB54" s="37"/>
      <c r="AC54" s="25">
        <v>348</v>
      </c>
      <c r="AD54" s="25">
        <v>1336</v>
      </c>
      <c r="AE54" s="25"/>
      <c r="AF54" s="25"/>
      <c r="AG54" s="25"/>
      <c r="AH54" s="25"/>
      <c r="AI54" s="25" t="s">
        <v>58</v>
      </c>
      <c r="AJ54" s="25" t="s">
        <v>79</v>
      </c>
      <c r="AK54" s="25" t="s">
        <v>80</v>
      </c>
      <c r="AL54" s="25" t="s">
        <v>58</v>
      </c>
      <c r="AM54" s="25" t="s">
        <v>58</v>
      </c>
      <c r="AN54" s="26" t="s">
        <v>108</v>
      </c>
      <c r="AO54" s="26" t="s">
        <v>117</v>
      </c>
      <c r="AP54" s="38" t="s">
        <v>108</v>
      </c>
    </row>
    <row r="55" spans="1:42" ht="28.8" x14ac:dyDescent="0.25">
      <c r="A55" s="16">
        <v>49</v>
      </c>
      <c r="B55" s="24" t="s">
        <v>275</v>
      </c>
      <c r="C55" s="25">
        <v>1</v>
      </c>
      <c r="D55" s="26" t="s">
        <v>276</v>
      </c>
      <c r="E55" s="25" t="s">
        <v>277</v>
      </c>
      <c r="F55" s="25" t="s">
        <v>278</v>
      </c>
      <c r="G55" s="25" t="s">
        <v>279</v>
      </c>
      <c r="H55" s="26" t="s">
        <v>280</v>
      </c>
      <c r="I55" s="25" t="s">
        <v>53</v>
      </c>
      <c r="J55" s="25" t="s">
        <v>54</v>
      </c>
      <c r="K55" s="27">
        <v>44650</v>
      </c>
      <c r="L55" s="25" t="s">
        <v>55</v>
      </c>
      <c r="M55" s="25" t="s">
        <v>56</v>
      </c>
      <c r="N55" s="25" t="s">
        <v>116</v>
      </c>
      <c r="O55" s="27">
        <v>44651</v>
      </c>
      <c r="P55" s="27">
        <v>44652</v>
      </c>
      <c r="Q55" s="27">
        <v>44925</v>
      </c>
      <c r="R55" s="37">
        <f t="shared" si="7"/>
        <v>100</v>
      </c>
      <c r="S55" s="37">
        <f t="shared" si="8"/>
        <v>100</v>
      </c>
      <c r="T55" s="37">
        <f t="shared" si="9"/>
        <v>0</v>
      </c>
      <c r="U55" s="37">
        <v>100</v>
      </c>
      <c r="V55" s="37"/>
      <c r="W55" s="37"/>
      <c r="X55" s="37"/>
      <c r="Y55" s="37"/>
      <c r="Z55" s="37"/>
      <c r="AA55" s="37"/>
      <c r="AB55" s="37"/>
      <c r="AC55" s="25">
        <v>41</v>
      </c>
      <c r="AD55" s="25">
        <v>193</v>
      </c>
      <c r="AE55" s="25"/>
      <c r="AF55" s="25"/>
      <c r="AG55" s="25"/>
      <c r="AH55" s="25"/>
      <c r="AI55" s="25" t="s">
        <v>58</v>
      </c>
      <c r="AJ55" s="25" t="s">
        <v>79</v>
      </c>
      <c r="AK55" s="25" t="s">
        <v>80</v>
      </c>
      <c r="AL55" s="25" t="s">
        <v>58</v>
      </c>
      <c r="AM55" s="25" t="s">
        <v>79</v>
      </c>
      <c r="AN55" s="26" t="s">
        <v>108</v>
      </c>
      <c r="AO55" s="26" t="s">
        <v>281</v>
      </c>
      <c r="AP55" s="38" t="s">
        <v>108</v>
      </c>
    </row>
    <row r="56" spans="1:42" ht="28.8" x14ac:dyDescent="0.25">
      <c r="A56" s="23">
        <v>50</v>
      </c>
      <c r="B56" s="31" t="s">
        <v>282</v>
      </c>
      <c r="C56" s="25">
        <v>1</v>
      </c>
      <c r="D56" s="33" t="s">
        <v>283</v>
      </c>
      <c r="E56" s="25" t="s">
        <v>284</v>
      </c>
      <c r="F56" s="25" t="s">
        <v>75</v>
      </c>
      <c r="G56" s="25" t="s">
        <v>285</v>
      </c>
      <c r="H56" s="26" t="s">
        <v>286</v>
      </c>
      <c r="I56" s="25" t="s">
        <v>53</v>
      </c>
      <c r="J56" s="25" t="s">
        <v>54</v>
      </c>
      <c r="K56" s="27">
        <v>44650</v>
      </c>
      <c r="L56" s="25" t="s">
        <v>134</v>
      </c>
      <c r="M56" s="25" t="s">
        <v>135</v>
      </c>
      <c r="N56" s="25" t="s">
        <v>116</v>
      </c>
      <c r="O56" s="27">
        <v>44651</v>
      </c>
      <c r="P56" s="27">
        <v>44652</v>
      </c>
      <c r="Q56" s="27">
        <v>44925</v>
      </c>
      <c r="R56" s="37">
        <f t="shared" si="7"/>
        <v>118</v>
      </c>
      <c r="S56" s="37">
        <f t="shared" si="8"/>
        <v>118</v>
      </c>
      <c r="T56" s="37">
        <f t="shared" si="9"/>
        <v>0</v>
      </c>
      <c r="U56" s="37"/>
      <c r="V56" s="37"/>
      <c r="W56" s="37">
        <v>118</v>
      </c>
      <c r="X56" s="37"/>
      <c r="Y56" s="37"/>
      <c r="Z56" s="37"/>
      <c r="AA56" s="37"/>
      <c r="AB56" s="37"/>
      <c r="AC56" s="25">
        <v>100</v>
      </c>
      <c r="AD56" s="25">
        <v>370</v>
      </c>
      <c r="AE56" s="25"/>
      <c r="AF56" s="25"/>
      <c r="AG56" s="25"/>
      <c r="AH56" s="25"/>
      <c r="AI56" s="25" t="s">
        <v>58</v>
      </c>
      <c r="AJ56" s="25" t="s">
        <v>79</v>
      </c>
      <c r="AK56" s="25" t="s">
        <v>80</v>
      </c>
      <c r="AL56" s="25" t="s">
        <v>79</v>
      </c>
      <c r="AM56" s="25" t="s">
        <v>58</v>
      </c>
      <c r="AN56" s="26" t="s">
        <v>108</v>
      </c>
      <c r="AO56" s="26" t="s">
        <v>117</v>
      </c>
      <c r="AP56" s="38" t="s">
        <v>108</v>
      </c>
    </row>
    <row r="57" spans="1:42" ht="72" x14ac:dyDescent="0.25">
      <c r="A57" s="16">
        <v>51</v>
      </c>
      <c r="B57" s="31" t="s">
        <v>287</v>
      </c>
      <c r="C57" s="25">
        <v>1</v>
      </c>
      <c r="D57" s="33" t="s">
        <v>288</v>
      </c>
      <c r="E57" s="25" t="s">
        <v>284</v>
      </c>
      <c r="F57" s="25" t="s">
        <v>75</v>
      </c>
      <c r="G57" s="25" t="s">
        <v>289</v>
      </c>
      <c r="H57" s="26" t="s">
        <v>290</v>
      </c>
      <c r="I57" s="25" t="s">
        <v>53</v>
      </c>
      <c r="J57" s="25" t="s">
        <v>54</v>
      </c>
      <c r="K57" s="27">
        <v>44650</v>
      </c>
      <c r="L57" s="25" t="s">
        <v>134</v>
      </c>
      <c r="M57" s="25" t="s">
        <v>135</v>
      </c>
      <c r="N57" s="25" t="s">
        <v>116</v>
      </c>
      <c r="O57" s="27">
        <v>44651</v>
      </c>
      <c r="P57" s="27">
        <v>44652</v>
      </c>
      <c r="Q57" s="27">
        <v>44925</v>
      </c>
      <c r="R57" s="37">
        <f t="shared" si="7"/>
        <v>284</v>
      </c>
      <c r="S57" s="37">
        <f t="shared" si="8"/>
        <v>284</v>
      </c>
      <c r="T57" s="37">
        <f t="shared" si="9"/>
        <v>0</v>
      </c>
      <c r="U57" s="37"/>
      <c r="V57" s="37"/>
      <c r="W57" s="37">
        <v>284</v>
      </c>
      <c r="X57" s="37"/>
      <c r="Y57" s="37"/>
      <c r="Z57" s="37"/>
      <c r="AA57" s="37"/>
      <c r="AB57" s="37"/>
      <c r="AC57" s="25">
        <v>107</v>
      </c>
      <c r="AD57" s="25">
        <v>427</v>
      </c>
      <c r="AE57" s="25"/>
      <c r="AF57" s="25"/>
      <c r="AG57" s="25"/>
      <c r="AH57" s="25"/>
      <c r="AI57" s="25" t="s">
        <v>58</v>
      </c>
      <c r="AJ57" s="25" t="s">
        <v>79</v>
      </c>
      <c r="AK57" s="25" t="s">
        <v>80</v>
      </c>
      <c r="AL57" s="25" t="s">
        <v>79</v>
      </c>
      <c r="AM57" s="25" t="s">
        <v>58</v>
      </c>
      <c r="AN57" s="26" t="s">
        <v>108</v>
      </c>
      <c r="AO57" s="26" t="s">
        <v>117</v>
      </c>
      <c r="AP57" s="38" t="s">
        <v>108</v>
      </c>
    </row>
    <row r="58" spans="1:42" ht="28.8" x14ac:dyDescent="0.25">
      <c r="A58" s="23">
        <v>52</v>
      </c>
      <c r="B58" s="31" t="s">
        <v>291</v>
      </c>
      <c r="C58" s="25">
        <v>1</v>
      </c>
      <c r="D58" s="33" t="s">
        <v>292</v>
      </c>
      <c r="E58" s="25" t="s">
        <v>284</v>
      </c>
      <c r="F58" s="25" t="s">
        <v>75</v>
      </c>
      <c r="G58" s="25" t="s">
        <v>293</v>
      </c>
      <c r="H58" s="26" t="s">
        <v>294</v>
      </c>
      <c r="I58" s="25" t="s">
        <v>53</v>
      </c>
      <c r="J58" s="25" t="s">
        <v>54</v>
      </c>
      <c r="K58" s="27">
        <v>44650</v>
      </c>
      <c r="L58" s="25" t="s">
        <v>134</v>
      </c>
      <c r="M58" s="25" t="s">
        <v>135</v>
      </c>
      <c r="N58" s="25" t="s">
        <v>116</v>
      </c>
      <c r="O58" s="27">
        <v>44651</v>
      </c>
      <c r="P58" s="27">
        <v>44652</v>
      </c>
      <c r="Q58" s="27">
        <v>44925</v>
      </c>
      <c r="R58" s="37">
        <f t="shared" si="7"/>
        <v>87</v>
      </c>
      <c r="S58" s="37">
        <f t="shared" si="8"/>
        <v>87</v>
      </c>
      <c r="T58" s="37">
        <f t="shared" si="9"/>
        <v>0</v>
      </c>
      <c r="U58" s="37"/>
      <c r="V58" s="37"/>
      <c r="W58" s="37">
        <v>87</v>
      </c>
      <c r="X58" s="37"/>
      <c r="Y58" s="37"/>
      <c r="Z58" s="37"/>
      <c r="AA58" s="37"/>
      <c r="AB58" s="37"/>
      <c r="AC58" s="25">
        <v>9</v>
      </c>
      <c r="AD58" s="25">
        <v>34</v>
      </c>
      <c r="AE58" s="25"/>
      <c r="AF58" s="25"/>
      <c r="AG58" s="25"/>
      <c r="AH58" s="25"/>
      <c r="AI58" s="25" t="s">
        <v>58</v>
      </c>
      <c r="AJ58" s="25" t="s">
        <v>79</v>
      </c>
      <c r="AK58" s="25" t="s">
        <v>80</v>
      </c>
      <c r="AL58" s="25" t="s">
        <v>79</v>
      </c>
      <c r="AM58" s="25" t="s">
        <v>58</v>
      </c>
      <c r="AN58" s="26" t="s">
        <v>108</v>
      </c>
      <c r="AO58" s="26" t="s">
        <v>117</v>
      </c>
      <c r="AP58" s="38" t="s">
        <v>108</v>
      </c>
    </row>
    <row r="59" spans="1:42" ht="43.2" x14ac:dyDescent="0.25">
      <c r="A59" s="16">
        <v>53</v>
      </c>
      <c r="B59" s="31" t="s">
        <v>295</v>
      </c>
      <c r="C59" s="25">
        <v>1</v>
      </c>
      <c r="D59" s="26" t="s">
        <v>296</v>
      </c>
      <c r="E59" s="25" t="s">
        <v>284</v>
      </c>
      <c r="F59" s="25" t="s">
        <v>297</v>
      </c>
      <c r="G59" s="25" t="s">
        <v>298</v>
      </c>
      <c r="H59" s="26" t="s">
        <v>299</v>
      </c>
      <c r="I59" s="25" t="s">
        <v>53</v>
      </c>
      <c r="J59" s="25" t="s">
        <v>54</v>
      </c>
      <c r="K59" s="27">
        <v>44650</v>
      </c>
      <c r="L59" s="25" t="s">
        <v>134</v>
      </c>
      <c r="M59" s="25" t="s">
        <v>135</v>
      </c>
      <c r="N59" s="25" t="s">
        <v>116</v>
      </c>
      <c r="O59" s="27">
        <v>44651</v>
      </c>
      <c r="P59" s="27">
        <v>44652</v>
      </c>
      <c r="Q59" s="27">
        <v>44925</v>
      </c>
      <c r="R59" s="37">
        <f t="shared" si="7"/>
        <v>28</v>
      </c>
      <c r="S59" s="37">
        <f t="shared" si="8"/>
        <v>28</v>
      </c>
      <c r="T59" s="37">
        <f t="shared" si="9"/>
        <v>0</v>
      </c>
      <c r="U59" s="37"/>
      <c r="V59" s="37"/>
      <c r="W59" s="37">
        <v>28</v>
      </c>
      <c r="X59" s="37"/>
      <c r="Y59" s="37"/>
      <c r="Z59" s="37"/>
      <c r="AA59" s="37"/>
      <c r="AB59" s="37"/>
      <c r="AC59" s="25">
        <v>73</v>
      </c>
      <c r="AD59" s="25">
        <v>326</v>
      </c>
      <c r="AE59" s="25"/>
      <c r="AF59" s="25"/>
      <c r="AG59" s="25"/>
      <c r="AH59" s="25"/>
      <c r="AI59" s="25" t="s">
        <v>58</v>
      </c>
      <c r="AJ59" s="25" t="s">
        <v>79</v>
      </c>
      <c r="AK59" s="25" t="s">
        <v>80</v>
      </c>
      <c r="AL59" s="25" t="s">
        <v>79</v>
      </c>
      <c r="AM59" s="25" t="s">
        <v>58</v>
      </c>
      <c r="AN59" s="26" t="s">
        <v>108</v>
      </c>
      <c r="AO59" s="26" t="s">
        <v>117</v>
      </c>
      <c r="AP59" s="38" t="s">
        <v>108</v>
      </c>
    </row>
    <row r="60" spans="1:42" ht="52.95" customHeight="1" x14ac:dyDescent="0.25">
      <c r="A60" s="23">
        <v>54</v>
      </c>
      <c r="B60" s="31" t="s">
        <v>300</v>
      </c>
      <c r="C60" s="25">
        <v>1</v>
      </c>
      <c r="D60" s="26" t="s">
        <v>301</v>
      </c>
      <c r="E60" s="25" t="s">
        <v>284</v>
      </c>
      <c r="F60" s="25" t="s">
        <v>297</v>
      </c>
      <c r="G60" s="25" t="s">
        <v>302</v>
      </c>
      <c r="H60" s="26" t="s">
        <v>303</v>
      </c>
      <c r="I60" s="25" t="s">
        <v>53</v>
      </c>
      <c r="J60" s="25" t="s">
        <v>54</v>
      </c>
      <c r="K60" s="27">
        <v>44650</v>
      </c>
      <c r="L60" s="25" t="s">
        <v>134</v>
      </c>
      <c r="M60" s="25" t="s">
        <v>135</v>
      </c>
      <c r="N60" s="25" t="s">
        <v>116</v>
      </c>
      <c r="O60" s="27">
        <v>44651</v>
      </c>
      <c r="P60" s="27">
        <v>44652</v>
      </c>
      <c r="Q60" s="27">
        <v>44925</v>
      </c>
      <c r="R60" s="37">
        <f t="shared" si="7"/>
        <v>125</v>
      </c>
      <c r="S60" s="37">
        <f t="shared" si="8"/>
        <v>125</v>
      </c>
      <c r="T60" s="37">
        <f t="shared" si="9"/>
        <v>0</v>
      </c>
      <c r="U60" s="37"/>
      <c r="V60" s="37"/>
      <c r="W60" s="37">
        <v>125</v>
      </c>
      <c r="X60" s="37"/>
      <c r="Y60" s="37"/>
      <c r="Z60" s="37"/>
      <c r="AA60" s="37"/>
      <c r="AB60" s="37"/>
      <c r="AC60" s="25">
        <v>104</v>
      </c>
      <c r="AD60" s="25">
        <v>393</v>
      </c>
      <c r="AE60" s="25"/>
      <c r="AF60" s="25"/>
      <c r="AG60" s="25"/>
      <c r="AH60" s="25"/>
      <c r="AI60" s="25" t="s">
        <v>58</v>
      </c>
      <c r="AJ60" s="25" t="s">
        <v>79</v>
      </c>
      <c r="AK60" s="25" t="s">
        <v>80</v>
      </c>
      <c r="AL60" s="25" t="s">
        <v>79</v>
      </c>
      <c r="AM60" s="25" t="s">
        <v>58</v>
      </c>
      <c r="AN60" s="26" t="s">
        <v>108</v>
      </c>
      <c r="AO60" s="26" t="s">
        <v>117</v>
      </c>
      <c r="AP60" s="38" t="s">
        <v>108</v>
      </c>
    </row>
    <row r="61" spans="1:42" ht="52.95" customHeight="1" x14ac:dyDescent="0.25">
      <c r="A61" s="16">
        <v>55</v>
      </c>
      <c r="B61" s="31" t="s">
        <v>304</v>
      </c>
      <c r="C61" s="25">
        <v>1</v>
      </c>
      <c r="D61" s="26" t="s">
        <v>305</v>
      </c>
      <c r="E61" s="25" t="s">
        <v>284</v>
      </c>
      <c r="F61" s="25" t="s">
        <v>297</v>
      </c>
      <c r="G61" s="25" t="s">
        <v>306</v>
      </c>
      <c r="H61" s="26" t="s">
        <v>307</v>
      </c>
      <c r="I61" s="25" t="s">
        <v>53</v>
      </c>
      <c r="J61" s="25" t="s">
        <v>54</v>
      </c>
      <c r="K61" s="27">
        <v>44650</v>
      </c>
      <c r="L61" s="25" t="s">
        <v>134</v>
      </c>
      <c r="M61" s="25" t="s">
        <v>135</v>
      </c>
      <c r="N61" s="25" t="s">
        <v>116</v>
      </c>
      <c r="O61" s="27">
        <v>44651</v>
      </c>
      <c r="P61" s="27">
        <v>44652</v>
      </c>
      <c r="Q61" s="27">
        <v>44925</v>
      </c>
      <c r="R61" s="37">
        <f t="shared" si="7"/>
        <v>168</v>
      </c>
      <c r="S61" s="37">
        <f t="shared" si="8"/>
        <v>168</v>
      </c>
      <c r="T61" s="37">
        <f t="shared" si="9"/>
        <v>0</v>
      </c>
      <c r="U61" s="37"/>
      <c r="V61" s="37"/>
      <c r="W61" s="37">
        <v>168</v>
      </c>
      <c r="X61" s="37"/>
      <c r="Y61" s="37"/>
      <c r="Z61" s="37"/>
      <c r="AA61" s="37"/>
      <c r="AB61" s="37"/>
      <c r="AC61" s="25">
        <v>124</v>
      </c>
      <c r="AD61" s="25">
        <v>485</v>
      </c>
      <c r="AE61" s="25"/>
      <c r="AF61" s="25"/>
      <c r="AG61" s="25"/>
      <c r="AH61" s="25"/>
      <c r="AI61" s="25" t="s">
        <v>58</v>
      </c>
      <c r="AJ61" s="25" t="s">
        <v>79</v>
      </c>
      <c r="AK61" s="25" t="s">
        <v>80</v>
      </c>
      <c r="AL61" s="25" t="s">
        <v>79</v>
      </c>
      <c r="AM61" s="25" t="s">
        <v>58</v>
      </c>
      <c r="AN61" s="26" t="s">
        <v>108</v>
      </c>
      <c r="AO61" s="26" t="s">
        <v>117</v>
      </c>
      <c r="AP61" s="38" t="s">
        <v>108</v>
      </c>
    </row>
    <row r="62" spans="1:42" ht="57.6" x14ac:dyDescent="0.25">
      <c r="A62" s="23">
        <v>56</v>
      </c>
      <c r="B62" s="31" t="s">
        <v>308</v>
      </c>
      <c r="C62" s="25">
        <v>1</v>
      </c>
      <c r="D62" s="26" t="s">
        <v>309</v>
      </c>
      <c r="E62" s="25" t="s">
        <v>284</v>
      </c>
      <c r="F62" s="25" t="s">
        <v>297</v>
      </c>
      <c r="G62" s="25" t="s">
        <v>310</v>
      </c>
      <c r="H62" s="26" t="s">
        <v>311</v>
      </c>
      <c r="I62" s="25" t="s">
        <v>53</v>
      </c>
      <c r="J62" s="25" t="s">
        <v>54</v>
      </c>
      <c r="K62" s="27">
        <v>44650</v>
      </c>
      <c r="L62" s="25" t="s">
        <v>134</v>
      </c>
      <c r="M62" s="25" t="s">
        <v>135</v>
      </c>
      <c r="N62" s="25" t="s">
        <v>116</v>
      </c>
      <c r="O62" s="27">
        <v>44651</v>
      </c>
      <c r="P62" s="27">
        <v>44652</v>
      </c>
      <c r="Q62" s="27">
        <v>44925</v>
      </c>
      <c r="R62" s="37">
        <f t="shared" si="7"/>
        <v>132</v>
      </c>
      <c r="S62" s="37">
        <f t="shared" si="8"/>
        <v>132</v>
      </c>
      <c r="T62" s="37">
        <f t="shared" si="9"/>
        <v>0</v>
      </c>
      <c r="U62" s="37"/>
      <c r="V62" s="37"/>
      <c r="W62" s="37">
        <v>132</v>
      </c>
      <c r="X62" s="37"/>
      <c r="Y62" s="37"/>
      <c r="Z62" s="37"/>
      <c r="AA62" s="37"/>
      <c r="AB62" s="37"/>
      <c r="AC62" s="25">
        <v>229</v>
      </c>
      <c r="AD62" s="25">
        <v>928</v>
      </c>
      <c r="AE62" s="25"/>
      <c r="AF62" s="25"/>
      <c r="AG62" s="25"/>
      <c r="AH62" s="25"/>
      <c r="AI62" s="25" t="s">
        <v>58</v>
      </c>
      <c r="AJ62" s="25" t="s">
        <v>79</v>
      </c>
      <c r="AK62" s="25" t="s">
        <v>80</v>
      </c>
      <c r="AL62" s="25" t="s">
        <v>79</v>
      </c>
      <c r="AM62" s="25" t="s">
        <v>58</v>
      </c>
      <c r="AN62" s="26" t="s">
        <v>108</v>
      </c>
      <c r="AO62" s="26" t="s">
        <v>117</v>
      </c>
      <c r="AP62" s="38" t="s">
        <v>108</v>
      </c>
    </row>
    <row r="63" spans="1:42" ht="43.2" x14ac:dyDescent="0.25">
      <c r="A63" s="16">
        <v>57</v>
      </c>
      <c r="B63" s="31" t="s">
        <v>312</v>
      </c>
      <c r="C63" s="25">
        <v>1</v>
      </c>
      <c r="D63" s="26" t="s">
        <v>313</v>
      </c>
      <c r="E63" s="25" t="s">
        <v>284</v>
      </c>
      <c r="F63" s="25" t="s">
        <v>314</v>
      </c>
      <c r="G63" s="25" t="s">
        <v>315</v>
      </c>
      <c r="H63" s="26" t="s">
        <v>316</v>
      </c>
      <c r="I63" s="25" t="s">
        <v>53</v>
      </c>
      <c r="J63" s="25" t="s">
        <v>54</v>
      </c>
      <c r="K63" s="27">
        <v>44650</v>
      </c>
      <c r="L63" s="25" t="s">
        <v>134</v>
      </c>
      <c r="M63" s="25" t="s">
        <v>135</v>
      </c>
      <c r="N63" s="25" t="s">
        <v>116</v>
      </c>
      <c r="O63" s="27">
        <v>44651</v>
      </c>
      <c r="P63" s="27">
        <v>44652</v>
      </c>
      <c r="Q63" s="27">
        <v>44925</v>
      </c>
      <c r="R63" s="37">
        <f t="shared" si="7"/>
        <v>86</v>
      </c>
      <c r="S63" s="37">
        <f t="shared" si="8"/>
        <v>86</v>
      </c>
      <c r="T63" s="37">
        <f t="shared" si="9"/>
        <v>0</v>
      </c>
      <c r="U63" s="37"/>
      <c r="V63" s="37"/>
      <c r="W63" s="37">
        <v>86</v>
      </c>
      <c r="X63" s="37"/>
      <c r="Y63" s="37"/>
      <c r="Z63" s="37"/>
      <c r="AA63" s="37"/>
      <c r="AB63" s="37"/>
      <c r="AC63" s="25">
        <v>74</v>
      </c>
      <c r="AD63" s="25">
        <v>163</v>
      </c>
      <c r="AE63" s="25"/>
      <c r="AF63" s="25"/>
      <c r="AG63" s="25"/>
      <c r="AH63" s="25"/>
      <c r="AI63" s="25" t="s">
        <v>58</v>
      </c>
      <c r="AJ63" s="25" t="s">
        <v>79</v>
      </c>
      <c r="AK63" s="25" t="s">
        <v>80</v>
      </c>
      <c r="AL63" s="25" t="s">
        <v>79</v>
      </c>
      <c r="AM63" s="25" t="s">
        <v>58</v>
      </c>
      <c r="AN63" s="26" t="s">
        <v>108</v>
      </c>
      <c r="AO63" s="26" t="s">
        <v>117</v>
      </c>
      <c r="AP63" s="38" t="s">
        <v>108</v>
      </c>
    </row>
    <row r="64" spans="1:42" ht="57.6" x14ac:dyDescent="0.25">
      <c r="A64" s="23">
        <v>58</v>
      </c>
      <c r="B64" s="31" t="s">
        <v>317</v>
      </c>
      <c r="C64" s="25">
        <v>1</v>
      </c>
      <c r="D64" s="26" t="s">
        <v>318</v>
      </c>
      <c r="E64" s="25" t="s">
        <v>284</v>
      </c>
      <c r="F64" s="25" t="s">
        <v>319</v>
      </c>
      <c r="G64" s="25" t="s">
        <v>320</v>
      </c>
      <c r="H64" s="26" t="s">
        <v>321</v>
      </c>
      <c r="I64" s="25" t="s">
        <v>53</v>
      </c>
      <c r="J64" s="25" t="s">
        <v>54</v>
      </c>
      <c r="K64" s="27">
        <v>44650</v>
      </c>
      <c r="L64" s="25" t="s">
        <v>114</v>
      </c>
      <c r="M64" s="25" t="s">
        <v>115</v>
      </c>
      <c r="N64" s="25" t="s">
        <v>116</v>
      </c>
      <c r="O64" s="27">
        <v>44651</v>
      </c>
      <c r="P64" s="27">
        <v>44652</v>
      </c>
      <c r="Q64" s="27">
        <v>44925</v>
      </c>
      <c r="R64" s="37">
        <f t="shared" si="7"/>
        <v>100</v>
      </c>
      <c r="S64" s="37">
        <f t="shared" si="8"/>
        <v>100</v>
      </c>
      <c r="T64" s="37">
        <f t="shared" si="9"/>
        <v>0</v>
      </c>
      <c r="U64" s="37">
        <v>97</v>
      </c>
      <c r="V64" s="37"/>
      <c r="W64" s="37">
        <v>3</v>
      </c>
      <c r="X64" s="37"/>
      <c r="Y64" s="37"/>
      <c r="Z64" s="37"/>
      <c r="AA64" s="37"/>
      <c r="AB64" s="37"/>
      <c r="AC64" s="25">
        <v>84</v>
      </c>
      <c r="AD64" s="25">
        <v>312</v>
      </c>
      <c r="AE64" s="25"/>
      <c r="AF64" s="25"/>
      <c r="AG64" s="25"/>
      <c r="AH64" s="25"/>
      <c r="AI64" s="25" t="s">
        <v>58</v>
      </c>
      <c r="AJ64" s="25" t="s">
        <v>79</v>
      </c>
      <c r="AK64" s="25" t="s">
        <v>80</v>
      </c>
      <c r="AL64" s="25" t="s">
        <v>58</v>
      </c>
      <c r="AM64" s="25" t="s">
        <v>58</v>
      </c>
      <c r="AN64" s="26" t="s">
        <v>108</v>
      </c>
      <c r="AO64" s="26" t="s">
        <v>281</v>
      </c>
      <c r="AP64" s="38" t="s">
        <v>108</v>
      </c>
    </row>
    <row r="65" spans="1:42" ht="43.2" x14ac:dyDescent="0.25">
      <c r="A65" s="16">
        <v>59</v>
      </c>
      <c r="B65" s="31" t="s">
        <v>322</v>
      </c>
      <c r="C65" s="25">
        <v>1</v>
      </c>
      <c r="D65" s="26" t="s">
        <v>323</v>
      </c>
      <c r="E65" s="25" t="s">
        <v>324</v>
      </c>
      <c r="F65" s="25" t="s">
        <v>325</v>
      </c>
      <c r="G65" s="25" t="s">
        <v>326</v>
      </c>
      <c r="H65" s="26" t="s">
        <v>327</v>
      </c>
      <c r="I65" s="25" t="s">
        <v>53</v>
      </c>
      <c r="J65" s="25" t="s">
        <v>54</v>
      </c>
      <c r="K65" s="27">
        <v>44650</v>
      </c>
      <c r="L65" s="25" t="s">
        <v>134</v>
      </c>
      <c r="M65" s="25" t="s">
        <v>135</v>
      </c>
      <c r="N65" s="25" t="s">
        <v>116</v>
      </c>
      <c r="O65" s="27">
        <v>44651</v>
      </c>
      <c r="P65" s="27">
        <v>44652</v>
      </c>
      <c r="Q65" s="27">
        <v>44925</v>
      </c>
      <c r="R65" s="37">
        <f t="shared" si="7"/>
        <v>187</v>
      </c>
      <c r="S65" s="37">
        <f t="shared" si="8"/>
        <v>187</v>
      </c>
      <c r="T65" s="37">
        <f t="shared" si="9"/>
        <v>0</v>
      </c>
      <c r="U65" s="37"/>
      <c r="V65" s="37"/>
      <c r="W65" s="37">
        <v>187</v>
      </c>
      <c r="X65" s="37"/>
      <c r="Y65" s="37"/>
      <c r="Z65" s="37"/>
      <c r="AA65" s="37"/>
      <c r="AB65" s="37"/>
      <c r="AC65" s="25">
        <v>83</v>
      </c>
      <c r="AD65" s="25">
        <v>374</v>
      </c>
      <c r="AE65" s="25"/>
      <c r="AF65" s="25"/>
      <c r="AG65" s="25"/>
      <c r="AH65" s="25"/>
      <c r="AI65" s="25" t="s">
        <v>58</v>
      </c>
      <c r="AJ65" s="25" t="s">
        <v>79</v>
      </c>
      <c r="AK65" s="25" t="s">
        <v>80</v>
      </c>
      <c r="AL65" s="25" t="s">
        <v>58</v>
      </c>
      <c r="AM65" s="25" t="s">
        <v>58</v>
      </c>
      <c r="AN65" s="26" t="s">
        <v>108</v>
      </c>
      <c r="AO65" s="26" t="s">
        <v>117</v>
      </c>
      <c r="AP65" s="38" t="s">
        <v>108</v>
      </c>
    </row>
    <row r="66" spans="1:42" ht="28.8" x14ac:dyDescent="0.25">
      <c r="A66" s="23">
        <v>60</v>
      </c>
      <c r="B66" s="31" t="s">
        <v>328</v>
      </c>
      <c r="C66" s="25">
        <v>1</v>
      </c>
      <c r="D66" s="39" t="s">
        <v>329</v>
      </c>
      <c r="E66" s="25" t="s">
        <v>84</v>
      </c>
      <c r="F66" s="25" t="s">
        <v>85</v>
      </c>
      <c r="G66" s="25" t="s">
        <v>330</v>
      </c>
      <c r="H66" s="41" t="s">
        <v>331</v>
      </c>
      <c r="I66" s="25"/>
      <c r="J66" s="25" t="s">
        <v>65</v>
      </c>
      <c r="K66" s="63">
        <v>44734</v>
      </c>
      <c r="L66" s="25" t="s">
        <v>66</v>
      </c>
      <c r="M66" s="25" t="s">
        <v>67</v>
      </c>
      <c r="N66" s="25" t="s">
        <v>332</v>
      </c>
      <c r="O66" s="27">
        <v>44735</v>
      </c>
      <c r="P66" s="27">
        <v>44772</v>
      </c>
      <c r="Q66" s="27">
        <v>44925</v>
      </c>
      <c r="R66" s="37">
        <f t="shared" si="7"/>
        <v>132</v>
      </c>
      <c r="S66" s="37">
        <f t="shared" si="8"/>
        <v>132</v>
      </c>
      <c r="T66" s="37">
        <f t="shared" si="9"/>
        <v>0</v>
      </c>
      <c r="U66" s="37"/>
      <c r="V66" s="37"/>
      <c r="W66" s="37">
        <v>132</v>
      </c>
      <c r="X66" s="37"/>
      <c r="Y66" s="37"/>
      <c r="Z66" s="37"/>
      <c r="AA66" s="37"/>
      <c r="AB66" s="37"/>
      <c r="AC66" s="25"/>
      <c r="AD66" s="25"/>
      <c r="AE66" s="25"/>
      <c r="AF66" s="25"/>
      <c r="AG66" s="25"/>
      <c r="AH66" s="25"/>
      <c r="AI66" s="25"/>
      <c r="AJ66" s="25"/>
      <c r="AK66" s="25"/>
      <c r="AL66" s="25" t="s">
        <v>79</v>
      </c>
      <c r="AM66" s="25"/>
      <c r="AN66" s="26" t="s">
        <v>108</v>
      </c>
      <c r="AO66" s="129" t="s">
        <v>117</v>
      </c>
      <c r="AP66" s="38" t="s">
        <v>108</v>
      </c>
    </row>
    <row r="67" spans="1:42" ht="28.8" x14ac:dyDescent="0.25">
      <c r="A67" s="16">
        <v>61</v>
      </c>
      <c r="B67" s="31" t="s">
        <v>333</v>
      </c>
      <c r="C67" s="25">
        <v>1</v>
      </c>
      <c r="D67" s="40" t="s">
        <v>334</v>
      </c>
      <c r="E67" s="25" t="s">
        <v>95</v>
      </c>
      <c r="F67" s="25" t="s">
        <v>261</v>
      </c>
      <c r="G67" s="25" t="s">
        <v>270</v>
      </c>
      <c r="H67" s="42" t="s">
        <v>335</v>
      </c>
      <c r="I67" s="25"/>
      <c r="J67" s="25" t="s">
        <v>65</v>
      </c>
      <c r="K67" s="63">
        <v>44734</v>
      </c>
      <c r="L67" s="25" t="s">
        <v>336</v>
      </c>
      <c r="M67" s="25" t="s">
        <v>337</v>
      </c>
      <c r="N67" s="25" t="s">
        <v>332</v>
      </c>
      <c r="O67" s="27">
        <v>44735</v>
      </c>
      <c r="P67" s="27">
        <v>44772</v>
      </c>
      <c r="Q67" s="27">
        <v>44925</v>
      </c>
      <c r="R67" s="37">
        <f t="shared" si="7"/>
        <v>16</v>
      </c>
      <c r="S67" s="37">
        <f t="shared" si="8"/>
        <v>16</v>
      </c>
      <c r="T67" s="37">
        <f t="shared" si="9"/>
        <v>0</v>
      </c>
      <c r="U67" s="37">
        <v>16</v>
      </c>
      <c r="V67" s="37"/>
      <c r="W67" s="37"/>
      <c r="X67" s="37"/>
      <c r="Y67" s="37"/>
      <c r="Z67" s="37"/>
      <c r="AA67" s="37"/>
      <c r="AB67" s="37"/>
      <c r="AC67" s="25"/>
      <c r="AD67" s="25"/>
      <c r="AE67" s="25"/>
      <c r="AF67" s="25"/>
      <c r="AG67" s="25"/>
      <c r="AH67" s="25"/>
      <c r="AI67" s="25"/>
      <c r="AJ67" s="25"/>
      <c r="AK67" s="25"/>
      <c r="AL67" s="25" t="s">
        <v>79</v>
      </c>
      <c r="AM67" s="25"/>
      <c r="AN67" s="26" t="s">
        <v>108</v>
      </c>
      <c r="AO67" s="129" t="s">
        <v>117</v>
      </c>
      <c r="AP67" s="38" t="s">
        <v>108</v>
      </c>
    </row>
    <row r="68" spans="1:42" ht="28.8" x14ac:dyDescent="0.25">
      <c r="A68" s="23">
        <v>62</v>
      </c>
      <c r="B68" s="31" t="s">
        <v>338</v>
      </c>
      <c r="C68" s="25">
        <v>1</v>
      </c>
      <c r="D68" s="41" t="s">
        <v>339</v>
      </c>
      <c r="E68" s="25" t="s">
        <v>143</v>
      </c>
      <c r="F68" s="25" t="s">
        <v>144</v>
      </c>
      <c r="G68" s="25" t="s">
        <v>161</v>
      </c>
      <c r="H68" s="41" t="s">
        <v>340</v>
      </c>
      <c r="I68" s="25"/>
      <c r="J68" s="25" t="s">
        <v>65</v>
      </c>
      <c r="K68" s="63">
        <v>44734</v>
      </c>
      <c r="L68" s="25" t="s">
        <v>336</v>
      </c>
      <c r="M68" s="25" t="s">
        <v>337</v>
      </c>
      <c r="N68" s="25" t="s">
        <v>332</v>
      </c>
      <c r="O68" s="27">
        <v>44735</v>
      </c>
      <c r="P68" s="27">
        <v>44772</v>
      </c>
      <c r="Q68" s="27">
        <v>44925</v>
      </c>
      <c r="R68" s="37">
        <f t="shared" si="7"/>
        <v>65.7</v>
      </c>
      <c r="S68" s="37">
        <f t="shared" si="8"/>
        <v>65.7</v>
      </c>
      <c r="T68" s="37">
        <f t="shared" si="9"/>
        <v>0</v>
      </c>
      <c r="U68" s="37">
        <v>65.7</v>
      </c>
      <c r="V68" s="37"/>
      <c r="W68" s="37"/>
      <c r="X68" s="37"/>
      <c r="Y68" s="37"/>
      <c r="Z68" s="37"/>
      <c r="AA68" s="37"/>
      <c r="AB68" s="37"/>
      <c r="AC68" s="25"/>
      <c r="AD68" s="25"/>
      <c r="AE68" s="25"/>
      <c r="AF68" s="25"/>
      <c r="AG68" s="25"/>
      <c r="AH68" s="25"/>
      <c r="AI68" s="25"/>
      <c r="AJ68" s="25"/>
      <c r="AK68" s="25"/>
      <c r="AL68" s="25" t="s">
        <v>79</v>
      </c>
      <c r="AM68" s="25"/>
      <c r="AN68" s="26" t="s">
        <v>108</v>
      </c>
      <c r="AO68" s="129" t="s">
        <v>117</v>
      </c>
      <c r="AP68" s="38" t="s">
        <v>108</v>
      </c>
    </row>
    <row r="69" spans="1:42" ht="28.8" x14ac:dyDescent="0.25">
      <c r="A69" s="16">
        <v>63</v>
      </c>
      <c r="B69" s="31" t="s">
        <v>341</v>
      </c>
      <c r="C69" s="25">
        <v>1</v>
      </c>
      <c r="D69" s="39" t="s">
        <v>342</v>
      </c>
      <c r="E69" s="25" t="s">
        <v>103</v>
      </c>
      <c r="F69" s="25" t="s">
        <v>235</v>
      </c>
      <c r="G69" s="25" t="s">
        <v>343</v>
      </c>
      <c r="H69" s="41" t="s">
        <v>344</v>
      </c>
      <c r="I69" s="25"/>
      <c r="J69" s="25" t="s">
        <v>65</v>
      </c>
      <c r="K69" s="63">
        <v>44734</v>
      </c>
      <c r="L69" s="25" t="s">
        <v>336</v>
      </c>
      <c r="M69" s="25" t="s">
        <v>337</v>
      </c>
      <c r="N69" s="25" t="s">
        <v>332</v>
      </c>
      <c r="O69" s="27">
        <v>44735</v>
      </c>
      <c r="P69" s="27">
        <v>44772</v>
      </c>
      <c r="Q69" s="27">
        <v>44925</v>
      </c>
      <c r="R69" s="37">
        <f t="shared" si="7"/>
        <v>67.5</v>
      </c>
      <c r="S69" s="37">
        <f t="shared" si="8"/>
        <v>67.5</v>
      </c>
      <c r="T69" s="37">
        <f t="shared" si="9"/>
        <v>0</v>
      </c>
      <c r="U69" s="37">
        <v>67.5</v>
      </c>
      <c r="V69" s="37"/>
      <c r="W69" s="37"/>
      <c r="X69" s="37"/>
      <c r="Y69" s="37"/>
      <c r="Z69" s="37"/>
      <c r="AA69" s="37"/>
      <c r="AB69" s="37"/>
      <c r="AC69" s="25"/>
      <c r="AD69" s="25"/>
      <c r="AE69" s="25"/>
      <c r="AF69" s="25"/>
      <c r="AG69" s="25"/>
      <c r="AH69" s="25"/>
      <c r="AI69" s="25"/>
      <c r="AJ69" s="25"/>
      <c r="AK69" s="25"/>
      <c r="AL69" s="25" t="s">
        <v>79</v>
      </c>
      <c r="AM69" s="25"/>
      <c r="AN69" s="26" t="s">
        <v>108</v>
      </c>
      <c r="AO69" s="129" t="s">
        <v>117</v>
      </c>
      <c r="AP69" s="38" t="s">
        <v>108</v>
      </c>
    </row>
    <row r="70" spans="1:42" ht="28.8" x14ac:dyDescent="0.25">
      <c r="A70" s="23">
        <v>64</v>
      </c>
      <c r="B70" s="31" t="s">
        <v>345</v>
      </c>
      <c r="C70" s="25">
        <v>1</v>
      </c>
      <c r="D70" s="39" t="s">
        <v>346</v>
      </c>
      <c r="E70" s="25" t="s">
        <v>103</v>
      </c>
      <c r="F70" s="25" t="s">
        <v>235</v>
      </c>
      <c r="G70" s="25" t="s">
        <v>347</v>
      </c>
      <c r="H70" s="41" t="s">
        <v>348</v>
      </c>
      <c r="I70" s="25"/>
      <c r="J70" s="25" t="s">
        <v>65</v>
      </c>
      <c r="K70" s="63">
        <v>44734</v>
      </c>
      <c r="L70" s="25" t="s">
        <v>66</v>
      </c>
      <c r="M70" s="25" t="s">
        <v>67</v>
      </c>
      <c r="N70" s="25" t="s">
        <v>332</v>
      </c>
      <c r="O70" s="27">
        <v>44735</v>
      </c>
      <c r="P70" s="27">
        <v>44772</v>
      </c>
      <c r="Q70" s="27">
        <v>44925</v>
      </c>
      <c r="R70" s="37">
        <f t="shared" si="7"/>
        <v>48</v>
      </c>
      <c r="S70" s="37">
        <f t="shared" si="8"/>
        <v>48</v>
      </c>
      <c r="T70" s="37">
        <f t="shared" si="9"/>
        <v>0</v>
      </c>
      <c r="U70" s="37"/>
      <c r="V70" s="37"/>
      <c r="W70" s="37">
        <v>48</v>
      </c>
      <c r="X70" s="37"/>
      <c r="Y70" s="37"/>
      <c r="Z70" s="37"/>
      <c r="AA70" s="37"/>
      <c r="AB70" s="37"/>
      <c r="AC70" s="25"/>
      <c r="AD70" s="25"/>
      <c r="AE70" s="25"/>
      <c r="AF70" s="25"/>
      <c r="AG70" s="25"/>
      <c r="AH70" s="25"/>
      <c r="AI70" s="25"/>
      <c r="AJ70" s="25"/>
      <c r="AK70" s="25"/>
      <c r="AL70" s="25" t="s">
        <v>79</v>
      </c>
      <c r="AM70" s="25"/>
      <c r="AN70" s="26" t="s">
        <v>108</v>
      </c>
      <c r="AO70" s="129" t="s">
        <v>117</v>
      </c>
      <c r="AP70" s="38" t="s">
        <v>108</v>
      </c>
    </row>
    <row r="71" spans="1:42" ht="28.8" x14ac:dyDescent="0.25">
      <c r="A71" s="16">
        <v>65</v>
      </c>
      <c r="B71" s="31" t="s">
        <v>349</v>
      </c>
      <c r="C71" s="25">
        <v>1</v>
      </c>
      <c r="D71" s="42" t="s">
        <v>350</v>
      </c>
      <c r="E71" s="25" t="s">
        <v>111</v>
      </c>
      <c r="F71" s="25" t="s">
        <v>112</v>
      </c>
      <c r="G71" s="25" t="s">
        <v>351</v>
      </c>
      <c r="H71" s="42" t="s">
        <v>352</v>
      </c>
      <c r="I71" s="25"/>
      <c r="J71" s="25" t="s">
        <v>65</v>
      </c>
      <c r="K71" s="63">
        <v>44734</v>
      </c>
      <c r="L71" s="25" t="s">
        <v>66</v>
      </c>
      <c r="M71" s="25" t="s">
        <v>67</v>
      </c>
      <c r="N71" s="25" t="s">
        <v>332</v>
      </c>
      <c r="O71" s="27">
        <v>44735</v>
      </c>
      <c r="P71" s="27">
        <v>44772</v>
      </c>
      <c r="Q71" s="27">
        <v>44925</v>
      </c>
      <c r="R71" s="37">
        <f t="shared" si="7"/>
        <v>40</v>
      </c>
      <c r="S71" s="37">
        <f t="shared" si="8"/>
        <v>40</v>
      </c>
      <c r="T71" s="37">
        <f t="shared" si="9"/>
        <v>0</v>
      </c>
      <c r="U71" s="37"/>
      <c r="V71" s="37"/>
      <c r="W71" s="37">
        <v>40</v>
      </c>
      <c r="X71" s="37"/>
      <c r="Y71" s="37"/>
      <c r="Z71" s="37"/>
      <c r="AA71" s="37"/>
      <c r="AB71" s="37"/>
      <c r="AC71" s="25"/>
      <c r="AD71" s="25"/>
      <c r="AE71" s="25"/>
      <c r="AF71" s="25"/>
      <c r="AG71" s="25"/>
      <c r="AH71" s="25"/>
      <c r="AI71" s="25"/>
      <c r="AJ71" s="25"/>
      <c r="AK71" s="25"/>
      <c r="AL71" s="25" t="s">
        <v>79</v>
      </c>
      <c r="AM71" s="25"/>
      <c r="AN71" s="26" t="s">
        <v>108</v>
      </c>
      <c r="AO71" s="129" t="s">
        <v>60</v>
      </c>
      <c r="AP71" s="38" t="s">
        <v>108</v>
      </c>
    </row>
    <row r="72" spans="1:42" ht="52.8" x14ac:dyDescent="0.25">
      <c r="A72" s="23">
        <v>66</v>
      </c>
      <c r="B72" s="31" t="s">
        <v>353</v>
      </c>
      <c r="C72" s="25">
        <v>1</v>
      </c>
      <c r="D72" s="43" t="s">
        <v>354</v>
      </c>
      <c r="E72" s="25" t="s">
        <v>120</v>
      </c>
      <c r="F72" s="25" t="s">
        <v>121</v>
      </c>
      <c r="G72" s="25"/>
      <c r="H72" s="113" t="s">
        <v>355</v>
      </c>
      <c r="I72" s="25"/>
      <c r="J72" s="25" t="s">
        <v>65</v>
      </c>
      <c r="K72" s="63">
        <v>44734</v>
      </c>
      <c r="L72" s="25" t="s">
        <v>336</v>
      </c>
      <c r="M72" s="25" t="s">
        <v>337</v>
      </c>
      <c r="N72" s="25" t="s">
        <v>332</v>
      </c>
      <c r="O72" s="27">
        <v>44735</v>
      </c>
      <c r="P72" s="27">
        <v>44772</v>
      </c>
      <c r="Q72" s="27">
        <v>44925</v>
      </c>
      <c r="R72" s="37">
        <f t="shared" si="7"/>
        <v>102</v>
      </c>
      <c r="S72" s="37">
        <f t="shared" si="8"/>
        <v>102</v>
      </c>
      <c r="T72" s="37">
        <f t="shared" si="9"/>
        <v>0</v>
      </c>
      <c r="U72" s="37">
        <v>102</v>
      </c>
      <c r="V72" s="37"/>
      <c r="W72" s="37"/>
      <c r="X72" s="37"/>
      <c r="Y72" s="37"/>
      <c r="Z72" s="37"/>
      <c r="AA72" s="37"/>
      <c r="AB72" s="37"/>
      <c r="AC72" s="25"/>
      <c r="AD72" s="25"/>
      <c r="AE72" s="25"/>
      <c r="AF72" s="25"/>
      <c r="AG72" s="25"/>
      <c r="AH72" s="25"/>
      <c r="AI72" s="25"/>
      <c r="AJ72" s="25"/>
      <c r="AK72" s="25"/>
      <c r="AL72" s="25" t="s">
        <v>79</v>
      </c>
      <c r="AM72" s="25"/>
      <c r="AN72" s="26" t="s">
        <v>108</v>
      </c>
      <c r="AO72" s="129" t="s">
        <v>356</v>
      </c>
      <c r="AP72" s="38" t="s">
        <v>108</v>
      </c>
    </row>
    <row r="73" spans="1:42" ht="28.8" x14ac:dyDescent="0.25">
      <c r="A73" s="16">
        <v>67</v>
      </c>
      <c r="B73" s="31" t="s">
        <v>357</v>
      </c>
      <c r="C73" s="25">
        <v>1</v>
      </c>
      <c r="D73" s="43" t="s">
        <v>358</v>
      </c>
      <c r="E73" s="25" t="s">
        <v>120</v>
      </c>
      <c r="F73" s="25" t="s">
        <v>121</v>
      </c>
      <c r="G73" s="25"/>
      <c r="H73" s="114" t="s">
        <v>359</v>
      </c>
      <c r="I73" s="25"/>
      <c r="J73" s="25" t="s">
        <v>65</v>
      </c>
      <c r="K73" s="63">
        <v>44734</v>
      </c>
      <c r="L73" s="25" t="s">
        <v>336</v>
      </c>
      <c r="M73" s="25" t="s">
        <v>337</v>
      </c>
      <c r="N73" s="25" t="s">
        <v>332</v>
      </c>
      <c r="O73" s="27">
        <v>44735</v>
      </c>
      <c r="P73" s="27">
        <v>44772</v>
      </c>
      <c r="Q73" s="27">
        <v>44925</v>
      </c>
      <c r="R73" s="37">
        <f t="shared" si="7"/>
        <v>62.12</v>
      </c>
      <c r="S73" s="37">
        <f t="shared" si="8"/>
        <v>62.12</v>
      </c>
      <c r="T73" s="37">
        <f t="shared" si="9"/>
        <v>0</v>
      </c>
      <c r="U73" s="37">
        <v>62.12</v>
      </c>
      <c r="V73" s="37"/>
      <c r="W73" s="37"/>
      <c r="X73" s="37"/>
      <c r="Y73" s="37"/>
      <c r="Z73" s="37"/>
      <c r="AA73" s="37"/>
      <c r="AB73" s="37"/>
      <c r="AC73" s="25"/>
      <c r="AD73" s="25"/>
      <c r="AE73" s="25"/>
      <c r="AF73" s="25"/>
      <c r="AG73" s="25"/>
      <c r="AH73" s="25"/>
      <c r="AI73" s="25"/>
      <c r="AJ73" s="25"/>
      <c r="AK73" s="25"/>
      <c r="AL73" s="25" t="s">
        <v>79</v>
      </c>
      <c r="AM73" s="25"/>
      <c r="AN73" s="26" t="s">
        <v>108</v>
      </c>
      <c r="AO73" s="129" t="s">
        <v>60</v>
      </c>
      <c r="AP73" s="38" t="s">
        <v>108</v>
      </c>
    </row>
    <row r="74" spans="1:42" ht="28.8" x14ac:dyDescent="0.25">
      <c r="A74" s="23">
        <v>68</v>
      </c>
      <c r="B74" s="31" t="s">
        <v>360</v>
      </c>
      <c r="C74" s="25">
        <v>1</v>
      </c>
      <c r="D74" s="43" t="s">
        <v>361</v>
      </c>
      <c r="E74" s="25" t="s">
        <v>120</v>
      </c>
      <c r="F74" s="25" t="s">
        <v>126</v>
      </c>
      <c r="G74" s="25" t="s">
        <v>127</v>
      </c>
      <c r="H74" s="114" t="s">
        <v>362</v>
      </c>
      <c r="I74" s="25"/>
      <c r="J74" s="25" t="s">
        <v>65</v>
      </c>
      <c r="K74" s="63">
        <v>44734</v>
      </c>
      <c r="L74" s="25" t="s">
        <v>336</v>
      </c>
      <c r="M74" s="25" t="s">
        <v>337</v>
      </c>
      <c r="N74" s="25" t="s">
        <v>332</v>
      </c>
      <c r="O74" s="27">
        <v>44735</v>
      </c>
      <c r="P74" s="27">
        <v>44772</v>
      </c>
      <c r="Q74" s="27">
        <v>44925</v>
      </c>
      <c r="R74" s="37">
        <f t="shared" si="7"/>
        <v>6</v>
      </c>
      <c r="S74" s="37">
        <f t="shared" si="8"/>
        <v>6</v>
      </c>
      <c r="T74" s="37">
        <f t="shared" si="9"/>
        <v>0</v>
      </c>
      <c r="U74" s="37">
        <v>6</v>
      </c>
      <c r="V74" s="37"/>
      <c r="W74" s="37"/>
      <c r="X74" s="37"/>
      <c r="Y74" s="37"/>
      <c r="Z74" s="37"/>
      <c r="AA74" s="37"/>
      <c r="AB74" s="37"/>
      <c r="AC74" s="25"/>
      <c r="AD74" s="25"/>
      <c r="AE74" s="25"/>
      <c r="AF74" s="25"/>
      <c r="AG74" s="25"/>
      <c r="AH74" s="25"/>
      <c r="AI74" s="25"/>
      <c r="AJ74" s="25"/>
      <c r="AK74" s="25"/>
      <c r="AL74" s="25" t="s">
        <v>79</v>
      </c>
      <c r="AM74" s="25"/>
      <c r="AN74" s="26" t="s">
        <v>108</v>
      </c>
      <c r="AO74" s="129" t="s">
        <v>60</v>
      </c>
      <c r="AP74" s="38" t="s">
        <v>108</v>
      </c>
    </row>
    <row r="75" spans="1:42" ht="28.8" x14ac:dyDescent="0.25">
      <c r="A75" s="16">
        <v>69</v>
      </c>
      <c r="B75" s="31" t="s">
        <v>363</v>
      </c>
      <c r="C75" s="25">
        <v>1</v>
      </c>
      <c r="D75" s="41" t="s">
        <v>364</v>
      </c>
      <c r="E75" s="25" t="s">
        <v>103</v>
      </c>
      <c r="F75" s="25" t="s">
        <v>104</v>
      </c>
      <c r="G75" s="25" t="s">
        <v>365</v>
      </c>
      <c r="H75" s="41" t="s">
        <v>366</v>
      </c>
      <c r="I75" s="25"/>
      <c r="J75" s="25" t="s">
        <v>65</v>
      </c>
      <c r="K75" s="63">
        <v>44734</v>
      </c>
      <c r="L75" s="25" t="s">
        <v>336</v>
      </c>
      <c r="M75" s="25" t="s">
        <v>337</v>
      </c>
      <c r="N75" s="25" t="s">
        <v>332</v>
      </c>
      <c r="O75" s="27">
        <v>44735</v>
      </c>
      <c r="P75" s="27">
        <v>44772</v>
      </c>
      <c r="Q75" s="27">
        <v>44925</v>
      </c>
      <c r="R75" s="37">
        <f t="shared" si="7"/>
        <v>18</v>
      </c>
      <c r="S75" s="37">
        <f t="shared" si="8"/>
        <v>18</v>
      </c>
      <c r="T75" s="37">
        <f t="shared" si="9"/>
        <v>0</v>
      </c>
      <c r="U75" s="37">
        <v>18</v>
      </c>
      <c r="V75" s="37"/>
      <c r="W75" s="37"/>
      <c r="X75" s="37"/>
      <c r="Y75" s="37"/>
      <c r="Z75" s="37"/>
      <c r="AA75" s="37"/>
      <c r="AB75" s="37"/>
      <c r="AC75" s="25"/>
      <c r="AD75" s="25"/>
      <c r="AE75" s="25"/>
      <c r="AF75" s="25"/>
      <c r="AG75" s="25"/>
      <c r="AH75" s="25"/>
      <c r="AI75" s="25"/>
      <c r="AJ75" s="25"/>
      <c r="AK75" s="25"/>
      <c r="AL75" s="25" t="s">
        <v>79</v>
      </c>
      <c r="AM75" s="25"/>
      <c r="AN75" s="26" t="s">
        <v>108</v>
      </c>
      <c r="AO75" s="129" t="s">
        <v>60</v>
      </c>
      <c r="AP75" s="38" t="s">
        <v>108</v>
      </c>
    </row>
    <row r="76" spans="1:42" ht="28.8" x14ac:dyDescent="0.25">
      <c r="A76" s="23">
        <v>70</v>
      </c>
      <c r="B76" s="31" t="s">
        <v>367</v>
      </c>
      <c r="C76" s="25">
        <v>1</v>
      </c>
      <c r="D76" s="41" t="s">
        <v>368</v>
      </c>
      <c r="E76" s="25" t="s">
        <v>84</v>
      </c>
      <c r="F76" s="25" t="s">
        <v>90</v>
      </c>
      <c r="G76" s="25" t="s">
        <v>369</v>
      </c>
      <c r="H76" s="41" t="s">
        <v>370</v>
      </c>
      <c r="I76" s="25"/>
      <c r="J76" s="25" t="s">
        <v>65</v>
      </c>
      <c r="K76" s="63">
        <v>44734</v>
      </c>
      <c r="L76" s="25" t="s">
        <v>66</v>
      </c>
      <c r="M76" s="25" t="s">
        <v>67</v>
      </c>
      <c r="N76" s="25" t="s">
        <v>332</v>
      </c>
      <c r="O76" s="27">
        <v>44735</v>
      </c>
      <c r="P76" s="27">
        <v>44772</v>
      </c>
      <c r="Q76" s="27">
        <v>44925</v>
      </c>
      <c r="R76" s="37">
        <f t="shared" si="7"/>
        <v>80</v>
      </c>
      <c r="S76" s="37">
        <f t="shared" si="8"/>
        <v>80</v>
      </c>
      <c r="T76" s="37">
        <f t="shared" si="9"/>
        <v>0</v>
      </c>
      <c r="U76" s="37"/>
      <c r="V76" s="37"/>
      <c r="W76" s="37">
        <v>80</v>
      </c>
      <c r="X76" s="37"/>
      <c r="Y76" s="37"/>
      <c r="Z76" s="37"/>
      <c r="AA76" s="37"/>
      <c r="AB76" s="37"/>
      <c r="AC76" s="25"/>
      <c r="AD76" s="25"/>
      <c r="AE76" s="25"/>
      <c r="AF76" s="25"/>
      <c r="AG76" s="25"/>
      <c r="AH76" s="25"/>
      <c r="AI76" s="25"/>
      <c r="AJ76" s="25"/>
      <c r="AK76" s="25"/>
      <c r="AL76" s="25" t="s">
        <v>79</v>
      </c>
      <c r="AM76" s="25"/>
      <c r="AN76" s="26" t="s">
        <v>108</v>
      </c>
      <c r="AO76" s="129" t="s">
        <v>60</v>
      </c>
      <c r="AP76" s="38" t="s">
        <v>108</v>
      </c>
    </row>
    <row r="77" spans="1:42" ht="72" x14ac:dyDescent="0.25">
      <c r="A77" s="16">
        <v>71</v>
      </c>
      <c r="B77" s="31" t="s">
        <v>371</v>
      </c>
      <c r="C77" s="25">
        <v>1</v>
      </c>
      <c r="D77" s="41" t="s">
        <v>372</v>
      </c>
      <c r="E77" s="25" t="s">
        <v>103</v>
      </c>
      <c r="F77" s="25" t="s">
        <v>256</v>
      </c>
      <c r="G77" s="25"/>
      <c r="H77" s="115" t="s">
        <v>373</v>
      </c>
      <c r="I77" s="25"/>
      <c r="J77" s="25" t="s">
        <v>65</v>
      </c>
      <c r="K77" s="63">
        <v>44734</v>
      </c>
      <c r="L77" s="25" t="s">
        <v>66</v>
      </c>
      <c r="M77" s="25" t="s">
        <v>374</v>
      </c>
      <c r="N77" s="25" t="s">
        <v>332</v>
      </c>
      <c r="O77" s="27">
        <v>44735</v>
      </c>
      <c r="P77" s="27">
        <v>44772</v>
      </c>
      <c r="Q77" s="27">
        <v>44925</v>
      </c>
      <c r="R77" s="37">
        <f t="shared" si="7"/>
        <v>64</v>
      </c>
      <c r="S77" s="37">
        <f t="shared" si="8"/>
        <v>64</v>
      </c>
      <c r="T77" s="37">
        <f t="shared" si="9"/>
        <v>0</v>
      </c>
      <c r="U77" s="37">
        <v>50</v>
      </c>
      <c r="V77" s="37"/>
      <c r="W77" s="37">
        <v>14</v>
      </c>
      <c r="X77" s="37"/>
      <c r="Y77" s="37"/>
      <c r="Z77" s="37"/>
      <c r="AA77" s="37"/>
      <c r="AB77" s="37"/>
      <c r="AC77" s="25"/>
      <c r="AD77" s="25"/>
      <c r="AE77" s="25"/>
      <c r="AF77" s="25"/>
      <c r="AG77" s="25"/>
      <c r="AH77" s="25"/>
      <c r="AI77" s="25"/>
      <c r="AJ77" s="25"/>
      <c r="AK77" s="25"/>
      <c r="AL77" s="25" t="s">
        <v>79</v>
      </c>
      <c r="AM77" s="25"/>
      <c r="AN77" s="26" t="s">
        <v>108</v>
      </c>
      <c r="AO77" s="129" t="s">
        <v>60</v>
      </c>
      <c r="AP77" s="38" t="s">
        <v>108</v>
      </c>
    </row>
    <row r="78" spans="1:42" ht="51" customHeight="1" x14ac:dyDescent="0.25">
      <c r="A78" s="23">
        <v>72</v>
      </c>
      <c r="B78" s="31" t="s">
        <v>375</v>
      </c>
      <c r="C78" s="25">
        <v>1</v>
      </c>
      <c r="D78" s="44" t="s">
        <v>376</v>
      </c>
      <c r="E78" s="116"/>
      <c r="F78" s="116"/>
      <c r="G78" s="116"/>
      <c r="H78" s="41" t="s">
        <v>377</v>
      </c>
      <c r="I78" s="25"/>
      <c r="J78" s="25" t="s">
        <v>65</v>
      </c>
      <c r="K78" s="63">
        <v>44734</v>
      </c>
      <c r="L78" s="25" t="s">
        <v>66</v>
      </c>
      <c r="M78" s="25" t="s">
        <v>67</v>
      </c>
      <c r="N78" s="25" t="s">
        <v>332</v>
      </c>
      <c r="O78" s="27">
        <v>44735</v>
      </c>
      <c r="P78" s="27">
        <v>44772</v>
      </c>
      <c r="Q78" s="27">
        <v>44925</v>
      </c>
      <c r="R78" s="37">
        <f t="shared" si="7"/>
        <v>10</v>
      </c>
      <c r="S78" s="37">
        <f t="shared" si="8"/>
        <v>10</v>
      </c>
      <c r="T78" s="37">
        <f t="shared" si="9"/>
        <v>0</v>
      </c>
      <c r="U78" s="37"/>
      <c r="V78" s="37"/>
      <c r="W78" s="37">
        <v>10</v>
      </c>
      <c r="X78" s="37"/>
      <c r="Y78" s="37"/>
      <c r="Z78" s="37"/>
      <c r="AA78" s="37"/>
      <c r="AB78" s="37"/>
      <c r="AC78" s="25"/>
      <c r="AD78" s="25"/>
      <c r="AE78" s="25"/>
      <c r="AF78" s="25"/>
      <c r="AG78" s="25"/>
      <c r="AH78" s="25"/>
      <c r="AI78" s="25"/>
      <c r="AJ78" s="25"/>
      <c r="AK78" s="25"/>
      <c r="AL78" s="25" t="s">
        <v>58</v>
      </c>
      <c r="AM78" s="25"/>
      <c r="AN78" s="26" t="s">
        <v>108</v>
      </c>
      <c r="AO78" s="44" t="s">
        <v>378</v>
      </c>
      <c r="AP78" s="38" t="s">
        <v>108</v>
      </c>
    </row>
    <row r="79" spans="1:42" s="6" customFormat="1" ht="55.95" customHeight="1" x14ac:dyDescent="0.25">
      <c r="A79" s="16">
        <v>73</v>
      </c>
      <c r="B79" s="30" t="s">
        <v>379</v>
      </c>
      <c r="C79" s="32">
        <f>SUM(C80:C89)</f>
        <v>10</v>
      </c>
      <c r="D79" s="45"/>
      <c r="E79" s="22"/>
      <c r="F79" s="22"/>
      <c r="G79" s="22"/>
      <c r="H79" s="20"/>
      <c r="I79" s="22"/>
      <c r="J79" s="22"/>
      <c r="K79" s="21"/>
      <c r="L79" s="22"/>
      <c r="M79" s="22"/>
      <c r="N79" s="22"/>
      <c r="O79" s="21"/>
      <c r="P79" s="21"/>
      <c r="Q79" s="21"/>
      <c r="R79" s="32">
        <f t="shared" ref="R79:AH79" si="10">IF(SUM(R80:R89)=0,"",SUM(R80:R89))</f>
        <v>8683.94</v>
      </c>
      <c r="S79" s="32">
        <f t="shared" si="10"/>
        <v>5075</v>
      </c>
      <c r="T79" s="32">
        <f t="shared" si="10"/>
        <v>3608.9399999999996</v>
      </c>
      <c r="U79" s="32">
        <f t="shared" si="10"/>
        <v>5075</v>
      </c>
      <c r="V79" s="32">
        <f t="shared" si="10"/>
        <v>3608.9399999999996</v>
      </c>
      <c r="W79" s="32" t="str">
        <f t="shared" si="10"/>
        <v/>
      </c>
      <c r="X79" s="32" t="str">
        <f t="shared" si="10"/>
        <v/>
      </c>
      <c r="Y79" s="32" t="str">
        <f t="shared" si="10"/>
        <v/>
      </c>
      <c r="Z79" s="32" t="str">
        <f t="shared" si="10"/>
        <v/>
      </c>
      <c r="AA79" s="32" t="str">
        <f t="shared" si="10"/>
        <v/>
      </c>
      <c r="AB79" s="32" t="str">
        <f t="shared" si="10"/>
        <v/>
      </c>
      <c r="AC79" s="32">
        <f t="shared" si="10"/>
        <v>4626</v>
      </c>
      <c r="AD79" s="32">
        <f t="shared" si="10"/>
        <v>22238</v>
      </c>
      <c r="AE79" s="32">
        <f t="shared" si="10"/>
        <v>777</v>
      </c>
      <c r="AF79" s="32">
        <f t="shared" si="10"/>
        <v>3145</v>
      </c>
      <c r="AG79" s="32" t="str">
        <f t="shared" si="10"/>
        <v/>
      </c>
      <c r="AH79" s="32" t="str">
        <f t="shared" si="10"/>
        <v/>
      </c>
      <c r="AI79" s="22"/>
      <c r="AJ79" s="22"/>
      <c r="AK79" s="22"/>
      <c r="AL79" s="22"/>
      <c r="AM79" s="22"/>
      <c r="AN79" s="20"/>
      <c r="AO79" s="20"/>
      <c r="AP79" s="36" t="s">
        <v>379</v>
      </c>
    </row>
    <row r="80" spans="1:42" ht="57" customHeight="1" x14ac:dyDescent="0.25">
      <c r="A80" s="23">
        <v>74</v>
      </c>
      <c r="B80" s="31" t="s">
        <v>380</v>
      </c>
      <c r="C80" s="25">
        <v>1</v>
      </c>
      <c r="D80" s="26" t="s">
        <v>381</v>
      </c>
      <c r="E80" s="25" t="s">
        <v>382</v>
      </c>
      <c r="F80" s="25" t="s">
        <v>383</v>
      </c>
      <c r="G80" s="25"/>
      <c r="H80" s="26" t="s">
        <v>384</v>
      </c>
      <c r="I80" s="25" t="s">
        <v>385</v>
      </c>
      <c r="J80" s="25" t="s">
        <v>386</v>
      </c>
      <c r="K80" s="27">
        <v>44650</v>
      </c>
      <c r="L80" s="25" t="s">
        <v>387</v>
      </c>
      <c r="M80" s="25" t="s">
        <v>388</v>
      </c>
      <c r="N80" s="25" t="s">
        <v>389</v>
      </c>
      <c r="O80" s="27">
        <v>44651</v>
      </c>
      <c r="P80" s="27">
        <v>44667</v>
      </c>
      <c r="Q80" s="27">
        <v>44850</v>
      </c>
      <c r="R80" s="37">
        <f t="shared" ref="R80:R89" si="11">SUM(S80:T80)</f>
        <v>257.67</v>
      </c>
      <c r="S80" s="37">
        <f t="shared" ref="S80:S89" si="12">SUM(U80,W80,Y80,AA80)</f>
        <v>0</v>
      </c>
      <c r="T80" s="37">
        <f t="shared" ref="T80:T89" si="13">SUM(V80,X80,Z80,AB80)</f>
        <v>257.67</v>
      </c>
      <c r="U80" s="37"/>
      <c r="V80" s="37">
        <v>257.67</v>
      </c>
      <c r="W80" s="37"/>
      <c r="X80" s="37"/>
      <c r="Y80" s="37"/>
      <c r="Z80" s="37"/>
      <c r="AA80" s="37"/>
      <c r="AB80" s="37"/>
      <c r="AC80" s="25">
        <v>151</v>
      </c>
      <c r="AD80" s="25">
        <v>756</v>
      </c>
      <c r="AE80" s="25">
        <v>105</v>
      </c>
      <c r="AF80" s="25">
        <v>432</v>
      </c>
      <c r="AG80" s="25"/>
      <c r="AH80" s="25"/>
      <c r="AI80" s="25" t="s">
        <v>58</v>
      </c>
      <c r="AJ80" s="25" t="s">
        <v>79</v>
      </c>
      <c r="AK80" s="25" t="s">
        <v>390</v>
      </c>
      <c r="AL80" s="25" t="s">
        <v>79</v>
      </c>
      <c r="AM80" s="25" t="s">
        <v>58</v>
      </c>
      <c r="AN80" s="26" t="s">
        <v>379</v>
      </c>
      <c r="AO80" s="26" t="s">
        <v>391</v>
      </c>
      <c r="AP80" s="38" t="s">
        <v>379</v>
      </c>
    </row>
    <row r="81" spans="1:42" ht="28.8" x14ac:dyDescent="0.25">
      <c r="A81" s="16">
        <v>75</v>
      </c>
      <c r="B81" s="31" t="s">
        <v>392</v>
      </c>
      <c r="C81" s="25">
        <v>1</v>
      </c>
      <c r="D81" s="26" t="s">
        <v>393</v>
      </c>
      <c r="E81" s="25" t="s">
        <v>382</v>
      </c>
      <c r="F81" s="25" t="s">
        <v>394</v>
      </c>
      <c r="G81" s="25"/>
      <c r="H81" s="26" t="s">
        <v>395</v>
      </c>
      <c r="I81" s="25" t="s">
        <v>385</v>
      </c>
      <c r="J81" s="25" t="s">
        <v>386</v>
      </c>
      <c r="K81" s="27">
        <v>44650</v>
      </c>
      <c r="L81" s="25" t="s">
        <v>387</v>
      </c>
      <c r="M81" s="25" t="s">
        <v>388</v>
      </c>
      <c r="N81" s="25" t="s">
        <v>389</v>
      </c>
      <c r="O81" s="27">
        <v>44651</v>
      </c>
      <c r="P81" s="27">
        <v>44667</v>
      </c>
      <c r="Q81" s="27">
        <v>44850</v>
      </c>
      <c r="R81" s="37">
        <f t="shared" si="11"/>
        <v>230.8</v>
      </c>
      <c r="S81" s="37">
        <f t="shared" si="12"/>
        <v>0</v>
      </c>
      <c r="T81" s="37">
        <f t="shared" si="13"/>
        <v>230.8</v>
      </c>
      <c r="U81" s="37"/>
      <c r="V81" s="37">
        <v>230.8</v>
      </c>
      <c r="W81" s="37"/>
      <c r="X81" s="37"/>
      <c r="Y81" s="37"/>
      <c r="Z81" s="37"/>
      <c r="AA81" s="37"/>
      <c r="AB81" s="37"/>
      <c r="AC81" s="25">
        <v>110</v>
      </c>
      <c r="AD81" s="25">
        <v>552</v>
      </c>
      <c r="AE81" s="25">
        <v>69</v>
      </c>
      <c r="AF81" s="25">
        <v>325</v>
      </c>
      <c r="AG81" s="25"/>
      <c r="AH81" s="25"/>
      <c r="AI81" s="25" t="s">
        <v>58</v>
      </c>
      <c r="AJ81" s="25" t="s">
        <v>79</v>
      </c>
      <c r="AK81" s="25" t="s">
        <v>390</v>
      </c>
      <c r="AL81" s="25" t="s">
        <v>79</v>
      </c>
      <c r="AM81" s="25" t="s">
        <v>58</v>
      </c>
      <c r="AN81" s="26" t="s">
        <v>379</v>
      </c>
      <c r="AO81" s="26" t="s">
        <v>391</v>
      </c>
      <c r="AP81" s="38" t="s">
        <v>379</v>
      </c>
    </row>
    <row r="82" spans="1:42" ht="28.8" x14ac:dyDescent="0.25">
      <c r="A82" s="23">
        <v>76</v>
      </c>
      <c r="B82" s="31" t="s">
        <v>396</v>
      </c>
      <c r="C82" s="25">
        <v>1</v>
      </c>
      <c r="D82" s="26" t="s">
        <v>397</v>
      </c>
      <c r="E82" s="25" t="s">
        <v>382</v>
      </c>
      <c r="F82" s="25" t="s">
        <v>398</v>
      </c>
      <c r="G82" s="25"/>
      <c r="H82" s="26" t="s">
        <v>399</v>
      </c>
      <c r="I82" s="25" t="s">
        <v>385</v>
      </c>
      <c r="J82" s="25" t="s">
        <v>386</v>
      </c>
      <c r="K82" s="27">
        <v>44650</v>
      </c>
      <c r="L82" s="25" t="s">
        <v>387</v>
      </c>
      <c r="M82" s="25" t="s">
        <v>388</v>
      </c>
      <c r="N82" s="25" t="s">
        <v>389</v>
      </c>
      <c r="O82" s="27">
        <v>44651</v>
      </c>
      <c r="P82" s="27">
        <v>44667</v>
      </c>
      <c r="Q82" s="27">
        <v>44850</v>
      </c>
      <c r="R82" s="37">
        <f t="shared" si="11"/>
        <v>250.06</v>
      </c>
      <c r="S82" s="37">
        <f t="shared" si="12"/>
        <v>0</v>
      </c>
      <c r="T82" s="37">
        <f t="shared" si="13"/>
        <v>250.06</v>
      </c>
      <c r="U82" s="37"/>
      <c r="V82" s="37">
        <v>250.06</v>
      </c>
      <c r="W82" s="37"/>
      <c r="X82" s="37"/>
      <c r="Y82" s="37"/>
      <c r="Z82" s="37"/>
      <c r="AA82" s="37"/>
      <c r="AB82" s="37"/>
      <c r="AC82" s="25">
        <v>114</v>
      </c>
      <c r="AD82" s="25">
        <v>574</v>
      </c>
      <c r="AE82" s="25">
        <v>80</v>
      </c>
      <c r="AF82" s="25">
        <v>342</v>
      </c>
      <c r="AG82" s="25"/>
      <c r="AH82" s="25"/>
      <c r="AI82" s="25" t="s">
        <v>58</v>
      </c>
      <c r="AJ82" s="25" t="s">
        <v>79</v>
      </c>
      <c r="AK82" s="25" t="s">
        <v>390</v>
      </c>
      <c r="AL82" s="25" t="s">
        <v>79</v>
      </c>
      <c r="AM82" s="25" t="s">
        <v>58</v>
      </c>
      <c r="AN82" s="26" t="s">
        <v>379</v>
      </c>
      <c r="AO82" s="26" t="s">
        <v>391</v>
      </c>
      <c r="AP82" s="38" t="s">
        <v>379</v>
      </c>
    </row>
    <row r="83" spans="1:42" ht="42" customHeight="1" x14ac:dyDescent="0.25">
      <c r="A83" s="16">
        <v>77</v>
      </c>
      <c r="B83" s="31" t="s">
        <v>400</v>
      </c>
      <c r="C83" s="25">
        <v>1</v>
      </c>
      <c r="D83" s="26" t="s">
        <v>401</v>
      </c>
      <c r="E83" s="25" t="s">
        <v>103</v>
      </c>
      <c r="F83" s="25" t="s">
        <v>402</v>
      </c>
      <c r="G83" s="25"/>
      <c r="H83" s="26" t="s">
        <v>403</v>
      </c>
      <c r="I83" s="25" t="s">
        <v>385</v>
      </c>
      <c r="J83" s="25" t="s">
        <v>386</v>
      </c>
      <c r="K83" s="27">
        <v>44650</v>
      </c>
      <c r="L83" s="25" t="s">
        <v>387</v>
      </c>
      <c r="M83" s="25" t="s">
        <v>388</v>
      </c>
      <c r="N83" s="25" t="s">
        <v>389</v>
      </c>
      <c r="O83" s="27">
        <v>44651</v>
      </c>
      <c r="P83" s="27">
        <v>44667</v>
      </c>
      <c r="Q83" s="27">
        <v>44850</v>
      </c>
      <c r="R83" s="37">
        <f t="shared" si="11"/>
        <v>102.42</v>
      </c>
      <c r="S83" s="37">
        <f t="shared" si="12"/>
        <v>0</v>
      </c>
      <c r="T83" s="37">
        <f t="shared" si="13"/>
        <v>102.42</v>
      </c>
      <c r="U83" s="37"/>
      <c r="V83" s="37">
        <v>102.42</v>
      </c>
      <c r="W83" s="37"/>
      <c r="X83" s="37"/>
      <c r="Y83" s="37"/>
      <c r="Z83" s="37"/>
      <c r="AA83" s="37"/>
      <c r="AB83" s="37"/>
      <c r="AC83" s="25">
        <v>95</v>
      </c>
      <c r="AD83" s="25">
        <v>574</v>
      </c>
      <c r="AE83" s="25">
        <v>85</v>
      </c>
      <c r="AF83" s="25">
        <v>348</v>
      </c>
      <c r="AG83" s="25"/>
      <c r="AH83" s="25"/>
      <c r="AI83" s="25" t="s">
        <v>58</v>
      </c>
      <c r="AJ83" s="25" t="s">
        <v>79</v>
      </c>
      <c r="AK83" s="25" t="s">
        <v>390</v>
      </c>
      <c r="AL83" s="25" t="s">
        <v>79</v>
      </c>
      <c r="AM83" s="25" t="s">
        <v>58</v>
      </c>
      <c r="AN83" s="26" t="s">
        <v>379</v>
      </c>
      <c r="AO83" s="26" t="s">
        <v>391</v>
      </c>
      <c r="AP83" s="38" t="s">
        <v>379</v>
      </c>
    </row>
    <row r="84" spans="1:42" ht="28.8" x14ac:dyDescent="0.25">
      <c r="A84" s="23">
        <v>78</v>
      </c>
      <c r="B84" s="31" t="s">
        <v>404</v>
      </c>
      <c r="C84" s="25">
        <v>1</v>
      </c>
      <c r="D84" s="26" t="s">
        <v>405</v>
      </c>
      <c r="E84" s="25" t="s">
        <v>103</v>
      </c>
      <c r="F84" s="25" t="s">
        <v>235</v>
      </c>
      <c r="G84" s="25"/>
      <c r="H84" s="26" t="s">
        <v>406</v>
      </c>
      <c r="I84" s="25" t="s">
        <v>385</v>
      </c>
      <c r="J84" s="25" t="s">
        <v>386</v>
      </c>
      <c r="K84" s="27">
        <v>44650</v>
      </c>
      <c r="L84" s="25" t="s">
        <v>387</v>
      </c>
      <c r="M84" s="25" t="s">
        <v>388</v>
      </c>
      <c r="N84" s="25" t="s">
        <v>389</v>
      </c>
      <c r="O84" s="27">
        <v>44651</v>
      </c>
      <c r="P84" s="27">
        <v>44667</v>
      </c>
      <c r="Q84" s="27">
        <v>44850</v>
      </c>
      <c r="R84" s="37">
        <f t="shared" si="11"/>
        <v>104.11</v>
      </c>
      <c r="S84" s="37">
        <f t="shared" si="12"/>
        <v>0</v>
      </c>
      <c r="T84" s="37">
        <f t="shared" si="13"/>
        <v>104.11</v>
      </c>
      <c r="U84" s="37"/>
      <c r="V84" s="37">
        <v>104.11</v>
      </c>
      <c r="W84" s="37"/>
      <c r="X84" s="37"/>
      <c r="Y84" s="37"/>
      <c r="Z84" s="37"/>
      <c r="AA84" s="37"/>
      <c r="AB84" s="37"/>
      <c r="AC84" s="25">
        <v>52</v>
      </c>
      <c r="AD84" s="25">
        <v>258</v>
      </c>
      <c r="AE84" s="25">
        <v>46</v>
      </c>
      <c r="AF84" s="25">
        <v>180</v>
      </c>
      <c r="AG84" s="25"/>
      <c r="AH84" s="25"/>
      <c r="AI84" s="25" t="s">
        <v>58</v>
      </c>
      <c r="AJ84" s="25" t="s">
        <v>79</v>
      </c>
      <c r="AK84" s="25" t="s">
        <v>390</v>
      </c>
      <c r="AL84" s="25" t="s">
        <v>79</v>
      </c>
      <c r="AM84" s="25" t="s">
        <v>58</v>
      </c>
      <c r="AN84" s="26" t="s">
        <v>379</v>
      </c>
      <c r="AO84" s="26" t="s">
        <v>391</v>
      </c>
      <c r="AP84" s="38" t="s">
        <v>379</v>
      </c>
    </row>
    <row r="85" spans="1:42" ht="28.8" x14ac:dyDescent="0.25">
      <c r="A85" s="16">
        <v>79</v>
      </c>
      <c r="B85" s="31" t="s">
        <v>407</v>
      </c>
      <c r="C85" s="25">
        <v>1</v>
      </c>
      <c r="D85" s="26" t="s">
        <v>408</v>
      </c>
      <c r="E85" s="25" t="s">
        <v>95</v>
      </c>
      <c r="F85" s="25" t="s">
        <v>261</v>
      </c>
      <c r="G85" s="25"/>
      <c r="H85" s="26" t="s">
        <v>409</v>
      </c>
      <c r="I85" s="25" t="s">
        <v>385</v>
      </c>
      <c r="J85" s="25" t="s">
        <v>386</v>
      </c>
      <c r="K85" s="27">
        <v>44650</v>
      </c>
      <c r="L85" s="25" t="s">
        <v>387</v>
      </c>
      <c r="M85" s="25" t="s">
        <v>388</v>
      </c>
      <c r="N85" s="25" t="s">
        <v>389</v>
      </c>
      <c r="O85" s="27">
        <v>44651</v>
      </c>
      <c r="P85" s="27">
        <v>44667</v>
      </c>
      <c r="Q85" s="27">
        <v>44850</v>
      </c>
      <c r="R85" s="37">
        <f t="shared" si="11"/>
        <v>271.66000000000003</v>
      </c>
      <c r="S85" s="37">
        <f t="shared" si="12"/>
        <v>0</v>
      </c>
      <c r="T85" s="37">
        <f t="shared" si="13"/>
        <v>271.66000000000003</v>
      </c>
      <c r="U85" s="37"/>
      <c r="V85" s="37">
        <v>271.66000000000003</v>
      </c>
      <c r="W85" s="37"/>
      <c r="X85" s="37"/>
      <c r="Y85" s="37"/>
      <c r="Z85" s="37"/>
      <c r="AA85" s="37"/>
      <c r="AB85" s="37"/>
      <c r="AC85" s="25">
        <v>128</v>
      </c>
      <c r="AD85" s="25">
        <v>512</v>
      </c>
      <c r="AE85" s="25">
        <v>84</v>
      </c>
      <c r="AF85" s="25">
        <v>298</v>
      </c>
      <c r="AG85" s="25"/>
      <c r="AH85" s="25"/>
      <c r="AI85" s="25" t="s">
        <v>58</v>
      </c>
      <c r="AJ85" s="25" t="s">
        <v>79</v>
      </c>
      <c r="AK85" s="25" t="s">
        <v>390</v>
      </c>
      <c r="AL85" s="25" t="s">
        <v>79</v>
      </c>
      <c r="AM85" s="25" t="s">
        <v>58</v>
      </c>
      <c r="AN85" s="26" t="s">
        <v>379</v>
      </c>
      <c r="AO85" s="26" t="s">
        <v>391</v>
      </c>
      <c r="AP85" s="38" t="s">
        <v>379</v>
      </c>
    </row>
    <row r="86" spans="1:42" ht="28.8" x14ac:dyDescent="0.25">
      <c r="A86" s="23">
        <v>80</v>
      </c>
      <c r="B86" s="31" t="s">
        <v>410</v>
      </c>
      <c r="C86" s="25">
        <v>1</v>
      </c>
      <c r="D86" s="26" t="s">
        <v>411</v>
      </c>
      <c r="E86" s="25" t="s">
        <v>412</v>
      </c>
      <c r="F86" s="25"/>
      <c r="G86" s="25"/>
      <c r="H86" s="26" t="s">
        <v>413</v>
      </c>
      <c r="I86" s="25" t="s">
        <v>385</v>
      </c>
      <c r="J86" s="25" t="s">
        <v>386</v>
      </c>
      <c r="K86" s="27">
        <v>44650</v>
      </c>
      <c r="L86" s="25" t="s">
        <v>387</v>
      </c>
      <c r="M86" s="25" t="s">
        <v>388</v>
      </c>
      <c r="N86" s="25" t="s">
        <v>389</v>
      </c>
      <c r="O86" s="27">
        <v>44651</v>
      </c>
      <c r="P86" s="27">
        <v>44667</v>
      </c>
      <c r="Q86" s="27">
        <v>44850</v>
      </c>
      <c r="R86" s="37">
        <f t="shared" si="11"/>
        <v>1886.98</v>
      </c>
      <c r="S86" s="37">
        <f t="shared" si="12"/>
        <v>0</v>
      </c>
      <c r="T86" s="37">
        <f t="shared" si="13"/>
        <v>1886.98</v>
      </c>
      <c r="U86" s="37"/>
      <c r="V86" s="37">
        <v>1886.98</v>
      </c>
      <c r="W86" s="37"/>
      <c r="X86" s="37"/>
      <c r="Y86" s="37"/>
      <c r="Z86" s="37"/>
      <c r="AA86" s="37"/>
      <c r="AB86" s="37"/>
      <c r="AC86" s="25">
        <v>142</v>
      </c>
      <c r="AD86" s="25">
        <v>878</v>
      </c>
      <c r="AE86" s="25">
        <v>167</v>
      </c>
      <c r="AF86" s="25">
        <v>680</v>
      </c>
      <c r="AG86" s="25"/>
      <c r="AH86" s="25"/>
      <c r="AI86" s="25" t="s">
        <v>58</v>
      </c>
      <c r="AJ86" s="25" t="s">
        <v>79</v>
      </c>
      <c r="AK86" s="25" t="s">
        <v>390</v>
      </c>
      <c r="AL86" s="25" t="s">
        <v>58</v>
      </c>
      <c r="AM86" s="25" t="s">
        <v>58</v>
      </c>
      <c r="AN86" s="26" t="s">
        <v>379</v>
      </c>
      <c r="AO86" s="26" t="s">
        <v>391</v>
      </c>
      <c r="AP86" s="38" t="s">
        <v>379</v>
      </c>
    </row>
    <row r="87" spans="1:42" ht="43.2" x14ac:dyDescent="0.25">
      <c r="A87" s="16">
        <v>81</v>
      </c>
      <c r="B87" s="31" t="s">
        <v>414</v>
      </c>
      <c r="C87" s="25">
        <v>1</v>
      </c>
      <c r="D87" s="46" t="s">
        <v>415</v>
      </c>
      <c r="E87" s="25" t="s">
        <v>382</v>
      </c>
      <c r="F87" s="25" t="s">
        <v>383</v>
      </c>
      <c r="G87" s="25"/>
      <c r="H87" s="26" t="s">
        <v>416</v>
      </c>
      <c r="I87" s="25" t="s">
        <v>53</v>
      </c>
      <c r="J87" s="25" t="s">
        <v>54</v>
      </c>
      <c r="K87" s="27">
        <v>44650</v>
      </c>
      <c r="L87" s="25" t="s">
        <v>55</v>
      </c>
      <c r="M87" s="25" t="s">
        <v>56</v>
      </c>
      <c r="N87" s="25" t="s">
        <v>417</v>
      </c>
      <c r="O87" s="27">
        <v>44651</v>
      </c>
      <c r="P87" s="63">
        <v>44788</v>
      </c>
      <c r="Q87" s="27">
        <v>44926</v>
      </c>
      <c r="R87" s="37">
        <f t="shared" si="11"/>
        <v>5000</v>
      </c>
      <c r="S87" s="37">
        <f t="shared" si="12"/>
        <v>5000</v>
      </c>
      <c r="T87" s="37">
        <f t="shared" si="13"/>
        <v>0</v>
      </c>
      <c r="U87" s="37">
        <v>5000</v>
      </c>
      <c r="V87" s="37"/>
      <c r="W87" s="37"/>
      <c r="X87" s="37"/>
      <c r="Y87" s="37"/>
      <c r="Z87" s="37"/>
      <c r="AA87" s="37"/>
      <c r="AB87" s="37"/>
      <c r="AC87" s="25">
        <v>1143</v>
      </c>
      <c r="AD87" s="25">
        <v>5712</v>
      </c>
      <c r="AE87" s="25">
        <v>105</v>
      </c>
      <c r="AF87" s="25">
        <v>432</v>
      </c>
      <c r="AG87" s="25"/>
      <c r="AH87" s="25"/>
      <c r="AI87" s="25" t="s">
        <v>79</v>
      </c>
      <c r="AJ87" s="25" t="s">
        <v>79</v>
      </c>
      <c r="AK87" s="25" t="s">
        <v>390</v>
      </c>
      <c r="AL87" s="25" t="s">
        <v>79</v>
      </c>
      <c r="AM87" s="25" t="s">
        <v>58</v>
      </c>
      <c r="AN87" s="26" t="s">
        <v>379</v>
      </c>
      <c r="AO87" s="26" t="s">
        <v>391</v>
      </c>
      <c r="AP87" s="38" t="s">
        <v>379</v>
      </c>
    </row>
    <row r="88" spans="1:42" ht="43.2" x14ac:dyDescent="0.25">
      <c r="A88" s="23">
        <v>82</v>
      </c>
      <c r="B88" s="31" t="s">
        <v>418</v>
      </c>
      <c r="C88" s="25">
        <v>1</v>
      </c>
      <c r="D88" s="46" t="s">
        <v>419</v>
      </c>
      <c r="E88" s="25" t="s">
        <v>420</v>
      </c>
      <c r="F88" s="25" t="s">
        <v>421</v>
      </c>
      <c r="G88" s="25"/>
      <c r="H88" s="26" t="s">
        <v>422</v>
      </c>
      <c r="I88" s="25" t="s">
        <v>53</v>
      </c>
      <c r="J88" s="25" t="s">
        <v>54</v>
      </c>
      <c r="K88" s="27">
        <v>44650</v>
      </c>
      <c r="L88" s="25" t="s">
        <v>55</v>
      </c>
      <c r="M88" s="25" t="s">
        <v>56</v>
      </c>
      <c r="N88" s="25" t="s">
        <v>417</v>
      </c>
      <c r="O88" s="27">
        <v>44651</v>
      </c>
      <c r="P88" s="27">
        <v>44662</v>
      </c>
      <c r="Q88" s="27">
        <v>44834</v>
      </c>
      <c r="R88" s="37">
        <f t="shared" si="11"/>
        <v>75</v>
      </c>
      <c r="S88" s="37">
        <f t="shared" si="12"/>
        <v>75</v>
      </c>
      <c r="T88" s="37">
        <f t="shared" si="13"/>
        <v>0</v>
      </c>
      <c r="U88" s="37">
        <v>75</v>
      </c>
      <c r="V88" s="37"/>
      <c r="W88" s="37"/>
      <c r="X88" s="37"/>
      <c r="Y88" s="37"/>
      <c r="Z88" s="37"/>
      <c r="AA88" s="37"/>
      <c r="AB88" s="37"/>
      <c r="AC88" s="25">
        <v>1108</v>
      </c>
      <c r="AD88" s="25">
        <v>5542</v>
      </c>
      <c r="AE88" s="25">
        <v>11</v>
      </c>
      <c r="AF88" s="25">
        <v>41</v>
      </c>
      <c r="AG88" s="25"/>
      <c r="AH88" s="25"/>
      <c r="AI88" s="25" t="s">
        <v>79</v>
      </c>
      <c r="AJ88" s="25" t="s">
        <v>79</v>
      </c>
      <c r="AK88" s="25" t="s">
        <v>390</v>
      </c>
      <c r="AL88" s="25" t="s">
        <v>58</v>
      </c>
      <c r="AM88" s="25" t="s">
        <v>58</v>
      </c>
      <c r="AN88" s="26" t="s">
        <v>379</v>
      </c>
      <c r="AO88" s="26" t="s">
        <v>391</v>
      </c>
      <c r="AP88" s="38" t="s">
        <v>379</v>
      </c>
    </row>
    <row r="89" spans="1:42" ht="28.8" x14ac:dyDescent="0.25">
      <c r="A89" s="16">
        <v>83</v>
      </c>
      <c r="B89" s="134" t="s">
        <v>423</v>
      </c>
      <c r="C89" s="25">
        <v>1</v>
      </c>
      <c r="D89" s="25" t="s">
        <v>424</v>
      </c>
      <c r="E89" s="25" t="s">
        <v>324</v>
      </c>
      <c r="F89" s="25" t="s">
        <v>425</v>
      </c>
      <c r="G89" s="25"/>
      <c r="H89" s="26" t="s">
        <v>426</v>
      </c>
      <c r="I89" s="25"/>
      <c r="J89" s="25" t="s">
        <v>65</v>
      </c>
      <c r="K89" s="63">
        <v>44734</v>
      </c>
      <c r="L89" s="25" t="s">
        <v>427</v>
      </c>
      <c r="M89" s="25" t="s">
        <v>428</v>
      </c>
      <c r="N89" s="25" t="s">
        <v>429</v>
      </c>
      <c r="O89" s="27">
        <v>44735</v>
      </c>
      <c r="P89" s="27">
        <v>44805</v>
      </c>
      <c r="Q89" s="27">
        <v>44896</v>
      </c>
      <c r="R89" s="37">
        <f t="shared" si="11"/>
        <v>505.24</v>
      </c>
      <c r="S89" s="37">
        <f t="shared" si="12"/>
        <v>0</v>
      </c>
      <c r="T89" s="37">
        <f t="shared" si="13"/>
        <v>505.24</v>
      </c>
      <c r="U89" s="37"/>
      <c r="V89" s="37">
        <v>505.24</v>
      </c>
      <c r="W89" s="37"/>
      <c r="X89" s="37"/>
      <c r="Y89" s="37"/>
      <c r="Z89" s="37"/>
      <c r="AA89" s="37"/>
      <c r="AB89" s="37"/>
      <c r="AC89" s="25">
        <v>1583</v>
      </c>
      <c r="AD89" s="25">
        <v>6880</v>
      </c>
      <c r="AE89" s="25">
        <v>25</v>
      </c>
      <c r="AF89" s="25">
        <v>67</v>
      </c>
      <c r="AG89" s="25"/>
      <c r="AH89" s="25"/>
      <c r="AI89" s="25" t="s">
        <v>58</v>
      </c>
      <c r="AJ89" s="25" t="s">
        <v>79</v>
      </c>
      <c r="AK89" s="25" t="s">
        <v>390</v>
      </c>
      <c r="AL89" s="25" t="s">
        <v>58</v>
      </c>
      <c r="AM89" s="25" t="s">
        <v>58</v>
      </c>
      <c r="AN89" s="25" t="s">
        <v>430</v>
      </c>
      <c r="AO89" s="25" t="s">
        <v>391</v>
      </c>
      <c r="AP89" s="38" t="s">
        <v>379</v>
      </c>
    </row>
    <row r="90" spans="1:42" s="6" customFormat="1" ht="55.95" customHeight="1" x14ac:dyDescent="0.25">
      <c r="A90" s="23">
        <v>84</v>
      </c>
      <c r="B90" s="47" t="s">
        <v>431</v>
      </c>
      <c r="C90" s="47">
        <f>SUM(C91:C118)</f>
        <v>28</v>
      </c>
      <c r="D90" s="48"/>
      <c r="E90" s="22"/>
      <c r="F90" s="22"/>
      <c r="G90" s="22"/>
      <c r="H90" s="20"/>
      <c r="I90" s="22"/>
      <c r="J90" s="22"/>
      <c r="K90" s="21"/>
      <c r="L90" s="22"/>
      <c r="M90" s="22"/>
      <c r="N90" s="22"/>
      <c r="O90" s="21"/>
      <c r="P90" s="21"/>
      <c r="Q90" s="21"/>
      <c r="R90" s="47">
        <f t="shared" ref="R90:AH90" si="14">IF(SUM(R91:R118)=0,"",SUM(R91:R118))</f>
        <v>2021.9999999999998</v>
      </c>
      <c r="S90" s="47">
        <f t="shared" si="14"/>
        <v>873</v>
      </c>
      <c r="T90" s="47">
        <f t="shared" si="14"/>
        <v>1149</v>
      </c>
      <c r="U90" s="47">
        <f t="shared" si="14"/>
        <v>873</v>
      </c>
      <c r="V90" s="47">
        <f t="shared" si="14"/>
        <v>1076</v>
      </c>
      <c r="W90" s="47" t="str">
        <f t="shared" si="14"/>
        <v/>
      </c>
      <c r="X90" s="47">
        <f t="shared" si="14"/>
        <v>73</v>
      </c>
      <c r="Y90" s="47" t="str">
        <f t="shared" si="14"/>
        <v/>
      </c>
      <c r="Z90" s="47" t="str">
        <f t="shared" si="14"/>
        <v/>
      </c>
      <c r="AA90" s="47" t="str">
        <f t="shared" si="14"/>
        <v/>
      </c>
      <c r="AB90" s="47" t="str">
        <f t="shared" si="14"/>
        <v/>
      </c>
      <c r="AC90" s="47">
        <f t="shared" si="14"/>
        <v>9802</v>
      </c>
      <c r="AD90" s="47">
        <f t="shared" si="14"/>
        <v>42575</v>
      </c>
      <c r="AE90" s="47">
        <f t="shared" si="14"/>
        <v>1181</v>
      </c>
      <c r="AF90" s="47">
        <f t="shared" si="14"/>
        <v>4854</v>
      </c>
      <c r="AG90" s="47" t="str">
        <f t="shared" si="14"/>
        <v/>
      </c>
      <c r="AH90" s="47" t="str">
        <f t="shared" si="14"/>
        <v/>
      </c>
      <c r="AI90" s="22"/>
      <c r="AJ90" s="22"/>
      <c r="AK90" s="22"/>
      <c r="AL90" s="22"/>
      <c r="AM90" s="22"/>
      <c r="AN90" s="20"/>
      <c r="AO90" s="20"/>
      <c r="AP90" s="36" t="s">
        <v>431</v>
      </c>
    </row>
    <row r="91" spans="1:42" ht="40.950000000000003" customHeight="1" x14ac:dyDescent="0.25">
      <c r="A91" s="16">
        <v>85</v>
      </c>
      <c r="B91" s="31" t="s">
        <v>432</v>
      </c>
      <c r="C91" s="25">
        <v>1</v>
      </c>
      <c r="D91" s="26" t="s">
        <v>433</v>
      </c>
      <c r="E91" s="25" t="s">
        <v>111</v>
      </c>
      <c r="F91" s="25" t="s">
        <v>112</v>
      </c>
      <c r="G91" s="25" t="s">
        <v>434</v>
      </c>
      <c r="H91" s="26" t="s">
        <v>435</v>
      </c>
      <c r="I91" s="25" t="s">
        <v>53</v>
      </c>
      <c r="J91" s="25" t="s">
        <v>54</v>
      </c>
      <c r="K91" s="27">
        <v>44650</v>
      </c>
      <c r="L91" s="25" t="s">
        <v>55</v>
      </c>
      <c r="M91" s="25" t="s">
        <v>56</v>
      </c>
      <c r="N91" s="25" t="s">
        <v>436</v>
      </c>
      <c r="O91" s="27">
        <v>44651</v>
      </c>
      <c r="P91" s="27">
        <v>44711</v>
      </c>
      <c r="Q91" s="27">
        <v>44926</v>
      </c>
      <c r="R91" s="37">
        <v>20</v>
      </c>
      <c r="S91" s="37">
        <v>20</v>
      </c>
      <c r="T91" s="37">
        <v>0</v>
      </c>
      <c r="U91" s="37">
        <v>20</v>
      </c>
      <c r="V91" s="37"/>
      <c r="W91" s="37"/>
      <c r="X91" s="37"/>
      <c r="Y91" s="37"/>
      <c r="Z91" s="37"/>
      <c r="AA91" s="37"/>
      <c r="AB91" s="37"/>
      <c r="AC91" s="25">
        <v>35</v>
      </c>
      <c r="AD91" s="25">
        <v>158</v>
      </c>
      <c r="AE91" s="25">
        <v>16</v>
      </c>
      <c r="AF91" s="25">
        <v>87</v>
      </c>
      <c r="AG91" s="25"/>
      <c r="AH91" s="25"/>
      <c r="AI91" s="25" t="s">
        <v>58</v>
      </c>
      <c r="AJ91" s="25" t="s">
        <v>79</v>
      </c>
      <c r="AK91" s="25" t="s">
        <v>80</v>
      </c>
      <c r="AL91" s="25" t="s">
        <v>79</v>
      </c>
      <c r="AM91" s="25" t="s">
        <v>58</v>
      </c>
      <c r="AN91" s="26" t="s">
        <v>431</v>
      </c>
      <c r="AO91" s="26" t="s">
        <v>437</v>
      </c>
      <c r="AP91" s="38" t="s">
        <v>431</v>
      </c>
    </row>
    <row r="92" spans="1:42" ht="42" customHeight="1" x14ac:dyDescent="0.25">
      <c r="A92" s="23">
        <v>86</v>
      </c>
      <c r="B92" s="31" t="s">
        <v>438</v>
      </c>
      <c r="C92" s="25">
        <v>1</v>
      </c>
      <c r="D92" s="26" t="s">
        <v>439</v>
      </c>
      <c r="E92" s="25" t="s">
        <v>84</v>
      </c>
      <c r="F92" s="25" t="s">
        <v>85</v>
      </c>
      <c r="G92" s="25" t="s">
        <v>440</v>
      </c>
      <c r="H92" s="26" t="s">
        <v>441</v>
      </c>
      <c r="I92" s="25" t="s">
        <v>53</v>
      </c>
      <c r="J92" s="25" t="s">
        <v>54</v>
      </c>
      <c r="K92" s="27">
        <v>44650</v>
      </c>
      <c r="L92" s="25" t="s">
        <v>55</v>
      </c>
      <c r="M92" s="25" t="s">
        <v>56</v>
      </c>
      <c r="N92" s="25" t="s">
        <v>436</v>
      </c>
      <c r="O92" s="27">
        <v>44651</v>
      </c>
      <c r="P92" s="27">
        <v>44711</v>
      </c>
      <c r="Q92" s="27">
        <v>44926</v>
      </c>
      <c r="R92" s="37">
        <v>51</v>
      </c>
      <c r="S92" s="37">
        <v>51</v>
      </c>
      <c r="T92" s="37">
        <v>0</v>
      </c>
      <c r="U92" s="37">
        <v>51</v>
      </c>
      <c r="V92" s="37"/>
      <c r="W92" s="37"/>
      <c r="X92" s="37"/>
      <c r="Y92" s="37"/>
      <c r="Z92" s="37"/>
      <c r="AA92" s="37"/>
      <c r="AB92" s="37"/>
      <c r="AC92" s="25">
        <v>115</v>
      </c>
      <c r="AD92" s="25">
        <v>558</v>
      </c>
      <c r="AE92" s="25">
        <v>28</v>
      </c>
      <c r="AF92" s="25">
        <v>112</v>
      </c>
      <c r="AG92" s="25"/>
      <c r="AH92" s="25"/>
      <c r="AI92" s="25" t="s">
        <v>58</v>
      </c>
      <c r="AJ92" s="25" t="s">
        <v>79</v>
      </c>
      <c r="AK92" s="25" t="s">
        <v>80</v>
      </c>
      <c r="AL92" s="25" t="s">
        <v>79</v>
      </c>
      <c r="AM92" s="25" t="s">
        <v>58</v>
      </c>
      <c r="AN92" s="26" t="s">
        <v>431</v>
      </c>
      <c r="AO92" s="26" t="s">
        <v>437</v>
      </c>
      <c r="AP92" s="38" t="s">
        <v>431</v>
      </c>
    </row>
    <row r="93" spans="1:42" ht="61.05" customHeight="1" x14ac:dyDescent="0.25">
      <c r="A93" s="16">
        <v>87</v>
      </c>
      <c r="B93" s="31" t="s">
        <v>442</v>
      </c>
      <c r="C93" s="25">
        <v>1</v>
      </c>
      <c r="D93" s="26" t="s">
        <v>443</v>
      </c>
      <c r="E93" s="25" t="s">
        <v>84</v>
      </c>
      <c r="F93" s="25" t="s">
        <v>186</v>
      </c>
      <c r="G93" s="25" t="s">
        <v>444</v>
      </c>
      <c r="H93" s="26" t="s">
        <v>445</v>
      </c>
      <c r="I93" s="25" t="s">
        <v>53</v>
      </c>
      <c r="J93" s="25" t="s">
        <v>54</v>
      </c>
      <c r="K93" s="27">
        <v>44650</v>
      </c>
      <c r="L93" s="25" t="s">
        <v>55</v>
      </c>
      <c r="M93" s="25" t="s">
        <v>56</v>
      </c>
      <c r="N93" s="25" t="s">
        <v>436</v>
      </c>
      <c r="O93" s="27">
        <v>44651</v>
      </c>
      <c r="P93" s="27">
        <v>44711</v>
      </c>
      <c r="Q93" s="27">
        <v>44926</v>
      </c>
      <c r="R93" s="37">
        <v>150</v>
      </c>
      <c r="S93" s="37">
        <v>150</v>
      </c>
      <c r="T93" s="37">
        <v>0</v>
      </c>
      <c r="U93" s="37">
        <v>150</v>
      </c>
      <c r="V93" s="37"/>
      <c r="W93" s="37"/>
      <c r="X93" s="37"/>
      <c r="Y93" s="37"/>
      <c r="Z93" s="37"/>
      <c r="AA93" s="37"/>
      <c r="AB93" s="37"/>
      <c r="AC93" s="25">
        <v>270</v>
      </c>
      <c r="AD93" s="25">
        <v>1132</v>
      </c>
      <c r="AE93" s="25">
        <v>136</v>
      </c>
      <c r="AF93" s="25">
        <v>565</v>
      </c>
      <c r="AG93" s="25"/>
      <c r="AH93" s="25"/>
      <c r="AI93" s="25" t="s">
        <v>58</v>
      </c>
      <c r="AJ93" s="25" t="s">
        <v>79</v>
      </c>
      <c r="AK93" s="25" t="s">
        <v>80</v>
      </c>
      <c r="AL93" s="25" t="s">
        <v>79</v>
      </c>
      <c r="AM93" s="25" t="s">
        <v>58</v>
      </c>
      <c r="AN93" s="26" t="s">
        <v>431</v>
      </c>
      <c r="AO93" s="26" t="s">
        <v>437</v>
      </c>
      <c r="AP93" s="38" t="s">
        <v>431</v>
      </c>
    </row>
    <row r="94" spans="1:42" ht="37.950000000000003" customHeight="1" x14ac:dyDescent="0.25">
      <c r="A94" s="23">
        <v>88</v>
      </c>
      <c r="B94" s="31" t="s">
        <v>446</v>
      </c>
      <c r="C94" s="25">
        <v>1</v>
      </c>
      <c r="D94" s="26" t="s">
        <v>447</v>
      </c>
      <c r="E94" s="25" t="s">
        <v>84</v>
      </c>
      <c r="F94" s="25" t="s">
        <v>448</v>
      </c>
      <c r="G94" s="25" t="s">
        <v>449</v>
      </c>
      <c r="H94" s="26" t="s">
        <v>450</v>
      </c>
      <c r="I94" s="25" t="s">
        <v>53</v>
      </c>
      <c r="J94" s="25" t="s">
        <v>54</v>
      </c>
      <c r="K94" s="27">
        <v>44650</v>
      </c>
      <c r="L94" s="25" t="s">
        <v>55</v>
      </c>
      <c r="M94" s="25" t="s">
        <v>56</v>
      </c>
      <c r="N94" s="25" t="s">
        <v>436</v>
      </c>
      <c r="O94" s="27">
        <v>44651</v>
      </c>
      <c r="P94" s="27">
        <v>44711</v>
      </c>
      <c r="Q94" s="27">
        <v>44926</v>
      </c>
      <c r="R94" s="37">
        <v>30</v>
      </c>
      <c r="S94" s="37">
        <v>30</v>
      </c>
      <c r="T94" s="37">
        <v>0</v>
      </c>
      <c r="U94" s="37">
        <v>30</v>
      </c>
      <c r="V94" s="37"/>
      <c r="W94" s="37"/>
      <c r="X94" s="37"/>
      <c r="Y94" s="37"/>
      <c r="Z94" s="37"/>
      <c r="AA94" s="37"/>
      <c r="AB94" s="37"/>
      <c r="AC94" s="25">
        <v>26</v>
      </c>
      <c r="AD94" s="25">
        <v>118</v>
      </c>
      <c r="AE94" s="25">
        <v>0</v>
      </c>
      <c r="AF94" s="25">
        <v>0</v>
      </c>
      <c r="AG94" s="25"/>
      <c r="AH94" s="25"/>
      <c r="AI94" s="25" t="s">
        <v>58</v>
      </c>
      <c r="AJ94" s="25" t="s">
        <v>79</v>
      </c>
      <c r="AK94" s="25" t="s">
        <v>80</v>
      </c>
      <c r="AL94" s="25" t="s">
        <v>58</v>
      </c>
      <c r="AM94" s="25" t="s">
        <v>58</v>
      </c>
      <c r="AN94" s="26" t="s">
        <v>431</v>
      </c>
      <c r="AO94" s="26" t="s">
        <v>437</v>
      </c>
      <c r="AP94" s="38" t="s">
        <v>431</v>
      </c>
    </row>
    <row r="95" spans="1:42" ht="43.2" x14ac:dyDescent="0.25">
      <c r="A95" s="16">
        <v>89</v>
      </c>
      <c r="B95" s="31" t="s">
        <v>451</v>
      </c>
      <c r="C95" s="25">
        <v>1</v>
      </c>
      <c r="D95" s="26" t="s">
        <v>452</v>
      </c>
      <c r="E95" s="25" t="s">
        <v>95</v>
      </c>
      <c r="F95" s="25" t="s">
        <v>261</v>
      </c>
      <c r="G95" s="25" t="s">
        <v>453</v>
      </c>
      <c r="H95" s="26" t="s">
        <v>454</v>
      </c>
      <c r="I95" s="25" t="s">
        <v>53</v>
      </c>
      <c r="J95" s="25" t="s">
        <v>54</v>
      </c>
      <c r="K95" s="27">
        <v>44650</v>
      </c>
      <c r="L95" s="25" t="s">
        <v>55</v>
      </c>
      <c r="M95" s="25" t="s">
        <v>56</v>
      </c>
      <c r="N95" s="25" t="s">
        <v>436</v>
      </c>
      <c r="O95" s="27">
        <v>44651</v>
      </c>
      <c r="P95" s="27">
        <v>44711</v>
      </c>
      <c r="Q95" s="27">
        <v>44926</v>
      </c>
      <c r="R95" s="37">
        <v>109</v>
      </c>
      <c r="S95" s="37">
        <v>109</v>
      </c>
      <c r="T95" s="37">
        <v>0</v>
      </c>
      <c r="U95" s="37">
        <v>109</v>
      </c>
      <c r="V95" s="37"/>
      <c r="W95" s="37"/>
      <c r="X95" s="37"/>
      <c r="Y95" s="37"/>
      <c r="Z95" s="37"/>
      <c r="AA95" s="37"/>
      <c r="AB95" s="37"/>
      <c r="AC95" s="25">
        <v>249</v>
      </c>
      <c r="AD95" s="25">
        <v>1078</v>
      </c>
      <c r="AE95" s="25">
        <v>43</v>
      </c>
      <c r="AF95" s="25">
        <v>158</v>
      </c>
      <c r="AG95" s="25"/>
      <c r="AH95" s="25"/>
      <c r="AI95" s="25" t="s">
        <v>58</v>
      </c>
      <c r="AJ95" s="25" t="s">
        <v>79</v>
      </c>
      <c r="AK95" s="25" t="s">
        <v>80</v>
      </c>
      <c r="AL95" s="25" t="s">
        <v>79</v>
      </c>
      <c r="AM95" s="25" t="s">
        <v>58</v>
      </c>
      <c r="AN95" s="26" t="s">
        <v>431</v>
      </c>
      <c r="AO95" s="26" t="s">
        <v>437</v>
      </c>
      <c r="AP95" s="38" t="s">
        <v>431</v>
      </c>
    </row>
    <row r="96" spans="1:42" ht="57.6" x14ac:dyDescent="0.25">
      <c r="A96" s="23">
        <v>90</v>
      </c>
      <c r="B96" s="31" t="s">
        <v>455</v>
      </c>
      <c r="C96" s="25">
        <v>1</v>
      </c>
      <c r="D96" s="26" t="s">
        <v>456</v>
      </c>
      <c r="E96" s="25" t="s">
        <v>143</v>
      </c>
      <c r="F96" s="25" t="s">
        <v>173</v>
      </c>
      <c r="G96" s="25" t="s">
        <v>457</v>
      </c>
      <c r="H96" s="26" t="s">
        <v>458</v>
      </c>
      <c r="I96" s="25" t="s">
        <v>53</v>
      </c>
      <c r="J96" s="25" t="s">
        <v>54</v>
      </c>
      <c r="K96" s="27">
        <v>44650</v>
      </c>
      <c r="L96" s="25" t="s">
        <v>459</v>
      </c>
      <c r="M96" s="25" t="s">
        <v>460</v>
      </c>
      <c r="N96" s="25" t="s">
        <v>436</v>
      </c>
      <c r="O96" s="27">
        <v>44651</v>
      </c>
      <c r="P96" s="27">
        <v>44711</v>
      </c>
      <c r="Q96" s="27">
        <v>44926</v>
      </c>
      <c r="R96" s="37">
        <v>89</v>
      </c>
      <c r="S96" s="37">
        <v>0</v>
      </c>
      <c r="T96" s="37">
        <v>89</v>
      </c>
      <c r="U96" s="37"/>
      <c r="V96" s="37">
        <v>89</v>
      </c>
      <c r="W96" s="37"/>
      <c r="X96" s="37"/>
      <c r="Y96" s="37"/>
      <c r="Z96" s="37"/>
      <c r="AA96" s="37"/>
      <c r="AB96" s="37"/>
      <c r="AC96" s="25">
        <v>206</v>
      </c>
      <c r="AD96" s="25">
        <v>972</v>
      </c>
      <c r="AE96" s="25">
        <v>93</v>
      </c>
      <c r="AF96" s="25">
        <v>393</v>
      </c>
      <c r="AG96" s="25"/>
      <c r="AH96" s="25"/>
      <c r="AI96" s="25" t="s">
        <v>58</v>
      </c>
      <c r="AJ96" s="25" t="s">
        <v>79</v>
      </c>
      <c r="AK96" s="25" t="s">
        <v>80</v>
      </c>
      <c r="AL96" s="25" t="s">
        <v>79</v>
      </c>
      <c r="AM96" s="25" t="s">
        <v>58</v>
      </c>
      <c r="AN96" s="26" t="s">
        <v>431</v>
      </c>
      <c r="AO96" s="26" t="s">
        <v>437</v>
      </c>
      <c r="AP96" s="38" t="s">
        <v>431</v>
      </c>
    </row>
    <row r="97" spans="1:42" ht="28.8" x14ac:dyDescent="0.25">
      <c r="A97" s="16">
        <v>91</v>
      </c>
      <c r="B97" s="31" t="s">
        <v>461</v>
      </c>
      <c r="C97" s="25">
        <v>1</v>
      </c>
      <c r="D97" s="26" t="s">
        <v>462</v>
      </c>
      <c r="E97" s="25" t="s">
        <v>120</v>
      </c>
      <c r="F97" s="25" t="s">
        <v>121</v>
      </c>
      <c r="G97" s="25" t="s">
        <v>463</v>
      </c>
      <c r="H97" s="26" t="s">
        <v>464</v>
      </c>
      <c r="I97" s="25" t="s">
        <v>53</v>
      </c>
      <c r="J97" s="25" t="s">
        <v>54</v>
      </c>
      <c r="K97" s="27">
        <v>44650</v>
      </c>
      <c r="L97" s="25" t="s">
        <v>55</v>
      </c>
      <c r="M97" s="25" t="s">
        <v>56</v>
      </c>
      <c r="N97" s="25" t="s">
        <v>436</v>
      </c>
      <c r="O97" s="27">
        <v>44651</v>
      </c>
      <c r="P97" s="27">
        <v>44711</v>
      </c>
      <c r="Q97" s="27">
        <v>44926</v>
      </c>
      <c r="R97" s="37">
        <v>15</v>
      </c>
      <c r="S97" s="37">
        <v>15</v>
      </c>
      <c r="T97" s="37">
        <v>0</v>
      </c>
      <c r="U97" s="37">
        <v>15</v>
      </c>
      <c r="V97" s="37"/>
      <c r="W97" s="37"/>
      <c r="X97" s="37"/>
      <c r="Y97" s="37"/>
      <c r="Z97" s="37"/>
      <c r="AA97" s="37"/>
      <c r="AB97" s="37"/>
      <c r="AC97" s="25">
        <v>32</v>
      </c>
      <c r="AD97" s="25">
        <v>117</v>
      </c>
      <c r="AE97" s="25">
        <v>14</v>
      </c>
      <c r="AF97" s="25">
        <v>41</v>
      </c>
      <c r="AG97" s="25"/>
      <c r="AH97" s="25"/>
      <c r="AI97" s="25" t="s">
        <v>58</v>
      </c>
      <c r="AJ97" s="25" t="s">
        <v>79</v>
      </c>
      <c r="AK97" s="25" t="s">
        <v>80</v>
      </c>
      <c r="AL97" s="25" t="s">
        <v>79</v>
      </c>
      <c r="AM97" s="25" t="s">
        <v>58</v>
      </c>
      <c r="AN97" s="26" t="s">
        <v>431</v>
      </c>
      <c r="AO97" s="26" t="s">
        <v>437</v>
      </c>
      <c r="AP97" s="38" t="s">
        <v>431</v>
      </c>
    </row>
    <row r="98" spans="1:42" ht="57.6" x14ac:dyDescent="0.25">
      <c r="A98" s="23">
        <v>92</v>
      </c>
      <c r="B98" s="31" t="s">
        <v>465</v>
      </c>
      <c r="C98" s="25">
        <v>1</v>
      </c>
      <c r="D98" s="26" t="s">
        <v>466</v>
      </c>
      <c r="E98" s="25" t="s">
        <v>284</v>
      </c>
      <c r="F98" s="25" t="s">
        <v>297</v>
      </c>
      <c r="G98" s="25" t="s">
        <v>467</v>
      </c>
      <c r="H98" s="26" t="s">
        <v>468</v>
      </c>
      <c r="I98" s="25" t="s">
        <v>53</v>
      </c>
      <c r="J98" s="25" t="s">
        <v>54</v>
      </c>
      <c r="K98" s="27">
        <v>44650</v>
      </c>
      <c r="L98" s="25" t="s">
        <v>55</v>
      </c>
      <c r="M98" s="25" t="s">
        <v>56</v>
      </c>
      <c r="N98" s="25" t="s">
        <v>436</v>
      </c>
      <c r="O98" s="27">
        <v>44651</v>
      </c>
      <c r="P98" s="27">
        <v>44711</v>
      </c>
      <c r="Q98" s="27">
        <v>44926</v>
      </c>
      <c r="R98" s="37">
        <v>115</v>
      </c>
      <c r="S98" s="37">
        <v>115</v>
      </c>
      <c r="T98" s="37">
        <v>0</v>
      </c>
      <c r="U98" s="37">
        <v>115</v>
      </c>
      <c r="V98" s="37"/>
      <c r="W98" s="37"/>
      <c r="X98" s="37"/>
      <c r="Y98" s="37"/>
      <c r="Z98" s="37"/>
      <c r="AA98" s="37"/>
      <c r="AB98" s="37"/>
      <c r="AC98" s="25">
        <v>207</v>
      </c>
      <c r="AD98" s="25">
        <v>779</v>
      </c>
      <c r="AE98" s="25">
        <v>56</v>
      </c>
      <c r="AF98" s="25">
        <v>216</v>
      </c>
      <c r="AG98" s="25"/>
      <c r="AH98" s="25"/>
      <c r="AI98" s="25" t="s">
        <v>58</v>
      </c>
      <c r="AJ98" s="25" t="s">
        <v>79</v>
      </c>
      <c r="AK98" s="25" t="s">
        <v>80</v>
      </c>
      <c r="AL98" s="25" t="s">
        <v>79</v>
      </c>
      <c r="AM98" s="25" t="s">
        <v>58</v>
      </c>
      <c r="AN98" s="26" t="s">
        <v>431</v>
      </c>
      <c r="AO98" s="26" t="s">
        <v>437</v>
      </c>
      <c r="AP98" s="38" t="s">
        <v>431</v>
      </c>
    </row>
    <row r="99" spans="1:42" ht="43.2" x14ac:dyDescent="0.25">
      <c r="A99" s="16">
        <v>93</v>
      </c>
      <c r="B99" s="31" t="s">
        <v>469</v>
      </c>
      <c r="C99" s="25">
        <v>1</v>
      </c>
      <c r="D99" s="26" t="s">
        <v>470</v>
      </c>
      <c r="E99" s="25" t="s">
        <v>284</v>
      </c>
      <c r="F99" s="25" t="s">
        <v>314</v>
      </c>
      <c r="G99" s="25" t="s">
        <v>471</v>
      </c>
      <c r="H99" s="26" t="s">
        <v>472</v>
      </c>
      <c r="I99" s="25" t="s">
        <v>53</v>
      </c>
      <c r="J99" s="25" t="s">
        <v>54</v>
      </c>
      <c r="K99" s="27">
        <v>44650</v>
      </c>
      <c r="L99" s="25" t="s">
        <v>55</v>
      </c>
      <c r="M99" s="25" t="s">
        <v>56</v>
      </c>
      <c r="N99" s="25" t="s">
        <v>436</v>
      </c>
      <c r="O99" s="27">
        <v>44651</v>
      </c>
      <c r="P99" s="27">
        <v>44711</v>
      </c>
      <c r="Q99" s="27">
        <v>44926</v>
      </c>
      <c r="R99" s="37">
        <v>78</v>
      </c>
      <c r="S99" s="37">
        <v>78</v>
      </c>
      <c r="T99" s="37">
        <v>0</v>
      </c>
      <c r="U99" s="37">
        <v>78</v>
      </c>
      <c r="V99" s="37"/>
      <c r="W99" s="37"/>
      <c r="X99" s="37"/>
      <c r="Y99" s="37"/>
      <c r="Z99" s="37"/>
      <c r="AA99" s="37"/>
      <c r="AB99" s="37"/>
      <c r="AC99" s="25">
        <v>104</v>
      </c>
      <c r="AD99" s="25">
        <v>349</v>
      </c>
      <c r="AE99" s="25">
        <v>19</v>
      </c>
      <c r="AF99" s="25">
        <v>72</v>
      </c>
      <c r="AG99" s="25"/>
      <c r="AH99" s="25"/>
      <c r="AI99" s="25" t="s">
        <v>58</v>
      </c>
      <c r="AJ99" s="25" t="s">
        <v>79</v>
      </c>
      <c r="AK99" s="25" t="s">
        <v>80</v>
      </c>
      <c r="AL99" s="25" t="s">
        <v>79</v>
      </c>
      <c r="AM99" s="25" t="s">
        <v>58</v>
      </c>
      <c r="AN99" s="26" t="s">
        <v>431</v>
      </c>
      <c r="AO99" s="26" t="s">
        <v>437</v>
      </c>
      <c r="AP99" s="38" t="s">
        <v>431</v>
      </c>
    </row>
    <row r="100" spans="1:42" ht="28.8" x14ac:dyDescent="0.25">
      <c r="A100" s="23">
        <v>94</v>
      </c>
      <c r="B100" s="31" t="s">
        <v>473</v>
      </c>
      <c r="C100" s="25">
        <v>1</v>
      </c>
      <c r="D100" s="26" t="s">
        <v>474</v>
      </c>
      <c r="E100" s="25" t="s">
        <v>103</v>
      </c>
      <c r="F100" s="25" t="s">
        <v>256</v>
      </c>
      <c r="G100" s="25" t="s">
        <v>475</v>
      </c>
      <c r="H100" s="26" t="s">
        <v>476</v>
      </c>
      <c r="I100" s="25" t="s">
        <v>53</v>
      </c>
      <c r="J100" s="25" t="s">
        <v>54</v>
      </c>
      <c r="K100" s="27">
        <v>44650</v>
      </c>
      <c r="L100" s="25" t="s">
        <v>459</v>
      </c>
      <c r="M100" s="25" t="s">
        <v>460</v>
      </c>
      <c r="N100" s="25" t="s">
        <v>436</v>
      </c>
      <c r="O100" s="27">
        <v>44651</v>
      </c>
      <c r="P100" s="27">
        <v>44711</v>
      </c>
      <c r="Q100" s="27">
        <v>44926</v>
      </c>
      <c r="R100" s="37">
        <v>21</v>
      </c>
      <c r="S100" s="37">
        <v>0</v>
      </c>
      <c r="T100" s="37">
        <v>21</v>
      </c>
      <c r="U100" s="37"/>
      <c r="V100" s="37">
        <v>21</v>
      </c>
      <c r="W100" s="37"/>
      <c r="X100" s="37"/>
      <c r="Y100" s="37"/>
      <c r="Z100" s="37"/>
      <c r="AA100" s="37"/>
      <c r="AB100" s="37"/>
      <c r="AC100" s="25">
        <v>49</v>
      </c>
      <c r="AD100" s="25">
        <v>224</v>
      </c>
      <c r="AE100" s="25">
        <v>16</v>
      </c>
      <c r="AF100" s="25">
        <v>64</v>
      </c>
      <c r="AG100" s="25"/>
      <c r="AH100" s="25"/>
      <c r="AI100" s="25" t="s">
        <v>58</v>
      </c>
      <c r="AJ100" s="25" t="s">
        <v>79</v>
      </c>
      <c r="AK100" s="25" t="s">
        <v>80</v>
      </c>
      <c r="AL100" s="25" t="s">
        <v>79</v>
      </c>
      <c r="AM100" s="25" t="s">
        <v>58</v>
      </c>
      <c r="AN100" s="26" t="s">
        <v>431</v>
      </c>
      <c r="AO100" s="26" t="s">
        <v>437</v>
      </c>
      <c r="AP100" s="38" t="s">
        <v>431</v>
      </c>
    </row>
    <row r="101" spans="1:42" ht="28.8" x14ac:dyDescent="0.25">
      <c r="A101" s="16">
        <v>95</v>
      </c>
      <c r="B101" s="31" t="s">
        <v>477</v>
      </c>
      <c r="C101" s="25">
        <v>1</v>
      </c>
      <c r="D101" s="26" t="s">
        <v>478</v>
      </c>
      <c r="E101" s="25" t="s">
        <v>103</v>
      </c>
      <c r="F101" s="25" t="s">
        <v>402</v>
      </c>
      <c r="G101" s="25" t="s">
        <v>479</v>
      </c>
      <c r="H101" s="26" t="s">
        <v>480</v>
      </c>
      <c r="I101" s="25" t="s">
        <v>53</v>
      </c>
      <c r="J101" s="25" t="s">
        <v>54</v>
      </c>
      <c r="K101" s="27">
        <v>44650</v>
      </c>
      <c r="L101" s="25" t="s">
        <v>55</v>
      </c>
      <c r="M101" s="25" t="s">
        <v>56</v>
      </c>
      <c r="N101" s="25" t="s">
        <v>436</v>
      </c>
      <c r="O101" s="27">
        <v>44651</v>
      </c>
      <c r="P101" s="27">
        <v>44711</v>
      </c>
      <c r="Q101" s="27">
        <v>44926</v>
      </c>
      <c r="R101" s="37">
        <v>21</v>
      </c>
      <c r="S101" s="37">
        <v>21</v>
      </c>
      <c r="T101" s="37">
        <v>0</v>
      </c>
      <c r="U101" s="37">
        <v>21</v>
      </c>
      <c r="V101" s="37"/>
      <c r="W101" s="37"/>
      <c r="X101" s="37"/>
      <c r="Y101" s="37"/>
      <c r="Z101" s="37"/>
      <c r="AA101" s="37"/>
      <c r="AB101" s="37"/>
      <c r="AC101" s="25">
        <v>90</v>
      </c>
      <c r="AD101" s="25">
        <v>396</v>
      </c>
      <c r="AE101" s="25">
        <v>60</v>
      </c>
      <c r="AF101" s="25">
        <v>293</v>
      </c>
      <c r="AG101" s="25"/>
      <c r="AH101" s="25"/>
      <c r="AI101" s="25" t="s">
        <v>58</v>
      </c>
      <c r="AJ101" s="25" t="s">
        <v>79</v>
      </c>
      <c r="AK101" s="25" t="s">
        <v>80</v>
      </c>
      <c r="AL101" s="25" t="s">
        <v>79</v>
      </c>
      <c r="AM101" s="25" t="s">
        <v>58</v>
      </c>
      <c r="AN101" s="26" t="s">
        <v>431</v>
      </c>
      <c r="AO101" s="26" t="s">
        <v>437</v>
      </c>
      <c r="AP101" s="38" t="s">
        <v>431</v>
      </c>
    </row>
    <row r="102" spans="1:42" ht="28.8" x14ac:dyDescent="0.25">
      <c r="A102" s="23">
        <v>96</v>
      </c>
      <c r="B102" s="31" t="s">
        <v>481</v>
      </c>
      <c r="C102" s="25">
        <v>1</v>
      </c>
      <c r="D102" s="26" t="s">
        <v>482</v>
      </c>
      <c r="E102" s="25" t="s">
        <v>103</v>
      </c>
      <c r="F102" s="25" t="s">
        <v>104</v>
      </c>
      <c r="G102" s="25" t="s">
        <v>365</v>
      </c>
      <c r="H102" s="26" t="s">
        <v>483</v>
      </c>
      <c r="I102" s="25" t="s">
        <v>53</v>
      </c>
      <c r="J102" s="25" t="s">
        <v>54</v>
      </c>
      <c r="K102" s="27">
        <v>44650</v>
      </c>
      <c r="L102" s="25" t="s">
        <v>55</v>
      </c>
      <c r="M102" s="25" t="s">
        <v>56</v>
      </c>
      <c r="N102" s="25" t="s">
        <v>436</v>
      </c>
      <c r="O102" s="27">
        <v>44651</v>
      </c>
      <c r="P102" s="27">
        <v>44711</v>
      </c>
      <c r="Q102" s="27">
        <v>44926</v>
      </c>
      <c r="R102" s="37">
        <v>35</v>
      </c>
      <c r="S102" s="37">
        <v>35</v>
      </c>
      <c r="T102" s="37">
        <v>0</v>
      </c>
      <c r="U102" s="37">
        <v>35</v>
      </c>
      <c r="V102" s="37"/>
      <c r="W102" s="37"/>
      <c r="X102" s="37"/>
      <c r="Y102" s="37"/>
      <c r="Z102" s="37"/>
      <c r="AA102" s="37"/>
      <c r="AB102" s="37"/>
      <c r="AC102" s="25">
        <v>70</v>
      </c>
      <c r="AD102" s="25">
        <v>271</v>
      </c>
      <c r="AE102" s="25">
        <v>40</v>
      </c>
      <c r="AF102" s="25">
        <v>180</v>
      </c>
      <c r="AG102" s="25"/>
      <c r="AH102" s="25"/>
      <c r="AI102" s="25" t="s">
        <v>58</v>
      </c>
      <c r="AJ102" s="25" t="s">
        <v>79</v>
      </c>
      <c r="AK102" s="25" t="s">
        <v>80</v>
      </c>
      <c r="AL102" s="25" t="s">
        <v>79</v>
      </c>
      <c r="AM102" s="25" t="s">
        <v>58</v>
      </c>
      <c r="AN102" s="26" t="s">
        <v>431</v>
      </c>
      <c r="AO102" s="26" t="s">
        <v>437</v>
      </c>
      <c r="AP102" s="38" t="s">
        <v>431</v>
      </c>
    </row>
    <row r="103" spans="1:42" ht="28.8" x14ac:dyDescent="0.25">
      <c r="A103" s="16">
        <v>97</v>
      </c>
      <c r="B103" s="31" t="s">
        <v>484</v>
      </c>
      <c r="C103" s="25">
        <v>1</v>
      </c>
      <c r="D103" s="26" t="s">
        <v>485</v>
      </c>
      <c r="E103" s="25" t="s">
        <v>486</v>
      </c>
      <c r="F103" s="25" t="s">
        <v>487</v>
      </c>
      <c r="G103" s="25" t="s">
        <v>488</v>
      </c>
      <c r="H103" s="26" t="s">
        <v>489</v>
      </c>
      <c r="I103" s="25" t="s">
        <v>53</v>
      </c>
      <c r="J103" s="25" t="s">
        <v>54</v>
      </c>
      <c r="K103" s="27">
        <v>44650</v>
      </c>
      <c r="L103" s="25" t="s">
        <v>55</v>
      </c>
      <c r="M103" s="25" t="s">
        <v>56</v>
      </c>
      <c r="N103" s="25" t="s">
        <v>436</v>
      </c>
      <c r="O103" s="27">
        <v>44651</v>
      </c>
      <c r="P103" s="27">
        <v>44711</v>
      </c>
      <c r="Q103" s="27">
        <v>44926</v>
      </c>
      <c r="R103" s="37">
        <v>64</v>
      </c>
      <c r="S103" s="37">
        <v>64</v>
      </c>
      <c r="T103" s="37">
        <v>0</v>
      </c>
      <c r="U103" s="37">
        <v>64</v>
      </c>
      <c r="V103" s="37"/>
      <c r="W103" s="37"/>
      <c r="X103" s="37"/>
      <c r="Y103" s="37"/>
      <c r="Z103" s="37"/>
      <c r="AA103" s="37"/>
      <c r="AB103" s="37"/>
      <c r="AC103" s="25">
        <v>37</v>
      </c>
      <c r="AD103" s="25">
        <v>166</v>
      </c>
      <c r="AE103" s="25">
        <v>3</v>
      </c>
      <c r="AF103" s="25">
        <v>9</v>
      </c>
      <c r="AG103" s="25"/>
      <c r="AH103" s="25"/>
      <c r="AI103" s="25" t="s">
        <v>58</v>
      </c>
      <c r="AJ103" s="25" t="s">
        <v>79</v>
      </c>
      <c r="AK103" s="25" t="s">
        <v>80</v>
      </c>
      <c r="AL103" s="25" t="s">
        <v>79</v>
      </c>
      <c r="AM103" s="25" t="s">
        <v>58</v>
      </c>
      <c r="AN103" s="26" t="s">
        <v>431</v>
      </c>
      <c r="AO103" s="26" t="s">
        <v>437</v>
      </c>
      <c r="AP103" s="38" t="s">
        <v>431</v>
      </c>
    </row>
    <row r="104" spans="1:42" ht="57.6" x14ac:dyDescent="0.25">
      <c r="A104" s="23">
        <v>98</v>
      </c>
      <c r="B104" s="31" t="s">
        <v>490</v>
      </c>
      <c r="C104" s="25">
        <v>1</v>
      </c>
      <c r="D104" s="26" t="s">
        <v>491</v>
      </c>
      <c r="E104" s="25" t="s">
        <v>382</v>
      </c>
      <c r="F104" s="25" t="s">
        <v>492</v>
      </c>
      <c r="G104" s="25" t="s">
        <v>493</v>
      </c>
      <c r="H104" s="26" t="s">
        <v>494</v>
      </c>
      <c r="I104" s="25" t="s">
        <v>53</v>
      </c>
      <c r="J104" s="25" t="s">
        <v>54</v>
      </c>
      <c r="K104" s="27">
        <v>44650</v>
      </c>
      <c r="L104" s="25" t="s">
        <v>55</v>
      </c>
      <c r="M104" s="25" t="s">
        <v>56</v>
      </c>
      <c r="N104" s="25" t="s">
        <v>436</v>
      </c>
      <c r="O104" s="27">
        <v>44651</v>
      </c>
      <c r="P104" s="27">
        <v>44711</v>
      </c>
      <c r="Q104" s="27">
        <v>44926</v>
      </c>
      <c r="R104" s="37">
        <v>85</v>
      </c>
      <c r="S104" s="37">
        <v>85</v>
      </c>
      <c r="T104" s="37">
        <v>0</v>
      </c>
      <c r="U104" s="37">
        <v>85</v>
      </c>
      <c r="V104" s="37"/>
      <c r="W104" s="37"/>
      <c r="X104" s="37"/>
      <c r="Y104" s="37"/>
      <c r="Z104" s="37"/>
      <c r="AA104" s="37"/>
      <c r="AB104" s="37"/>
      <c r="AC104" s="25">
        <v>2105</v>
      </c>
      <c r="AD104" s="25">
        <v>12520</v>
      </c>
      <c r="AE104" s="25">
        <v>354</v>
      </c>
      <c r="AF104" s="25">
        <v>1474</v>
      </c>
      <c r="AG104" s="25"/>
      <c r="AH104" s="25"/>
      <c r="AI104" s="25" t="s">
        <v>58</v>
      </c>
      <c r="AJ104" s="25" t="s">
        <v>58</v>
      </c>
      <c r="AK104" s="25" t="s">
        <v>80</v>
      </c>
      <c r="AL104" s="25" t="s">
        <v>79</v>
      </c>
      <c r="AM104" s="25" t="s">
        <v>58</v>
      </c>
      <c r="AN104" s="26" t="s">
        <v>431</v>
      </c>
      <c r="AO104" s="26" t="s">
        <v>437</v>
      </c>
      <c r="AP104" s="38" t="s">
        <v>431</v>
      </c>
    </row>
    <row r="105" spans="1:42" ht="28.8" x14ac:dyDescent="0.25">
      <c r="A105" s="16">
        <v>99</v>
      </c>
      <c r="B105" s="31" t="s">
        <v>495</v>
      </c>
      <c r="C105" s="25">
        <v>1</v>
      </c>
      <c r="D105" s="26" t="s">
        <v>496</v>
      </c>
      <c r="E105" s="25" t="s">
        <v>51</v>
      </c>
      <c r="F105" s="25"/>
      <c r="G105" s="25"/>
      <c r="H105" s="26" t="s">
        <v>497</v>
      </c>
      <c r="I105" s="25" t="s">
        <v>53</v>
      </c>
      <c r="J105" s="25" t="s">
        <v>54</v>
      </c>
      <c r="K105" s="27">
        <v>44650</v>
      </c>
      <c r="L105" s="25" t="s">
        <v>459</v>
      </c>
      <c r="M105" s="25" t="s">
        <v>460</v>
      </c>
      <c r="N105" s="25" t="s">
        <v>436</v>
      </c>
      <c r="O105" s="27">
        <v>44651</v>
      </c>
      <c r="P105" s="27">
        <v>44711</v>
      </c>
      <c r="Q105" s="27">
        <v>44926</v>
      </c>
      <c r="R105" s="37">
        <v>83</v>
      </c>
      <c r="S105" s="37">
        <v>0</v>
      </c>
      <c r="T105" s="37">
        <v>83</v>
      </c>
      <c r="U105" s="37"/>
      <c r="V105" s="37">
        <v>83</v>
      </c>
      <c r="W105" s="37"/>
      <c r="X105" s="37"/>
      <c r="Y105" s="37"/>
      <c r="Z105" s="37"/>
      <c r="AA105" s="37"/>
      <c r="AB105" s="37"/>
      <c r="AC105" s="25">
        <v>549</v>
      </c>
      <c r="AD105" s="25">
        <v>2586</v>
      </c>
      <c r="AE105" s="25">
        <v>19</v>
      </c>
      <c r="AF105" s="25">
        <v>63</v>
      </c>
      <c r="AG105" s="25"/>
      <c r="AH105" s="25"/>
      <c r="AI105" s="25" t="s">
        <v>58</v>
      </c>
      <c r="AJ105" s="25" t="s">
        <v>58</v>
      </c>
      <c r="AK105" s="25" t="s">
        <v>80</v>
      </c>
      <c r="AL105" s="25" t="s">
        <v>58</v>
      </c>
      <c r="AM105" s="25" t="s">
        <v>58</v>
      </c>
      <c r="AN105" s="26" t="s">
        <v>431</v>
      </c>
      <c r="AO105" s="26" t="s">
        <v>437</v>
      </c>
      <c r="AP105" s="38" t="s">
        <v>431</v>
      </c>
    </row>
    <row r="106" spans="1:42" ht="28.8" x14ac:dyDescent="0.25">
      <c r="A106" s="23">
        <v>100</v>
      </c>
      <c r="B106" s="31" t="s">
        <v>498</v>
      </c>
      <c r="C106" s="25">
        <v>1</v>
      </c>
      <c r="D106" s="26" t="s">
        <v>499</v>
      </c>
      <c r="E106" s="25" t="s">
        <v>51</v>
      </c>
      <c r="F106" s="25"/>
      <c r="G106" s="25"/>
      <c r="H106" s="26" t="s">
        <v>500</v>
      </c>
      <c r="I106" s="25" t="s">
        <v>53</v>
      </c>
      <c r="J106" s="25" t="s">
        <v>54</v>
      </c>
      <c r="K106" s="27">
        <v>44650</v>
      </c>
      <c r="L106" s="25" t="s">
        <v>459</v>
      </c>
      <c r="M106" s="25" t="s">
        <v>460</v>
      </c>
      <c r="N106" s="25" t="s">
        <v>436</v>
      </c>
      <c r="O106" s="27">
        <v>44651</v>
      </c>
      <c r="P106" s="27">
        <v>44711</v>
      </c>
      <c r="Q106" s="27">
        <v>44926</v>
      </c>
      <c r="R106" s="37">
        <v>27</v>
      </c>
      <c r="S106" s="37">
        <v>0</v>
      </c>
      <c r="T106" s="37">
        <v>27</v>
      </c>
      <c r="U106" s="37"/>
      <c r="V106" s="37">
        <v>27</v>
      </c>
      <c r="W106" s="37"/>
      <c r="X106" s="37"/>
      <c r="Y106" s="37"/>
      <c r="Z106" s="37"/>
      <c r="AA106" s="37"/>
      <c r="AB106" s="37"/>
      <c r="AC106" s="25">
        <v>2260</v>
      </c>
      <c r="AD106" s="25">
        <v>8100</v>
      </c>
      <c r="AE106" s="25">
        <v>41</v>
      </c>
      <c r="AF106" s="25">
        <v>149</v>
      </c>
      <c r="AG106" s="25"/>
      <c r="AH106" s="25"/>
      <c r="AI106" s="25" t="s">
        <v>58</v>
      </c>
      <c r="AJ106" s="25" t="s">
        <v>58</v>
      </c>
      <c r="AK106" s="25" t="s">
        <v>390</v>
      </c>
      <c r="AL106" s="25" t="s">
        <v>58</v>
      </c>
      <c r="AM106" s="25" t="s">
        <v>58</v>
      </c>
      <c r="AN106" s="26" t="s">
        <v>431</v>
      </c>
      <c r="AO106" s="26" t="s">
        <v>437</v>
      </c>
      <c r="AP106" s="38" t="s">
        <v>431</v>
      </c>
    </row>
    <row r="107" spans="1:42" ht="28.8" x14ac:dyDescent="0.25">
      <c r="A107" s="16">
        <v>101</v>
      </c>
      <c r="B107" s="31" t="s">
        <v>501</v>
      </c>
      <c r="C107" s="25">
        <v>1</v>
      </c>
      <c r="D107" s="26" t="s">
        <v>502</v>
      </c>
      <c r="E107" s="25" t="s">
        <v>51</v>
      </c>
      <c r="F107" s="25"/>
      <c r="G107" s="25"/>
      <c r="H107" s="26" t="s">
        <v>503</v>
      </c>
      <c r="I107" s="25" t="s">
        <v>53</v>
      </c>
      <c r="J107" s="25" t="s">
        <v>54</v>
      </c>
      <c r="K107" s="27">
        <v>44650</v>
      </c>
      <c r="L107" s="25" t="s">
        <v>459</v>
      </c>
      <c r="M107" s="25" t="s">
        <v>460</v>
      </c>
      <c r="N107" s="25" t="s">
        <v>436</v>
      </c>
      <c r="O107" s="27">
        <v>44651</v>
      </c>
      <c r="P107" s="112">
        <v>44767</v>
      </c>
      <c r="Q107" s="27">
        <v>44926</v>
      </c>
      <c r="R107" s="37">
        <v>18</v>
      </c>
      <c r="S107" s="37">
        <v>0</v>
      </c>
      <c r="T107" s="37">
        <v>18</v>
      </c>
      <c r="U107" s="37"/>
      <c r="V107" s="37">
        <v>18</v>
      </c>
      <c r="W107" s="37"/>
      <c r="X107" s="37"/>
      <c r="Y107" s="37"/>
      <c r="Z107" s="37"/>
      <c r="AA107" s="37"/>
      <c r="AB107" s="37"/>
      <c r="AC107" s="25">
        <v>1770</v>
      </c>
      <c r="AD107" s="25">
        <v>6300</v>
      </c>
      <c r="AE107" s="25">
        <v>23</v>
      </c>
      <c r="AF107" s="25">
        <v>87</v>
      </c>
      <c r="AG107" s="25"/>
      <c r="AH107" s="25"/>
      <c r="AI107" s="25" t="s">
        <v>58</v>
      </c>
      <c r="AJ107" s="25" t="s">
        <v>79</v>
      </c>
      <c r="AK107" s="25" t="s">
        <v>390</v>
      </c>
      <c r="AL107" s="25" t="s">
        <v>58</v>
      </c>
      <c r="AM107" s="25" t="s">
        <v>58</v>
      </c>
      <c r="AN107" s="26" t="s">
        <v>431</v>
      </c>
      <c r="AO107" s="26" t="s">
        <v>437</v>
      </c>
      <c r="AP107" s="38" t="s">
        <v>431</v>
      </c>
    </row>
    <row r="108" spans="1:42" ht="43.2" x14ac:dyDescent="0.25">
      <c r="A108" s="23">
        <v>102</v>
      </c>
      <c r="B108" s="31" t="s">
        <v>504</v>
      </c>
      <c r="C108" s="25">
        <v>1</v>
      </c>
      <c r="D108" s="26" t="s">
        <v>505</v>
      </c>
      <c r="E108" s="25" t="s">
        <v>120</v>
      </c>
      <c r="F108" s="25" t="s">
        <v>506</v>
      </c>
      <c r="G108" s="25" t="s">
        <v>507</v>
      </c>
      <c r="H108" s="26" t="s">
        <v>508</v>
      </c>
      <c r="I108" s="25" t="s">
        <v>53</v>
      </c>
      <c r="J108" s="25" t="s">
        <v>54</v>
      </c>
      <c r="K108" s="27">
        <v>44650</v>
      </c>
      <c r="L108" s="25" t="s">
        <v>459</v>
      </c>
      <c r="M108" s="25" t="s">
        <v>460</v>
      </c>
      <c r="N108" s="25" t="s">
        <v>436</v>
      </c>
      <c r="O108" s="27">
        <v>44651</v>
      </c>
      <c r="P108" s="27">
        <v>44711</v>
      </c>
      <c r="Q108" s="27">
        <v>44926</v>
      </c>
      <c r="R108" s="37">
        <v>500</v>
      </c>
      <c r="S108" s="37">
        <v>0</v>
      </c>
      <c r="T108" s="37">
        <v>500</v>
      </c>
      <c r="U108" s="37"/>
      <c r="V108" s="37">
        <v>500</v>
      </c>
      <c r="W108" s="37"/>
      <c r="X108" s="37"/>
      <c r="Y108" s="37"/>
      <c r="Z108" s="37"/>
      <c r="AA108" s="37"/>
      <c r="AB108" s="37"/>
      <c r="AC108" s="25">
        <v>226</v>
      </c>
      <c r="AD108" s="25">
        <v>1205</v>
      </c>
      <c r="AE108" s="25">
        <v>7</v>
      </c>
      <c r="AF108" s="25">
        <v>23</v>
      </c>
      <c r="AG108" s="25"/>
      <c r="AH108" s="25"/>
      <c r="AI108" s="25" t="s">
        <v>58</v>
      </c>
      <c r="AJ108" s="25" t="s">
        <v>79</v>
      </c>
      <c r="AK108" s="25" t="s">
        <v>390</v>
      </c>
      <c r="AL108" s="25" t="s">
        <v>58</v>
      </c>
      <c r="AM108" s="25" t="s">
        <v>58</v>
      </c>
      <c r="AN108" s="26" t="s">
        <v>431</v>
      </c>
      <c r="AO108" s="26" t="s">
        <v>437</v>
      </c>
      <c r="AP108" s="38" t="s">
        <v>431</v>
      </c>
    </row>
    <row r="109" spans="1:42" ht="28.8" x14ac:dyDescent="0.25">
      <c r="A109" s="16">
        <v>103</v>
      </c>
      <c r="B109" s="31" t="s">
        <v>509</v>
      </c>
      <c r="C109" s="25">
        <v>1</v>
      </c>
      <c r="D109" s="26" t="s">
        <v>510</v>
      </c>
      <c r="E109" s="25" t="s">
        <v>324</v>
      </c>
      <c r="F109" s="25"/>
      <c r="G109" s="25"/>
      <c r="H109" s="26" t="s">
        <v>511</v>
      </c>
      <c r="I109" s="25" t="s">
        <v>53</v>
      </c>
      <c r="J109" s="25" t="s">
        <v>54</v>
      </c>
      <c r="K109" s="27">
        <v>44650</v>
      </c>
      <c r="L109" s="25" t="s">
        <v>55</v>
      </c>
      <c r="M109" s="25" t="s">
        <v>56</v>
      </c>
      <c r="N109" s="25" t="s">
        <v>436</v>
      </c>
      <c r="O109" s="27">
        <v>44651</v>
      </c>
      <c r="P109" s="112">
        <v>44803</v>
      </c>
      <c r="Q109" s="27">
        <v>44926</v>
      </c>
      <c r="R109" s="37">
        <v>100</v>
      </c>
      <c r="S109" s="37">
        <v>100</v>
      </c>
      <c r="T109" s="37">
        <v>0</v>
      </c>
      <c r="U109" s="37">
        <v>100</v>
      </c>
      <c r="V109" s="37"/>
      <c r="W109" s="37"/>
      <c r="X109" s="37"/>
      <c r="Y109" s="37"/>
      <c r="Z109" s="37"/>
      <c r="AA109" s="37"/>
      <c r="AB109" s="37"/>
      <c r="AC109" s="25">
        <v>316</v>
      </c>
      <c r="AD109" s="25">
        <v>1107</v>
      </c>
      <c r="AE109" s="25">
        <v>0</v>
      </c>
      <c r="AF109" s="25">
        <v>0</v>
      </c>
      <c r="AG109" s="25"/>
      <c r="AH109" s="25"/>
      <c r="AI109" s="25" t="s">
        <v>58</v>
      </c>
      <c r="AJ109" s="25" t="s">
        <v>58</v>
      </c>
      <c r="AK109" s="25" t="s">
        <v>390</v>
      </c>
      <c r="AL109" s="25" t="s">
        <v>58</v>
      </c>
      <c r="AM109" s="25" t="s">
        <v>58</v>
      </c>
      <c r="AN109" s="26" t="s">
        <v>431</v>
      </c>
      <c r="AO109" s="26" t="s">
        <v>437</v>
      </c>
      <c r="AP109" s="38" t="s">
        <v>431</v>
      </c>
    </row>
    <row r="110" spans="1:42" ht="28.8" x14ac:dyDescent="0.25">
      <c r="A110" s="23">
        <v>104</v>
      </c>
      <c r="B110" s="31" t="s">
        <v>512</v>
      </c>
      <c r="C110" s="25">
        <v>1</v>
      </c>
      <c r="D110" s="117" t="s">
        <v>513</v>
      </c>
      <c r="E110" s="25" t="s">
        <v>382</v>
      </c>
      <c r="F110" s="118" t="s">
        <v>394</v>
      </c>
      <c r="G110" s="118" t="s">
        <v>514</v>
      </c>
      <c r="H110" s="119" t="s">
        <v>515</v>
      </c>
      <c r="I110" s="25" t="s">
        <v>516</v>
      </c>
      <c r="J110" s="25" t="s">
        <v>65</v>
      </c>
      <c r="K110" s="63">
        <v>44734</v>
      </c>
      <c r="L110" s="25" t="s">
        <v>517</v>
      </c>
      <c r="M110" s="25" t="s">
        <v>518</v>
      </c>
      <c r="N110" s="25" t="s">
        <v>519</v>
      </c>
      <c r="O110" s="27">
        <v>44735</v>
      </c>
      <c r="P110" s="27">
        <v>44772</v>
      </c>
      <c r="Q110" s="27">
        <v>44925</v>
      </c>
      <c r="R110" s="37">
        <v>36.6</v>
      </c>
      <c r="S110" s="37">
        <v>0</v>
      </c>
      <c r="T110" s="37">
        <v>36.6</v>
      </c>
      <c r="U110" s="37"/>
      <c r="V110" s="37">
        <v>36.6</v>
      </c>
      <c r="W110" s="37"/>
      <c r="X110" s="37"/>
      <c r="Y110" s="37"/>
      <c r="Z110" s="37"/>
      <c r="AA110" s="37"/>
      <c r="AB110" s="37"/>
      <c r="AC110" s="127">
        <v>66</v>
      </c>
      <c r="AD110" s="127">
        <v>317</v>
      </c>
      <c r="AE110" s="25">
        <v>19</v>
      </c>
      <c r="AF110" s="25">
        <v>89</v>
      </c>
      <c r="AG110" s="25"/>
      <c r="AH110" s="25"/>
      <c r="AI110" s="25" t="s">
        <v>58</v>
      </c>
      <c r="AJ110" s="25" t="s">
        <v>58</v>
      </c>
      <c r="AK110" s="25" t="s">
        <v>80</v>
      </c>
      <c r="AL110" s="25" t="s">
        <v>79</v>
      </c>
      <c r="AM110" s="25" t="s">
        <v>58</v>
      </c>
      <c r="AN110" s="26" t="s">
        <v>431</v>
      </c>
      <c r="AO110" s="26" t="s">
        <v>437</v>
      </c>
      <c r="AP110" s="38" t="s">
        <v>431</v>
      </c>
    </row>
    <row r="111" spans="1:42" ht="28.8" x14ac:dyDescent="0.15">
      <c r="A111" s="16">
        <v>105</v>
      </c>
      <c r="B111" s="31" t="s">
        <v>520</v>
      </c>
      <c r="C111" s="25">
        <v>1</v>
      </c>
      <c r="D111" s="120" t="s">
        <v>521</v>
      </c>
      <c r="E111" s="25" t="s">
        <v>84</v>
      </c>
      <c r="F111" s="25" t="s">
        <v>186</v>
      </c>
      <c r="G111" s="118" t="s">
        <v>191</v>
      </c>
      <c r="H111" s="117" t="s">
        <v>522</v>
      </c>
      <c r="I111" s="25" t="s">
        <v>516</v>
      </c>
      <c r="J111" s="25" t="s">
        <v>65</v>
      </c>
      <c r="K111" s="63">
        <v>44734</v>
      </c>
      <c r="L111" s="25" t="s">
        <v>517</v>
      </c>
      <c r="M111" s="25" t="s">
        <v>518</v>
      </c>
      <c r="N111" s="25" t="s">
        <v>519</v>
      </c>
      <c r="O111" s="27">
        <v>44735</v>
      </c>
      <c r="P111" s="27">
        <v>44772</v>
      </c>
      <c r="Q111" s="27">
        <v>44925</v>
      </c>
      <c r="R111" s="37">
        <v>46.9</v>
      </c>
      <c r="S111" s="37">
        <v>0</v>
      </c>
      <c r="T111" s="37">
        <v>46.9</v>
      </c>
      <c r="U111" s="37"/>
      <c r="V111" s="37">
        <v>46.9</v>
      </c>
      <c r="W111" s="37"/>
      <c r="X111" s="37"/>
      <c r="Y111" s="37"/>
      <c r="Z111" s="37"/>
      <c r="AA111" s="37"/>
      <c r="AB111" s="37"/>
      <c r="AC111" s="127">
        <v>75</v>
      </c>
      <c r="AD111" s="127">
        <v>313</v>
      </c>
      <c r="AE111" s="25">
        <v>30</v>
      </c>
      <c r="AF111" s="25">
        <v>120</v>
      </c>
      <c r="AG111" s="25"/>
      <c r="AH111" s="25"/>
      <c r="AI111" s="25" t="s">
        <v>58</v>
      </c>
      <c r="AJ111" s="25" t="s">
        <v>58</v>
      </c>
      <c r="AK111" s="25" t="s">
        <v>80</v>
      </c>
      <c r="AL111" s="25" t="s">
        <v>79</v>
      </c>
      <c r="AM111" s="25" t="s">
        <v>58</v>
      </c>
      <c r="AN111" s="26" t="s">
        <v>431</v>
      </c>
      <c r="AO111" s="26" t="s">
        <v>437</v>
      </c>
      <c r="AP111" s="38" t="s">
        <v>431</v>
      </c>
    </row>
    <row r="112" spans="1:42" ht="28.8" x14ac:dyDescent="0.15">
      <c r="A112" s="23">
        <v>106</v>
      </c>
      <c r="B112" s="31" t="s">
        <v>523</v>
      </c>
      <c r="C112" s="25">
        <v>1</v>
      </c>
      <c r="D112" s="120" t="s">
        <v>524</v>
      </c>
      <c r="E112" s="118" t="s">
        <v>382</v>
      </c>
      <c r="F112" s="25" t="s">
        <v>398</v>
      </c>
      <c r="G112" s="118" t="s">
        <v>525</v>
      </c>
      <c r="H112" s="117" t="s">
        <v>526</v>
      </c>
      <c r="I112" s="25" t="s">
        <v>516</v>
      </c>
      <c r="J112" s="25" t="s">
        <v>65</v>
      </c>
      <c r="K112" s="63">
        <v>44734</v>
      </c>
      <c r="L112" s="25" t="s">
        <v>517</v>
      </c>
      <c r="M112" s="25" t="s">
        <v>518</v>
      </c>
      <c r="N112" s="25" t="s">
        <v>519</v>
      </c>
      <c r="O112" s="27">
        <v>44735</v>
      </c>
      <c r="P112" s="27">
        <v>44772</v>
      </c>
      <c r="Q112" s="27">
        <v>44925</v>
      </c>
      <c r="R112" s="37">
        <v>56.5</v>
      </c>
      <c r="S112" s="37">
        <v>0</v>
      </c>
      <c r="T112" s="37">
        <v>56.5</v>
      </c>
      <c r="U112" s="37"/>
      <c r="V112" s="37">
        <v>56.5</v>
      </c>
      <c r="W112" s="37"/>
      <c r="X112" s="37"/>
      <c r="Y112" s="37"/>
      <c r="Z112" s="37"/>
      <c r="AA112" s="37"/>
      <c r="AB112" s="37"/>
      <c r="AC112" s="127">
        <v>111</v>
      </c>
      <c r="AD112" s="127">
        <v>427</v>
      </c>
      <c r="AE112" s="25">
        <v>16</v>
      </c>
      <c r="AF112" s="25">
        <v>62</v>
      </c>
      <c r="AG112" s="25"/>
      <c r="AH112" s="25"/>
      <c r="AI112" s="25" t="s">
        <v>58</v>
      </c>
      <c r="AJ112" s="25" t="s">
        <v>58</v>
      </c>
      <c r="AK112" s="25" t="s">
        <v>80</v>
      </c>
      <c r="AL112" s="25" t="s">
        <v>79</v>
      </c>
      <c r="AM112" s="25" t="s">
        <v>58</v>
      </c>
      <c r="AN112" s="26" t="s">
        <v>431</v>
      </c>
      <c r="AO112" s="26" t="s">
        <v>437</v>
      </c>
      <c r="AP112" s="38" t="s">
        <v>431</v>
      </c>
    </row>
    <row r="113" spans="1:42 16354:16354" ht="28.8" x14ac:dyDescent="0.15">
      <c r="A113" s="16">
        <v>107</v>
      </c>
      <c r="B113" s="31" t="s">
        <v>527</v>
      </c>
      <c r="C113" s="25">
        <v>1</v>
      </c>
      <c r="D113" s="120" t="s">
        <v>528</v>
      </c>
      <c r="E113" s="118" t="s">
        <v>382</v>
      </c>
      <c r="F113" s="25" t="s">
        <v>398</v>
      </c>
      <c r="G113" s="118" t="s">
        <v>529</v>
      </c>
      <c r="H113" s="117" t="s">
        <v>530</v>
      </c>
      <c r="I113" s="25" t="s">
        <v>516</v>
      </c>
      <c r="J113" s="25" t="s">
        <v>65</v>
      </c>
      <c r="K113" s="63">
        <v>44734</v>
      </c>
      <c r="L113" s="25" t="s">
        <v>517</v>
      </c>
      <c r="M113" s="25" t="s">
        <v>518</v>
      </c>
      <c r="N113" s="25" t="s">
        <v>519</v>
      </c>
      <c r="O113" s="27">
        <v>44735</v>
      </c>
      <c r="P113" s="27">
        <v>44772</v>
      </c>
      <c r="Q113" s="27">
        <v>44925</v>
      </c>
      <c r="R113" s="37">
        <v>59.1</v>
      </c>
      <c r="S113" s="37">
        <v>0</v>
      </c>
      <c r="T113" s="37">
        <v>59.1</v>
      </c>
      <c r="U113" s="37"/>
      <c r="V113" s="37">
        <v>59.1</v>
      </c>
      <c r="W113" s="37"/>
      <c r="X113" s="37"/>
      <c r="Y113" s="37"/>
      <c r="Z113" s="37"/>
      <c r="AA113" s="37"/>
      <c r="AB113" s="37"/>
      <c r="AC113" s="127">
        <v>286</v>
      </c>
      <c r="AD113" s="127">
        <v>1124</v>
      </c>
      <c r="AE113" s="25">
        <v>38</v>
      </c>
      <c r="AF113" s="25">
        <v>150</v>
      </c>
      <c r="AG113" s="25"/>
      <c r="AH113" s="25"/>
      <c r="AI113" s="25" t="s">
        <v>58</v>
      </c>
      <c r="AJ113" s="25" t="s">
        <v>58</v>
      </c>
      <c r="AK113" s="25" t="s">
        <v>80</v>
      </c>
      <c r="AL113" s="25" t="s">
        <v>79</v>
      </c>
      <c r="AM113" s="25" t="s">
        <v>58</v>
      </c>
      <c r="AN113" s="26" t="s">
        <v>431</v>
      </c>
      <c r="AO113" s="26" t="s">
        <v>437</v>
      </c>
      <c r="AP113" s="38" t="s">
        <v>431</v>
      </c>
    </row>
    <row r="114" spans="1:42 16354:16354" ht="28.8" x14ac:dyDescent="0.25">
      <c r="A114" s="31">
        <v>108</v>
      </c>
      <c r="B114" s="25" t="s">
        <v>531</v>
      </c>
      <c r="C114" s="121">
        <v>1</v>
      </c>
      <c r="D114" s="117" t="s">
        <v>532</v>
      </c>
      <c r="E114" s="25" t="s">
        <v>382</v>
      </c>
      <c r="F114" s="118" t="s">
        <v>383</v>
      </c>
      <c r="G114" s="117" t="s">
        <v>533</v>
      </c>
      <c r="H114" s="26" t="s">
        <v>534</v>
      </c>
      <c r="I114" s="25" t="s">
        <v>516</v>
      </c>
      <c r="J114" s="93" t="s">
        <v>65</v>
      </c>
      <c r="K114" s="27">
        <v>44734</v>
      </c>
      <c r="L114" s="25" t="s">
        <v>517</v>
      </c>
      <c r="M114" s="25" t="s">
        <v>518</v>
      </c>
      <c r="N114" s="94" t="s">
        <v>519</v>
      </c>
      <c r="O114" s="27">
        <v>44735</v>
      </c>
      <c r="P114" s="27">
        <v>44772</v>
      </c>
      <c r="Q114" s="27">
        <v>44925</v>
      </c>
      <c r="R114" s="37">
        <v>25.1</v>
      </c>
      <c r="S114" s="37">
        <v>0</v>
      </c>
      <c r="T114" s="37">
        <v>25.1</v>
      </c>
      <c r="U114" s="37"/>
      <c r="V114" s="37">
        <v>25.1</v>
      </c>
      <c r="W114" s="37"/>
      <c r="X114" s="37"/>
      <c r="Y114" s="37"/>
      <c r="Z114" s="37"/>
      <c r="AA114" s="37"/>
      <c r="AB114" s="37"/>
      <c r="AC114" s="127">
        <v>80</v>
      </c>
      <c r="AD114" s="127">
        <v>303</v>
      </c>
      <c r="AE114" s="25">
        <v>13</v>
      </c>
      <c r="AF114" s="25">
        <v>55</v>
      </c>
      <c r="AG114" s="25"/>
      <c r="AH114" s="25"/>
      <c r="AI114" s="25" t="s">
        <v>58</v>
      </c>
      <c r="AJ114" s="25" t="s">
        <v>58</v>
      </c>
      <c r="AK114" s="25" t="s">
        <v>80</v>
      </c>
      <c r="AL114" s="25" t="s">
        <v>79</v>
      </c>
      <c r="AM114" s="33" t="s">
        <v>58</v>
      </c>
      <c r="AN114" s="26" t="s">
        <v>431</v>
      </c>
      <c r="AO114" s="26" t="s">
        <v>437</v>
      </c>
      <c r="AP114" t="s">
        <v>431</v>
      </c>
      <c r="XDZ114" s="31"/>
    </row>
    <row r="115" spans="1:42 16354:16354" ht="28.8" x14ac:dyDescent="0.25">
      <c r="A115" s="31">
        <v>109</v>
      </c>
      <c r="B115" s="25" t="s">
        <v>535</v>
      </c>
      <c r="C115" s="121">
        <v>1</v>
      </c>
      <c r="D115" s="117" t="s">
        <v>536</v>
      </c>
      <c r="E115" s="25" t="s">
        <v>84</v>
      </c>
      <c r="F115" s="118" t="s">
        <v>186</v>
      </c>
      <c r="G115" s="117" t="s">
        <v>187</v>
      </c>
      <c r="H115" s="26" t="s">
        <v>537</v>
      </c>
      <c r="I115" s="25" t="s">
        <v>516</v>
      </c>
      <c r="J115" s="93" t="s">
        <v>65</v>
      </c>
      <c r="K115" s="27">
        <v>44734</v>
      </c>
      <c r="L115" s="25" t="s">
        <v>517</v>
      </c>
      <c r="M115" s="25" t="s">
        <v>518</v>
      </c>
      <c r="N115" s="94" t="s">
        <v>519</v>
      </c>
      <c r="O115" s="27">
        <v>44735</v>
      </c>
      <c r="P115" s="27">
        <v>44772</v>
      </c>
      <c r="Q115" s="27">
        <v>44925</v>
      </c>
      <c r="R115" s="37">
        <v>40.799999999999997</v>
      </c>
      <c r="S115" s="37">
        <v>0</v>
      </c>
      <c r="T115" s="37">
        <v>40.799999999999997</v>
      </c>
      <c r="U115" s="37"/>
      <c r="V115" s="37">
        <v>40.799999999999997</v>
      </c>
      <c r="W115" s="37"/>
      <c r="X115" s="37"/>
      <c r="Y115" s="37"/>
      <c r="Z115" s="37"/>
      <c r="AA115" s="37"/>
      <c r="AB115" s="37"/>
      <c r="AC115" s="127">
        <v>105</v>
      </c>
      <c r="AD115" s="127">
        <v>405</v>
      </c>
      <c r="AE115" s="25">
        <v>41</v>
      </c>
      <c r="AF115" s="25">
        <v>172</v>
      </c>
      <c r="AG115" s="25"/>
      <c r="AH115" s="25"/>
      <c r="AI115" s="25" t="s">
        <v>58</v>
      </c>
      <c r="AJ115" s="25" t="s">
        <v>58</v>
      </c>
      <c r="AK115" s="25" t="s">
        <v>80</v>
      </c>
      <c r="AL115" s="25" t="s">
        <v>79</v>
      </c>
      <c r="AM115" s="33" t="s">
        <v>58</v>
      </c>
      <c r="AN115" s="26" t="s">
        <v>431</v>
      </c>
      <c r="AO115" s="26" t="s">
        <v>437</v>
      </c>
      <c r="AP115" t="s">
        <v>431</v>
      </c>
      <c r="XDZ115" s="31"/>
    </row>
    <row r="116" spans="1:42 16354:16354" ht="43.2" x14ac:dyDescent="0.25">
      <c r="A116" s="31">
        <v>110</v>
      </c>
      <c r="B116" s="25" t="s">
        <v>538</v>
      </c>
      <c r="C116" s="121">
        <v>1</v>
      </c>
      <c r="D116" s="117" t="s">
        <v>539</v>
      </c>
      <c r="E116" s="25" t="s">
        <v>540</v>
      </c>
      <c r="F116" s="118" t="s">
        <v>541</v>
      </c>
      <c r="G116" s="117" t="s">
        <v>542</v>
      </c>
      <c r="H116" s="26" t="s">
        <v>543</v>
      </c>
      <c r="I116" s="25" t="s">
        <v>516</v>
      </c>
      <c r="J116" s="93" t="s">
        <v>65</v>
      </c>
      <c r="K116" s="27">
        <v>44734</v>
      </c>
      <c r="L116" s="25" t="s">
        <v>544</v>
      </c>
      <c r="M116" s="25" t="s">
        <v>545</v>
      </c>
      <c r="N116" s="94" t="s">
        <v>519</v>
      </c>
      <c r="O116" s="27">
        <v>44735</v>
      </c>
      <c r="P116" s="27">
        <v>44772</v>
      </c>
      <c r="Q116" s="27">
        <v>44925</v>
      </c>
      <c r="R116" s="37">
        <v>40</v>
      </c>
      <c r="S116" s="37">
        <v>0</v>
      </c>
      <c r="T116" s="37">
        <v>40</v>
      </c>
      <c r="U116" s="37"/>
      <c r="V116" s="37"/>
      <c r="W116" s="37"/>
      <c r="X116" s="37">
        <v>40</v>
      </c>
      <c r="Y116" s="37"/>
      <c r="Z116" s="37"/>
      <c r="AA116" s="37"/>
      <c r="AB116" s="37"/>
      <c r="AC116" s="127">
        <v>148</v>
      </c>
      <c r="AD116" s="127">
        <v>550</v>
      </c>
      <c r="AE116" s="25">
        <v>15</v>
      </c>
      <c r="AF116" s="25">
        <v>60</v>
      </c>
      <c r="AG116" s="25"/>
      <c r="AH116" s="25"/>
      <c r="AI116" s="25" t="s">
        <v>58</v>
      </c>
      <c r="AJ116" s="25" t="s">
        <v>58</v>
      </c>
      <c r="AK116" s="25" t="s">
        <v>80</v>
      </c>
      <c r="AL116" s="25" t="s">
        <v>79</v>
      </c>
      <c r="AM116" s="33" t="s">
        <v>58</v>
      </c>
      <c r="AN116" s="26" t="s">
        <v>431</v>
      </c>
      <c r="AO116" s="26" t="s">
        <v>437</v>
      </c>
      <c r="AP116" t="s">
        <v>431</v>
      </c>
      <c r="XDZ116" s="31"/>
    </row>
    <row r="117" spans="1:42 16354:16354" ht="43.2" x14ac:dyDescent="0.25">
      <c r="A117" s="31">
        <v>111</v>
      </c>
      <c r="B117" s="25" t="s">
        <v>546</v>
      </c>
      <c r="C117" s="121">
        <v>1</v>
      </c>
      <c r="D117" s="117" t="s">
        <v>547</v>
      </c>
      <c r="E117" s="25" t="s">
        <v>548</v>
      </c>
      <c r="F117" s="118" t="s">
        <v>549</v>
      </c>
      <c r="G117" s="117" t="s">
        <v>550</v>
      </c>
      <c r="H117" s="26" t="s">
        <v>543</v>
      </c>
      <c r="I117" s="25" t="s">
        <v>516</v>
      </c>
      <c r="J117" s="93" t="s">
        <v>65</v>
      </c>
      <c r="K117" s="27">
        <v>44734</v>
      </c>
      <c r="L117" s="25" t="s">
        <v>544</v>
      </c>
      <c r="M117" s="25" t="s">
        <v>545</v>
      </c>
      <c r="N117" s="94" t="s">
        <v>519</v>
      </c>
      <c r="O117" s="27">
        <v>44735</v>
      </c>
      <c r="P117" s="27">
        <v>44772</v>
      </c>
      <c r="Q117" s="27">
        <v>44925</v>
      </c>
      <c r="R117" s="37">
        <v>33</v>
      </c>
      <c r="S117" s="37">
        <v>0</v>
      </c>
      <c r="T117" s="37">
        <v>33</v>
      </c>
      <c r="U117" s="37"/>
      <c r="V117" s="37"/>
      <c r="W117" s="37"/>
      <c r="X117" s="37">
        <v>33</v>
      </c>
      <c r="Y117" s="37"/>
      <c r="Z117" s="37"/>
      <c r="AA117" s="37"/>
      <c r="AB117" s="37"/>
      <c r="AC117" s="127">
        <v>135</v>
      </c>
      <c r="AD117" s="127">
        <v>500</v>
      </c>
      <c r="AE117" s="127">
        <v>21</v>
      </c>
      <c r="AF117" s="25">
        <v>80</v>
      </c>
      <c r="AG117" s="25"/>
      <c r="AH117" s="25"/>
      <c r="AI117" s="25" t="s">
        <v>58</v>
      </c>
      <c r="AJ117" s="25" t="s">
        <v>58</v>
      </c>
      <c r="AK117" s="25" t="s">
        <v>80</v>
      </c>
      <c r="AL117" s="25" t="s">
        <v>79</v>
      </c>
      <c r="AM117" s="33" t="s">
        <v>58</v>
      </c>
      <c r="AN117" s="26" t="s">
        <v>431</v>
      </c>
      <c r="AO117" s="26" t="s">
        <v>437</v>
      </c>
      <c r="AP117" t="s">
        <v>431</v>
      </c>
      <c r="XDZ117" s="31"/>
    </row>
    <row r="118" spans="1:42 16354:16354" ht="43.2" x14ac:dyDescent="0.25">
      <c r="A118" s="31">
        <v>112</v>
      </c>
      <c r="B118" s="25" t="s">
        <v>551</v>
      </c>
      <c r="C118" s="121">
        <v>1</v>
      </c>
      <c r="D118" s="117" t="s">
        <v>552</v>
      </c>
      <c r="E118" s="25" t="s">
        <v>553</v>
      </c>
      <c r="F118" s="118" t="s">
        <v>554</v>
      </c>
      <c r="G118" s="117"/>
      <c r="H118" s="26" t="s">
        <v>555</v>
      </c>
      <c r="I118" s="25" t="s">
        <v>516</v>
      </c>
      <c r="J118" s="93" t="s">
        <v>65</v>
      </c>
      <c r="K118" s="27">
        <v>44734</v>
      </c>
      <c r="L118" s="25" t="s">
        <v>517</v>
      </c>
      <c r="M118" s="25" t="s">
        <v>518</v>
      </c>
      <c r="N118" s="94" t="s">
        <v>519</v>
      </c>
      <c r="O118" s="27">
        <v>44735</v>
      </c>
      <c r="P118" s="27">
        <v>44834</v>
      </c>
      <c r="Q118" s="27">
        <v>44925</v>
      </c>
      <c r="R118" s="37">
        <v>73</v>
      </c>
      <c r="S118" s="37">
        <v>0</v>
      </c>
      <c r="T118" s="37">
        <v>73</v>
      </c>
      <c r="U118" s="37"/>
      <c r="V118" s="37">
        <v>73</v>
      </c>
      <c r="W118" s="37"/>
      <c r="X118" s="37"/>
      <c r="Y118" s="37"/>
      <c r="Z118" s="37"/>
      <c r="AA118" s="37"/>
      <c r="AB118" s="37"/>
      <c r="AC118" s="127">
        <v>80</v>
      </c>
      <c r="AD118" s="127">
        <v>500</v>
      </c>
      <c r="AE118" s="127">
        <v>20</v>
      </c>
      <c r="AF118" s="25">
        <v>80</v>
      </c>
      <c r="AG118" s="25"/>
      <c r="AH118" s="25"/>
      <c r="AI118" s="25" t="s">
        <v>58</v>
      </c>
      <c r="AJ118" s="25" t="s">
        <v>58</v>
      </c>
      <c r="AK118" s="25" t="s">
        <v>80</v>
      </c>
      <c r="AL118" s="25" t="s">
        <v>79</v>
      </c>
      <c r="AM118" s="33" t="s">
        <v>58</v>
      </c>
      <c r="AN118" s="26" t="s">
        <v>431</v>
      </c>
      <c r="AO118" s="26" t="s">
        <v>437</v>
      </c>
      <c r="AP118" t="s">
        <v>431</v>
      </c>
      <c r="XDZ118" s="31"/>
    </row>
    <row r="119" spans="1:42 16354:16354" s="6" customFormat="1" ht="55.95" customHeight="1" x14ac:dyDescent="0.25">
      <c r="A119" s="16">
        <v>113</v>
      </c>
      <c r="B119" s="32" t="s">
        <v>556</v>
      </c>
      <c r="C119" s="47">
        <f>SUM(C120:C121)</f>
        <v>2</v>
      </c>
      <c r="D119" s="20"/>
      <c r="E119" s="22"/>
      <c r="F119" s="22"/>
      <c r="G119" s="22"/>
      <c r="H119" s="122"/>
      <c r="I119" s="22"/>
      <c r="J119" s="22"/>
      <c r="K119" s="21"/>
      <c r="L119" s="22"/>
      <c r="M119" s="22"/>
      <c r="N119" s="22"/>
      <c r="O119" s="21"/>
      <c r="P119" s="21"/>
      <c r="Q119" s="21"/>
      <c r="R119" s="47">
        <f t="shared" ref="R119:AH119" si="15">IF(SUM(R120:R121)=0,"",SUM(R120:R121))</f>
        <v>821.28</v>
      </c>
      <c r="S119" s="47">
        <f t="shared" si="15"/>
        <v>820.6</v>
      </c>
      <c r="T119" s="47">
        <f t="shared" si="15"/>
        <v>0.68</v>
      </c>
      <c r="U119" s="47">
        <f t="shared" si="15"/>
        <v>216.65</v>
      </c>
      <c r="V119" s="47" t="str">
        <f t="shared" si="15"/>
        <v/>
      </c>
      <c r="W119" s="47">
        <f t="shared" si="15"/>
        <v>592.5</v>
      </c>
      <c r="X119" s="47" t="str">
        <f t="shared" si="15"/>
        <v/>
      </c>
      <c r="Y119" s="47" t="str">
        <f t="shared" si="15"/>
        <v/>
      </c>
      <c r="Z119" s="47" t="str">
        <f t="shared" si="15"/>
        <v/>
      </c>
      <c r="AA119" s="47">
        <f t="shared" si="15"/>
        <v>11.45</v>
      </c>
      <c r="AB119" s="47">
        <f t="shared" si="15"/>
        <v>0.68</v>
      </c>
      <c r="AC119" s="47">
        <f t="shared" si="15"/>
        <v>2792</v>
      </c>
      <c r="AD119" s="47">
        <f t="shared" si="15"/>
        <v>12563</v>
      </c>
      <c r="AE119" s="47">
        <f t="shared" si="15"/>
        <v>2707</v>
      </c>
      <c r="AF119" s="47">
        <f t="shared" si="15"/>
        <v>12166</v>
      </c>
      <c r="AG119" s="47">
        <f t="shared" si="15"/>
        <v>1</v>
      </c>
      <c r="AH119" s="47">
        <f t="shared" si="15"/>
        <v>4</v>
      </c>
      <c r="AI119" s="22"/>
      <c r="AJ119" s="22"/>
      <c r="AK119" s="22"/>
      <c r="AL119" s="22"/>
      <c r="AM119" s="22"/>
      <c r="AN119" s="20"/>
      <c r="AO119" s="20"/>
      <c r="AP119" s="36" t="s">
        <v>556</v>
      </c>
    </row>
    <row r="120" spans="1:42 16354:16354" ht="72" x14ac:dyDescent="0.25">
      <c r="A120" s="23">
        <v>114</v>
      </c>
      <c r="B120" s="31" t="s">
        <v>557</v>
      </c>
      <c r="C120" s="25">
        <v>1</v>
      </c>
      <c r="D120" s="26" t="s">
        <v>558</v>
      </c>
      <c r="E120" s="25" t="s">
        <v>51</v>
      </c>
      <c r="F120" s="25"/>
      <c r="G120" s="25"/>
      <c r="H120" s="26" t="s">
        <v>559</v>
      </c>
      <c r="I120" s="25" t="s">
        <v>53</v>
      </c>
      <c r="J120" s="25" t="s">
        <v>54</v>
      </c>
      <c r="K120" s="27">
        <v>44650</v>
      </c>
      <c r="L120" s="25" t="s">
        <v>560</v>
      </c>
      <c r="M120" s="25" t="s">
        <v>561</v>
      </c>
      <c r="N120" s="25" t="s">
        <v>562</v>
      </c>
      <c r="O120" s="27">
        <v>44651</v>
      </c>
      <c r="P120" s="124">
        <v>44652</v>
      </c>
      <c r="Q120" s="124">
        <v>44926</v>
      </c>
      <c r="R120" s="37">
        <f t="shared" ref="R120:R128" si="16">SUM(S120:T120)</f>
        <v>624.28</v>
      </c>
      <c r="S120" s="37">
        <f t="shared" ref="S120:S128" si="17">SUM(U120,W120,Y120,AA120)</f>
        <v>623.6</v>
      </c>
      <c r="T120" s="37">
        <f t="shared" ref="T120:T128" si="18">SUM(V120,X120,Z120,AB120)</f>
        <v>0.68</v>
      </c>
      <c r="U120" s="37">
        <v>216.65</v>
      </c>
      <c r="V120" s="37"/>
      <c r="W120" s="37">
        <v>395.5</v>
      </c>
      <c r="X120" s="37"/>
      <c r="Y120" s="37"/>
      <c r="Z120" s="37"/>
      <c r="AA120" s="37">
        <v>11.45</v>
      </c>
      <c r="AB120" s="37">
        <v>0.68</v>
      </c>
      <c r="AC120" s="25">
        <v>2697</v>
      </c>
      <c r="AD120" s="25">
        <v>12137</v>
      </c>
      <c r="AE120" s="25">
        <v>2697</v>
      </c>
      <c r="AF120" s="25">
        <v>12137</v>
      </c>
      <c r="AG120" s="25"/>
      <c r="AH120" s="25"/>
      <c r="AI120" s="25" t="s">
        <v>58</v>
      </c>
      <c r="AJ120" s="25" t="s">
        <v>79</v>
      </c>
      <c r="AK120" s="25" t="s">
        <v>59</v>
      </c>
      <c r="AL120" s="25" t="s">
        <v>58</v>
      </c>
      <c r="AM120" s="25" t="s">
        <v>79</v>
      </c>
      <c r="AN120" s="26" t="s">
        <v>556</v>
      </c>
      <c r="AO120" s="26" t="s">
        <v>563</v>
      </c>
      <c r="AP120" s="38" t="s">
        <v>556</v>
      </c>
    </row>
    <row r="121" spans="1:42 16354:16354" ht="57.6" x14ac:dyDescent="0.25">
      <c r="A121" s="16">
        <v>115</v>
      </c>
      <c r="B121" s="31" t="s">
        <v>564</v>
      </c>
      <c r="C121" s="25">
        <v>1</v>
      </c>
      <c r="D121" s="26" t="s">
        <v>565</v>
      </c>
      <c r="E121" s="25" t="s">
        <v>277</v>
      </c>
      <c r="F121" s="25" t="s">
        <v>566</v>
      </c>
      <c r="G121" s="25" t="s">
        <v>567</v>
      </c>
      <c r="H121" s="26" t="s">
        <v>568</v>
      </c>
      <c r="I121" s="25" t="s">
        <v>53</v>
      </c>
      <c r="J121" s="25" t="s">
        <v>54</v>
      </c>
      <c r="K121" s="27">
        <v>44650</v>
      </c>
      <c r="L121" s="25" t="s">
        <v>134</v>
      </c>
      <c r="M121" s="25" t="s">
        <v>135</v>
      </c>
      <c r="N121" s="25" t="s">
        <v>569</v>
      </c>
      <c r="O121" s="27">
        <v>44651</v>
      </c>
      <c r="P121" s="124">
        <v>44652</v>
      </c>
      <c r="Q121" s="124">
        <v>44926</v>
      </c>
      <c r="R121" s="37">
        <f t="shared" si="16"/>
        <v>197</v>
      </c>
      <c r="S121" s="37">
        <f t="shared" si="17"/>
        <v>197</v>
      </c>
      <c r="T121" s="37">
        <f t="shared" si="18"/>
        <v>0</v>
      </c>
      <c r="U121" s="37"/>
      <c r="V121" s="37"/>
      <c r="W121" s="37">
        <v>197</v>
      </c>
      <c r="X121" s="37"/>
      <c r="Y121" s="37"/>
      <c r="Z121" s="37"/>
      <c r="AA121" s="37"/>
      <c r="AB121" s="37"/>
      <c r="AC121" s="25">
        <v>95</v>
      </c>
      <c r="AD121" s="25">
        <v>426</v>
      </c>
      <c r="AE121" s="25">
        <v>10</v>
      </c>
      <c r="AF121" s="25">
        <v>29</v>
      </c>
      <c r="AG121" s="25">
        <v>1</v>
      </c>
      <c r="AH121" s="25">
        <v>4</v>
      </c>
      <c r="AI121" s="25" t="s">
        <v>58</v>
      </c>
      <c r="AJ121" s="25" t="s">
        <v>79</v>
      </c>
      <c r="AK121" s="25" t="s">
        <v>80</v>
      </c>
      <c r="AL121" s="25" t="s">
        <v>58</v>
      </c>
      <c r="AM121" s="25" t="s">
        <v>58</v>
      </c>
      <c r="AN121" s="26" t="s">
        <v>556</v>
      </c>
      <c r="AO121" s="26" t="s">
        <v>563</v>
      </c>
      <c r="AP121" s="38" t="s">
        <v>556</v>
      </c>
    </row>
    <row r="122" spans="1:42 16354:16354" s="6" customFormat="1" ht="55.95" customHeight="1" x14ac:dyDescent="0.25">
      <c r="A122" s="23">
        <v>116</v>
      </c>
      <c r="B122" s="32" t="s">
        <v>570</v>
      </c>
      <c r="C122" s="47">
        <f>SUM(C123:C128)</f>
        <v>6</v>
      </c>
      <c r="D122" s="45"/>
      <c r="E122" s="22"/>
      <c r="F122" s="22"/>
      <c r="G122" s="22"/>
      <c r="H122" s="20"/>
      <c r="I122" s="22"/>
      <c r="J122" s="22"/>
      <c r="K122" s="21"/>
      <c r="L122" s="22"/>
      <c r="M122" s="22"/>
      <c r="N122" s="22"/>
      <c r="O122" s="21"/>
      <c r="P122" s="21"/>
      <c r="Q122" s="126"/>
      <c r="R122" s="47">
        <f t="shared" ref="R122:AH122" si="19">IF(SUM(R123:R128)=0,"",SUM(R123:R128))</f>
        <v>265.68</v>
      </c>
      <c r="S122" s="47">
        <f t="shared" si="19"/>
        <v>265.68</v>
      </c>
      <c r="T122" s="47" t="str">
        <f t="shared" si="19"/>
        <v/>
      </c>
      <c r="U122" s="47">
        <f t="shared" si="19"/>
        <v>265.68</v>
      </c>
      <c r="V122" s="47" t="str">
        <f t="shared" si="19"/>
        <v/>
      </c>
      <c r="W122" s="47" t="str">
        <f t="shared" si="19"/>
        <v/>
      </c>
      <c r="X122" s="47" t="str">
        <f t="shared" si="19"/>
        <v/>
      </c>
      <c r="Y122" s="47" t="str">
        <f t="shared" si="19"/>
        <v/>
      </c>
      <c r="Z122" s="47" t="str">
        <f t="shared" si="19"/>
        <v/>
      </c>
      <c r="AA122" s="47" t="str">
        <f t="shared" si="19"/>
        <v/>
      </c>
      <c r="AB122" s="47" t="str">
        <f t="shared" si="19"/>
        <v/>
      </c>
      <c r="AC122" s="47" t="str">
        <f t="shared" si="19"/>
        <v/>
      </c>
      <c r="AD122" s="47" t="str">
        <f t="shared" si="19"/>
        <v/>
      </c>
      <c r="AE122" s="47" t="str">
        <f t="shared" si="19"/>
        <v/>
      </c>
      <c r="AF122" s="47" t="str">
        <f t="shared" si="19"/>
        <v/>
      </c>
      <c r="AG122" s="47" t="str">
        <f t="shared" si="19"/>
        <v/>
      </c>
      <c r="AH122" s="47" t="str">
        <f t="shared" si="19"/>
        <v/>
      </c>
      <c r="AI122" s="45"/>
      <c r="AJ122" s="45"/>
      <c r="AK122" s="45"/>
      <c r="AL122" s="45"/>
      <c r="AM122" s="45"/>
      <c r="AN122" s="45"/>
      <c r="AO122" s="45"/>
      <c r="AP122" s="56" t="s">
        <v>570</v>
      </c>
    </row>
    <row r="123" spans="1:42 16354:16354" ht="40.950000000000003" customHeight="1" x14ac:dyDescent="0.25">
      <c r="A123" s="16">
        <v>117</v>
      </c>
      <c r="B123" s="49" t="s">
        <v>571</v>
      </c>
      <c r="C123" s="25">
        <v>1</v>
      </c>
      <c r="D123" s="50" t="s">
        <v>572</v>
      </c>
      <c r="E123" s="53" t="s">
        <v>84</v>
      </c>
      <c r="F123" s="53" t="s">
        <v>85</v>
      </c>
      <c r="G123" s="53"/>
      <c r="H123" s="68" t="s">
        <v>573</v>
      </c>
      <c r="I123" s="125"/>
      <c r="J123" s="25" t="s">
        <v>65</v>
      </c>
      <c r="K123" s="63">
        <v>44734</v>
      </c>
      <c r="L123" s="25" t="s">
        <v>336</v>
      </c>
      <c r="M123" s="25" t="s">
        <v>337</v>
      </c>
      <c r="N123" s="25" t="s">
        <v>574</v>
      </c>
      <c r="O123" s="52">
        <v>44735</v>
      </c>
      <c r="P123" s="27">
        <v>44772</v>
      </c>
      <c r="Q123" s="27">
        <v>44925</v>
      </c>
      <c r="R123" s="37">
        <f t="shared" si="16"/>
        <v>33.799999999999997</v>
      </c>
      <c r="S123" s="37">
        <f t="shared" si="17"/>
        <v>33.799999999999997</v>
      </c>
      <c r="T123" s="37">
        <f t="shared" si="18"/>
        <v>0</v>
      </c>
      <c r="U123" s="37">
        <v>33.799999999999997</v>
      </c>
      <c r="V123" s="37"/>
      <c r="W123" s="37"/>
      <c r="X123" s="37"/>
      <c r="Y123" s="37"/>
      <c r="Z123" s="37"/>
      <c r="AA123" s="37"/>
      <c r="AB123" s="37"/>
      <c r="AC123" s="128"/>
      <c r="AD123" s="128"/>
      <c r="AE123" s="53"/>
      <c r="AF123" s="53"/>
      <c r="AG123" s="53"/>
      <c r="AH123" s="53"/>
      <c r="AI123" s="128"/>
      <c r="AJ123" s="128"/>
      <c r="AK123" s="128"/>
      <c r="AL123" s="128" t="s">
        <v>79</v>
      </c>
      <c r="AM123" s="128"/>
      <c r="AN123" s="125" t="s">
        <v>570</v>
      </c>
      <c r="AO123" s="125"/>
      <c r="AP123" s="58" t="s">
        <v>570</v>
      </c>
    </row>
    <row r="124" spans="1:42 16354:16354" ht="40.950000000000003" customHeight="1" x14ac:dyDescent="0.25">
      <c r="A124" s="23">
        <v>118</v>
      </c>
      <c r="B124" s="49" t="s">
        <v>575</v>
      </c>
      <c r="C124" s="25">
        <v>1</v>
      </c>
      <c r="D124" s="54" t="s">
        <v>576</v>
      </c>
      <c r="E124" s="53" t="s">
        <v>103</v>
      </c>
      <c r="F124" s="53" t="s">
        <v>235</v>
      </c>
      <c r="G124" s="53"/>
      <c r="H124" s="54" t="s">
        <v>577</v>
      </c>
      <c r="I124" s="125"/>
      <c r="J124" s="25" t="s">
        <v>65</v>
      </c>
      <c r="K124" s="63">
        <v>44734</v>
      </c>
      <c r="L124" s="25" t="s">
        <v>336</v>
      </c>
      <c r="M124" s="25" t="s">
        <v>337</v>
      </c>
      <c r="N124" s="25" t="s">
        <v>574</v>
      </c>
      <c r="O124" s="52">
        <v>44735</v>
      </c>
      <c r="P124" s="27">
        <v>44772</v>
      </c>
      <c r="Q124" s="27">
        <v>44925</v>
      </c>
      <c r="R124" s="37">
        <f t="shared" si="16"/>
        <v>67.599999999999994</v>
      </c>
      <c r="S124" s="37">
        <f t="shared" si="17"/>
        <v>67.599999999999994</v>
      </c>
      <c r="T124" s="37">
        <f t="shared" si="18"/>
        <v>0</v>
      </c>
      <c r="U124" s="37">
        <v>67.599999999999994</v>
      </c>
      <c r="V124" s="37"/>
      <c r="W124" s="37"/>
      <c r="X124" s="37"/>
      <c r="Y124" s="37"/>
      <c r="Z124" s="37"/>
      <c r="AA124" s="37"/>
      <c r="AB124" s="37"/>
      <c r="AC124" s="128"/>
      <c r="AD124" s="128"/>
      <c r="AE124" s="53"/>
      <c r="AF124" s="53"/>
      <c r="AG124" s="53"/>
      <c r="AH124" s="53"/>
      <c r="AI124" s="128"/>
      <c r="AJ124" s="128"/>
      <c r="AK124" s="128"/>
      <c r="AL124" s="128" t="s">
        <v>79</v>
      </c>
      <c r="AM124" s="128"/>
      <c r="AN124" s="125" t="s">
        <v>570</v>
      </c>
      <c r="AO124" s="125"/>
      <c r="AP124" s="58" t="s">
        <v>570</v>
      </c>
    </row>
    <row r="125" spans="1:42 16354:16354" ht="72" x14ac:dyDescent="0.25">
      <c r="A125" s="16">
        <v>119</v>
      </c>
      <c r="B125" s="49" t="s">
        <v>578</v>
      </c>
      <c r="C125" s="25">
        <v>1</v>
      </c>
      <c r="D125" s="55" t="s">
        <v>579</v>
      </c>
      <c r="E125" s="53" t="s">
        <v>284</v>
      </c>
      <c r="F125" s="53" t="s">
        <v>75</v>
      </c>
      <c r="G125" s="53"/>
      <c r="H125" s="123" t="s">
        <v>580</v>
      </c>
      <c r="I125" s="125"/>
      <c r="J125" s="25" t="s">
        <v>65</v>
      </c>
      <c r="K125" s="63">
        <v>44734</v>
      </c>
      <c r="L125" s="25" t="s">
        <v>336</v>
      </c>
      <c r="M125" s="25" t="s">
        <v>337</v>
      </c>
      <c r="N125" s="25" t="s">
        <v>574</v>
      </c>
      <c r="O125" s="52">
        <v>44735</v>
      </c>
      <c r="P125" s="27">
        <v>44772</v>
      </c>
      <c r="Q125" s="27">
        <v>44925</v>
      </c>
      <c r="R125" s="37">
        <f t="shared" si="16"/>
        <v>32.89</v>
      </c>
      <c r="S125" s="37">
        <f t="shared" si="17"/>
        <v>32.89</v>
      </c>
      <c r="T125" s="37">
        <f t="shared" si="18"/>
        <v>0</v>
      </c>
      <c r="U125" s="37">
        <v>32.89</v>
      </c>
      <c r="V125" s="37"/>
      <c r="W125" s="37"/>
      <c r="X125" s="37"/>
      <c r="Y125" s="37"/>
      <c r="Z125" s="37"/>
      <c r="AA125" s="37"/>
      <c r="AB125" s="37"/>
      <c r="AC125" s="128"/>
      <c r="AD125" s="128"/>
      <c r="AE125" s="53"/>
      <c r="AF125" s="53"/>
      <c r="AG125" s="53"/>
      <c r="AH125" s="53"/>
      <c r="AI125" s="128"/>
      <c r="AJ125" s="128"/>
      <c r="AK125" s="128"/>
      <c r="AL125" s="128" t="s">
        <v>79</v>
      </c>
      <c r="AM125" s="128"/>
      <c r="AN125" s="125" t="s">
        <v>570</v>
      </c>
      <c r="AO125" s="125"/>
      <c r="AP125" s="58" t="s">
        <v>570</v>
      </c>
    </row>
    <row r="126" spans="1:42 16354:16354" ht="72" x14ac:dyDescent="0.25">
      <c r="A126" s="23">
        <v>120</v>
      </c>
      <c r="B126" s="49" t="s">
        <v>581</v>
      </c>
      <c r="C126" s="25">
        <v>1</v>
      </c>
      <c r="D126" s="55" t="s">
        <v>582</v>
      </c>
      <c r="E126" s="53" t="s">
        <v>284</v>
      </c>
      <c r="F126" s="53" t="s">
        <v>314</v>
      </c>
      <c r="G126" s="53"/>
      <c r="H126" s="123" t="s">
        <v>583</v>
      </c>
      <c r="I126" s="125"/>
      <c r="J126" s="25" t="s">
        <v>65</v>
      </c>
      <c r="K126" s="63">
        <v>44734</v>
      </c>
      <c r="L126" s="25" t="s">
        <v>336</v>
      </c>
      <c r="M126" s="25" t="s">
        <v>337</v>
      </c>
      <c r="N126" s="25" t="s">
        <v>574</v>
      </c>
      <c r="O126" s="52">
        <v>44735</v>
      </c>
      <c r="P126" s="27">
        <v>44772</v>
      </c>
      <c r="Q126" s="27">
        <v>44925</v>
      </c>
      <c r="R126" s="37">
        <f t="shared" si="16"/>
        <v>32.89</v>
      </c>
      <c r="S126" s="37">
        <f t="shared" si="17"/>
        <v>32.89</v>
      </c>
      <c r="T126" s="37">
        <f t="shared" si="18"/>
        <v>0</v>
      </c>
      <c r="U126" s="37">
        <v>32.89</v>
      </c>
      <c r="V126" s="37"/>
      <c r="W126" s="37"/>
      <c r="X126" s="37"/>
      <c r="Y126" s="37"/>
      <c r="Z126" s="37"/>
      <c r="AA126" s="37"/>
      <c r="AB126" s="37"/>
      <c r="AC126" s="128"/>
      <c r="AD126" s="128"/>
      <c r="AE126" s="53"/>
      <c r="AF126" s="53"/>
      <c r="AG126" s="53"/>
      <c r="AH126" s="53"/>
      <c r="AI126" s="128"/>
      <c r="AJ126" s="128"/>
      <c r="AK126" s="128"/>
      <c r="AL126" s="128" t="s">
        <v>79</v>
      </c>
      <c r="AM126" s="128"/>
      <c r="AN126" s="125" t="s">
        <v>570</v>
      </c>
      <c r="AO126" s="125"/>
      <c r="AP126" s="58" t="s">
        <v>570</v>
      </c>
    </row>
    <row r="127" spans="1:42 16354:16354" ht="42" customHeight="1" x14ac:dyDescent="0.25">
      <c r="A127" s="16">
        <v>121</v>
      </c>
      <c r="B127" s="49" t="s">
        <v>584</v>
      </c>
      <c r="C127" s="25">
        <v>1</v>
      </c>
      <c r="D127" s="50" t="s">
        <v>585</v>
      </c>
      <c r="E127" s="53" t="s">
        <v>143</v>
      </c>
      <c r="F127" s="53" t="s">
        <v>173</v>
      </c>
      <c r="G127" s="53"/>
      <c r="H127" s="68" t="s">
        <v>586</v>
      </c>
      <c r="I127" s="125"/>
      <c r="J127" s="25" t="s">
        <v>65</v>
      </c>
      <c r="K127" s="63">
        <v>44734</v>
      </c>
      <c r="L127" s="25" t="s">
        <v>336</v>
      </c>
      <c r="M127" s="25" t="s">
        <v>337</v>
      </c>
      <c r="N127" s="25" t="s">
        <v>574</v>
      </c>
      <c r="O127" s="52">
        <v>44735</v>
      </c>
      <c r="P127" s="27">
        <v>44772</v>
      </c>
      <c r="Q127" s="27">
        <v>44925</v>
      </c>
      <c r="R127" s="37">
        <f t="shared" si="16"/>
        <v>64.349999999999994</v>
      </c>
      <c r="S127" s="37">
        <f t="shared" si="17"/>
        <v>64.349999999999994</v>
      </c>
      <c r="T127" s="37">
        <f t="shared" si="18"/>
        <v>0</v>
      </c>
      <c r="U127" s="37">
        <v>64.349999999999994</v>
      </c>
      <c r="V127" s="37"/>
      <c r="W127" s="37"/>
      <c r="X127" s="37"/>
      <c r="Y127" s="37"/>
      <c r="Z127" s="37"/>
      <c r="AA127" s="37"/>
      <c r="AB127" s="37"/>
      <c r="AC127" s="128"/>
      <c r="AD127" s="128"/>
      <c r="AE127" s="53"/>
      <c r="AF127" s="53"/>
      <c r="AG127" s="53"/>
      <c r="AH127" s="53"/>
      <c r="AI127" s="128"/>
      <c r="AJ127" s="128"/>
      <c r="AK127" s="128"/>
      <c r="AL127" s="128" t="s">
        <v>79</v>
      </c>
      <c r="AM127" s="128"/>
      <c r="AN127" s="125" t="s">
        <v>570</v>
      </c>
      <c r="AO127" s="125"/>
      <c r="AP127" s="58" t="s">
        <v>570</v>
      </c>
    </row>
    <row r="128" spans="1:42 16354:16354" ht="42" customHeight="1" x14ac:dyDescent="0.25">
      <c r="A128" s="23">
        <v>122</v>
      </c>
      <c r="B128" s="49" t="s">
        <v>587</v>
      </c>
      <c r="C128" s="25">
        <v>1</v>
      </c>
      <c r="D128" s="55" t="s">
        <v>588</v>
      </c>
      <c r="E128" s="53" t="s">
        <v>486</v>
      </c>
      <c r="F128" s="53" t="s">
        <v>487</v>
      </c>
      <c r="G128" s="53"/>
      <c r="H128" s="68" t="s">
        <v>589</v>
      </c>
      <c r="I128" s="125"/>
      <c r="J128" s="25" t="s">
        <v>65</v>
      </c>
      <c r="K128" s="63">
        <v>44734</v>
      </c>
      <c r="L128" s="25" t="s">
        <v>336</v>
      </c>
      <c r="M128" s="25" t="s">
        <v>337</v>
      </c>
      <c r="N128" s="25" t="s">
        <v>574</v>
      </c>
      <c r="O128" s="52">
        <v>44735</v>
      </c>
      <c r="P128" s="27">
        <v>44772</v>
      </c>
      <c r="Q128" s="27">
        <v>44925</v>
      </c>
      <c r="R128" s="37">
        <f t="shared" si="16"/>
        <v>34.15</v>
      </c>
      <c r="S128" s="37">
        <f t="shared" si="17"/>
        <v>34.15</v>
      </c>
      <c r="T128" s="37">
        <f t="shared" si="18"/>
        <v>0</v>
      </c>
      <c r="U128" s="37">
        <v>34.15</v>
      </c>
      <c r="V128" s="37"/>
      <c r="W128" s="37"/>
      <c r="X128" s="37"/>
      <c r="Y128" s="37"/>
      <c r="Z128" s="37"/>
      <c r="AA128" s="37"/>
      <c r="AB128" s="37"/>
      <c r="AC128" s="128"/>
      <c r="AD128" s="128"/>
      <c r="AE128" s="53"/>
      <c r="AF128" s="53"/>
      <c r="AG128" s="53"/>
      <c r="AH128" s="53"/>
      <c r="AI128" s="128"/>
      <c r="AJ128" s="128"/>
      <c r="AK128" s="128"/>
      <c r="AL128" s="128" t="s">
        <v>79</v>
      </c>
      <c r="AM128" s="128"/>
      <c r="AN128" s="125" t="s">
        <v>570</v>
      </c>
      <c r="AO128" s="125"/>
      <c r="AP128" s="58" t="s">
        <v>570</v>
      </c>
    </row>
    <row r="129" spans="1:42" s="6" customFormat="1" ht="55.95" customHeight="1" x14ac:dyDescent="0.25">
      <c r="A129" s="16">
        <v>123</v>
      </c>
      <c r="B129" s="22" t="s">
        <v>412</v>
      </c>
      <c r="C129" s="22">
        <f>SUM(C130)</f>
        <v>1</v>
      </c>
      <c r="D129" s="22"/>
      <c r="E129" s="22"/>
      <c r="F129" s="22"/>
      <c r="G129" s="22"/>
      <c r="H129" s="20"/>
      <c r="I129" s="22"/>
      <c r="J129" s="22"/>
      <c r="K129" s="22"/>
      <c r="L129" s="22"/>
      <c r="M129" s="22"/>
      <c r="N129" s="22"/>
      <c r="O129" s="22"/>
      <c r="P129" s="22"/>
      <c r="Q129" s="22"/>
      <c r="R129" s="22">
        <f t="shared" ref="R129:AH129" si="20">IF(SUM(R130)=0,"",SUM(R130))</f>
        <v>18</v>
      </c>
      <c r="S129" s="22">
        <f t="shared" si="20"/>
        <v>18</v>
      </c>
      <c r="T129" s="22" t="str">
        <f t="shared" si="20"/>
        <v/>
      </c>
      <c r="U129" s="22">
        <f t="shared" si="20"/>
        <v>18</v>
      </c>
      <c r="V129" s="22" t="str">
        <f t="shared" si="20"/>
        <v/>
      </c>
      <c r="W129" s="22" t="str">
        <f t="shared" si="20"/>
        <v/>
      </c>
      <c r="X129" s="22" t="str">
        <f t="shared" si="20"/>
        <v/>
      </c>
      <c r="Y129" s="22" t="str">
        <f t="shared" si="20"/>
        <v/>
      </c>
      <c r="Z129" s="22" t="str">
        <f t="shared" si="20"/>
        <v/>
      </c>
      <c r="AA129" s="22" t="str">
        <f t="shared" si="20"/>
        <v/>
      </c>
      <c r="AB129" s="22" t="str">
        <f t="shared" si="20"/>
        <v/>
      </c>
      <c r="AC129" s="22">
        <f t="shared" si="20"/>
        <v>1751</v>
      </c>
      <c r="AD129" s="22">
        <f t="shared" si="20"/>
        <v>7560</v>
      </c>
      <c r="AE129" s="22">
        <f t="shared" si="20"/>
        <v>43</v>
      </c>
      <c r="AF129" s="22">
        <f t="shared" si="20"/>
        <v>170</v>
      </c>
      <c r="AG129" s="22">
        <f t="shared" si="20"/>
        <v>63</v>
      </c>
      <c r="AH129" s="22">
        <f t="shared" si="20"/>
        <v>193</v>
      </c>
      <c r="AI129" s="22"/>
      <c r="AJ129" s="22"/>
      <c r="AK129" s="22"/>
      <c r="AL129" s="22"/>
      <c r="AM129" s="22"/>
      <c r="AN129" s="22"/>
      <c r="AO129" s="22"/>
      <c r="AP129" s="36" t="s">
        <v>590</v>
      </c>
    </row>
    <row r="130" spans="1:42" ht="46.95" customHeight="1" x14ac:dyDescent="0.25">
      <c r="A130" s="23">
        <v>124</v>
      </c>
      <c r="B130" s="31" t="s">
        <v>591</v>
      </c>
      <c r="C130" s="28">
        <v>1</v>
      </c>
      <c r="D130" s="26" t="s">
        <v>592</v>
      </c>
      <c r="E130" s="25" t="s">
        <v>412</v>
      </c>
      <c r="F130" s="25" t="s">
        <v>593</v>
      </c>
      <c r="G130" s="25" t="s">
        <v>594</v>
      </c>
      <c r="H130" s="26" t="s">
        <v>595</v>
      </c>
      <c r="I130" s="25" t="s">
        <v>53</v>
      </c>
      <c r="J130" s="25" t="s">
        <v>54</v>
      </c>
      <c r="K130" s="27">
        <v>44650</v>
      </c>
      <c r="L130" s="25" t="s">
        <v>55</v>
      </c>
      <c r="M130" s="25" t="s">
        <v>56</v>
      </c>
      <c r="N130" s="25" t="s">
        <v>596</v>
      </c>
      <c r="O130" s="27">
        <v>44651</v>
      </c>
      <c r="P130" s="27">
        <v>44640</v>
      </c>
      <c r="Q130" s="27">
        <v>44676</v>
      </c>
      <c r="R130" s="37">
        <f t="shared" ref="R130:R135" si="21">SUM(S130:T130)</f>
        <v>18</v>
      </c>
      <c r="S130" s="37">
        <f t="shared" ref="S130:S135" si="22">SUM(U130,W130,Y130,AA130)</f>
        <v>18</v>
      </c>
      <c r="T130" s="37">
        <f t="shared" ref="T130:T135" si="23">SUM(V130,X130,Z130,AB130)</f>
        <v>0</v>
      </c>
      <c r="U130" s="37">
        <v>18</v>
      </c>
      <c r="V130" s="37"/>
      <c r="W130" s="37"/>
      <c r="X130" s="37"/>
      <c r="Y130" s="37"/>
      <c r="Z130" s="37"/>
      <c r="AA130" s="37"/>
      <c r="AB130" s="37"/>
      <c r="AC130" s="28">
        <v>1751</v>
      </c>
      <c r="AD130" s="28">
        <v>7560</v>
      </c>
      <c r="AE130" s="28">
        <v>43</v>
      </c>
      <c r="AF130" s="28">
        <v>170</v>
      </c>
      <c r="AG130" s="28">
        <v>63</v>
      </c>
      <c r="AH130" s="28">
        <v>193</v>
      </c>
      <c r="AI130" s="25" t="s">
        <v>58</v>
      </c>
      <c r="AJ130" s="25" t="s">
        <v>79</v>
      </c>
      <c r="AK130" s="25" t="s">
        <v>390</v>
      </c>
      <c r="AL130" s="25" t="s">
        <v>58</v>
      </c>
      <c r="AM130" s="25" t="s">
        <v>58</v>
      </c>
      <c r="AN130" s="26" t="s">
        <v>590</v>
      </c>
      <c r="AO130" s="26" t="s">
        <v>117</v>
      </c>
      <c r="AP130" s="38" t="s">
        <v>590</v>
      </c>
    </row>
    <row r="131" spans="1:42" s="6" customFormat="1" ht="55.95" customHeight="1" x14ac:dyDescent="0.25">
      <c r="A131" s="16">
        <v>125</v>
      </c>
      <c r="B131" s="30" t="s">
        <v>84</v>
      </c>
      <c r="C131" s="22">
        <f>SUM(C132:C135)</f>
        <v>4</v>
      </c>
      <c r="D131" s="45"/>
      <c r="E131" s="22"/>
      <c r="F131" s="22"/>
      <c r="G131" s="22"/>
      <c r="H131" s="20"/>
      <c r="I131" s="22"/>
      <c r="J131" s="22"/>
      <c r="K131" s="21"/>
      <c r="L131" s="22"/>
      <c r="M131" s="22"/>
      <c r="N131" s="22"/>
      <c r="O131" s="21"/>
      <c r="P131" s="131"/>
      <c r="Q131" s="131"/>
      <c r="R131" s="22">
        <f t="shared" ref="R131:AH131" si="24">IF(SUM(R132:R135)=0,"",SUM(R132:R135))</f>
        <v>181</v>
      </c>
      <c r="S131" s="22">
        <f t="shared" si="24"/>
        <v>181</v>
      </c>
      <c r="T131" s="22" t="str">
        <f t="shared" si="24"/>
        <v/>
      </c>
      <c r="U131" s="22">
        <f t="shared" si="24"/>
        <v>181</v>
      </c>
      <c r="V131" s="22" t="str">
        <f t="shared" si="24"/>
        <v/>
      </c>
      <c r="W131" s="22" t="str">
        <f t="shared" si="24"/>
        <v/>
      </c>
      <c r="X131" s="22" t="str">
        <f t="shared" si="24"/>
        <v/>
      </c>
      <c r="Y131" s="22" t="str">
        <f t="shared" si="24"/>
        <v/>
      </c>
      <c r="Z131" s="22" t="str">
        <f t="shared" si="24"/>
        <v/>
      </c>
      <c r="AA131" s="22" t="str">
        <f t="shared" si="24"/>
        <v/>
      </c>
      <c r="AB131" s="22" t="str">
        <f t="shared" si="24"/>
        <v/>
      </c>
      <c r="AC131" s="22">
        <f t="shared" si="24"/>
        <v>285</v>
      </c>
      <c r="AD131" s="22">
        <f t="shared" si="24"/>
        <v>1237</v>
      </c>
      <c r="AE131" s="22" t="str">
        <f t="shared" si="24"/>
        <v/>
      </c>
      <c r="AF131" s="22" t="str">
        <f t="shared" si="24"/>
        <v/>
      </c>
      <c r="AG131" s="22" t="str">
        <f t="shared" si="24"/>
        <v/>
      </c>
      <c r="AH131" s="22" t="str">
        <f t="shared" si="24"/>
        <v/>
      </c>
      <c r="AI131" s="45"/>
      <c r="AJ131" s="45"/>
      <c r="AK131" s="45"/>
      <c r="AL131" s="45"/>
      <c r="AM131" s="45"/>
      <c r="AN131" s="20"/>
      <c r="AO131" s="45"/>
      <c r="AP131" s="36" t="s">
        <v>597</v>
      </c>
    </row>
    <row r="132" spans="1:42" ht="43.2" x14ac:dyDescent="0.25">
      <c r="A132" s="23">
        <v>126</v>
      </c>
      <c r="B132" s="31" t="s">
        <v>598</v>
      </c>
      <c r="C132" s="25">
        <v>1</v>
      </c>
      <c r="D132" s="60" t="s">
        <v>599</v>
      </c>
      <c r="E132" s="25" t="s">
        <v>84</v>
      </c>
      <c r="F132" s="25" t="s">
        <v>600</v>
      </c>
      <c r="G132" s="25"/>
      <c r="H132" s="26" t="s">
        <v>601</v>
      </c>
      <c r="I132" s="25" t="s">
        <v>53</v>
      </c>
      <c r="J132" s="25" t="s">
        <v>54</v>
      </c>
      <c r="K132" s="27">
        <v>44650</v>
      </c>
      <c r="L132" s="25" t="s">
        <v>55</v>
      </c>
      <c r="M132" s="25" t="s">
        <v>56</v>
      </c>
      <c r="N132" s="25" t="s">
        <v>602</v>
      </c>
      <c r="O132" s="27">
        <v>44651</v>
      </c>
      <c r="P132" s="63">
        <v>44767</v>
      </c>
      <c r="Q132" s="27">
        <v>44925</v>
      </c>
      <c r="R132" s="37">
        <f t="shared" si="21"/>
        <v>56</v>
      </c>
      <c r="S132" s="37">
        <f t="shared" si="22"/>
        <v>56</v>
      </c>
      <c r="T132" s="37">
        <f t="shared" si="23"/>
        <v>0</v>
      </c>
      <c r="U132" s="37">
        <v>56</v>
      </c>
      <c r="V132" s="37"/>
      <c r="W132" s="37"/>
      <c r="X132" s="37"/>
      <c r="Y132" s="37"/>
      <c r="Z132" s="37"/>
      <c r="AA132" s="37"/>
      <c r="AB132" s="37"/>
      <c r="AC132" s="25">
        <v>20</v>
      </c>
      <c r="AD132" s="25">
        <v>90</v>
      </c>
      <c r="AE132" s="25"/>
      <c r="AF132" s="25"/>
      <c r="AG132" s="25"/>
      <c r="AH132" s="25"/>
      <c r="AI132" s="25" t="s">
        <v>79</v>
      </c>
      <c r="AJ132" s="25" t="s">
        <v>79</v>
      </c>
      <c r="AK132" s="25" t="s">
        <v>80</v>
      </c>
      <c r="AL132" s="25" t="s">
        <v>79</v>
      </c>
      <c r="AM132" s="25" t="s">
        <v>79</v>
      </c>
      <c r="AN132" s="26" t="s">
        <v>597</v>
      </c>
      <c r="AO132" s="26" t="s">
        <v>603</v>
      </c>
      <c r="AP132" s="38" t="s">
        <v>597</v>
      </c>
    </row>
    <row r="133" spans="1:42" ht="43.2" x14ac:dyDescent="0.25">
      <c r="A133" s="16">
        <v>127</v>
      </c>
      <c r="B133" s="31" t="s">
        <v>604</v>
      </c>
      <c r="C133" s="25">
        <v>1</v>
      </c>
      <c r="D133" s="26" t="s">
        <v>605</v>
      </c>
      <c r="E133" s="25" t="s">
        <v>84</v>
      </c>
      <c r="F133" s="25" t="s">
        <v>448</v>
      </c>
      <c r="G133" s="25" t="s">
        <v>606</v>
      </c>
      <c r="H133" s="26" t="s">
        <v>607</v>
      </c>
      <c r="I133" s="25" t="s">
        <v>53</v>
      </c>
      <c r="J133" s="25" t="s">
        <v>54</v>
      </c>
      <c r="K133" s="27">
        <v>44650</v>
      </c>
      <c r="L133" s="25" t="s">
        <v>55</v>
      </c>
      <c r="M133" s="25" t="s">
        <v>56</v>
      </c>
      <c r="N133" s="25" t="s">
        <v>602</v>
      </c>
      <c r="O133" s="27">
        <v>44651</v>
      </c>
      <c r="P133" s="63">
        <v>44767</v>
      </c>
      <c r="Q133" s="27">
        <v>44925</v>
      </c>
      <c r="R133" s="37">
        <f t="shared" si="21"/>
        <v>85</v>
      </c>
      <c r="S133" s="37">
        <f t="shared" si="22"/>
        <v>85</v>
      </c>
      <c r="T133" s="37">
        <f t="shared" si="23"/>
        <v>0</v>
      </c>
      <c r="U133" s="37">
        <v>85</v>
      </c>
      <c r="V133" s="37"/>
      <c r="W133" s="37"/>
      <c r="X133" s="37"/>
      <c r="Y133" s="37"/>
      <c r="Z133" s="37"/>
      <c r="AA133" s="37"/>
      <c r="AB133" s="37"/>
      <c r="AC133" s="25">
        <v>80</v>
      </c>
      <c r="AD133" s="25">
        <v>371</v>
      </c>
      <c r="AE133" s="25"/>
      <c r="AF133" s="25"/>
      <c r="AG133" s="25"/>
      <c r="AH133" s="25"/>
      <c r="AI133" s="25" t="s">
        <v>79</v>
      </c>
      <c r="AJ133" s="25" t="s">
        <v>79</v>
      </c>
      <c r="AK133" s="25" t="s">
        <v>390</v>
      </c>
      <c r="AL133" s="25" t="s">
        <v>58</v>
      </c>
      <c r="AM133" s="25" t="s">
        <v>79</v>
      </c>
      <c r="AN133" s="26" t="s">
        <v>597</v>
      </c>
      <c r="AO133" s="26" t="s">
        <v>603</v>
      </c>
      <c r="AP133" s="38" t="s">
        <v>597</v>
      </c>
    </row>
    <row r="134" spans="1:42" ht="30" customHeight="1" x14ac:dyDescent="0.25">
      <c r="A134" s="23">
        <v>128</v>
      </c>
      <c r="B134" s="31" t="s">
        <v>608</v>
      </c>
      <c r="C134" s="28">
        <v>1</v>
      </c>
      <c r="D134" s="26" t="s">
        <v>609</v>
      </c>
      <c r="E134" s="25" t="s">
        <v>84</v>
      </c>
      <c r="F134" s="25" t="s">
        <v>610</v>
      </c>
      <c r="G134" s="25"/>
      <c r="H134" s="65" t="s">
        <v>611</v>
      </c>
      <c r="I134" s="25" t="s">
        <v>53</v>
      </c>
      <c r="J134" s="25" t="s">
        <v>54</v>
      </c>
      <c r="K134" s="27">
        <v>44650</v>
      </c>
      <c r="L134" s="25" t="s">
        <v>55</v>
      </c>
      <c r="M134" s="25" t="s">
        <v>56</v>
      </c>
      <c r="N134" s="25" t="s">
        <v>602</v>
      </c>
      <c r="O134" s="27">
        <v>44651</v>
      </c>
      <c r="P134" s="27">
        <v>44671</v>
      </c>
      <c r="Q134" s="27">
        <v>44925</v>
      </c>
      <c r="R134" s="37">
        <f t="shared" si="21"/>
        <v>20</v>
      </c>
      <c r="S134" s="37">
        <f t="shared" si="22"/>
        <v>20</v>
      </c>
      <c r="T134" s="37">
        <f t="shared" si="23"/>
        <v>0</v>
      </c>
      <c r="U134" s="37">
        <v>20</v>
      </c>
      <c r="V134" s="37"/>
      <c r="W134" s="37"/>
      <c r="X134" s="37"/>
      <c r="Y134" s="37"/>
      <c r="Z134" s="37"/>
      <c r="AA134" s="37"/>
      <c r="AB134" s="37"/>
      <c r="AC134" s="28">
        <v>110</v>
      </c>
      <c r="AD134" s="28">
        <v>463</v>
      </c>
      <c r="AE134" s="28"/>
      <c r="AF134" s="28"/>
      <c r="AG134" s="28"/>
      <c r="AH134" s="28"/>
      <c r="AI134" s="25" t="s">
        <v>79</v>
      </c>
      <c r="AJ134" s="25" t="s">
        <v>79</v>
      </c>
      <c r="AK134" s="25" t="s">
        <v>390</v>
      </c>
      <c r="AL134" s="25" t="s">
        <v>58</v>
      </c>
      <c r="AM134" s="25" t="s">
        <v>79</v>
      </c>
      <c r="AN134" s="26" t="s">
        <v>597</v>
      </c>
      <c r="AO134" s="26" t="s">
        <v>603</v>
      </c>
      <c r="AP134" s="38" t="s">
        <v>597</v>
      </c>
    </row>
    <row r="135" spans="1:42" ht="28.8" x14ac:dyDescent="0.25">
      <c r="A135" s="16">
        <v>129</v>
      </c>
      <c r="B135" s="31" t="s">
        <v>612</v>
      </c>
      <c r="C135" s="25">
        <v>1</v>
      </c>
      <c r="D135" s="26" t="s">
        <v>613</v>
      </c>
      <c r="E135" s="25" t="s">
        <v>84</v>
      </c>
      <c r="F135" s="25" t="s">
        <v>186</v>
      </c>
      <c r="G135" s="25" t="s">
        <v>191</v>
      </c>
      <c r="H135" s="26" t="s">
        <v>614</v>
      </c>
      <c r="I135" s="25" t="s">
        <v>53</v>
      </c>
      <c r="J135" s="25" t="s">
        <v>54</v>
      </c>
      <c r="K135" s="27">
        <v>44650</v>
      </c>
      <c r="L135" s="25" t="s">
        <v>55</v>
      </c>
      <c r="M135" s="25" t="s">
        <v>56</v>
      </c>
      <c r="N135" s="25" t="s">
        <v>602</v>
      </c>
      <c r="O135" s="27">
        <v>44651</v>
      </c>
      <c r="P135" s="27">
        <v>44671</v>
      </c>
      <c r="Q135" s="27">
        <v>44925</v>
      </c>
      <c r="R135" s="37">
        <f t="shared" si="21"/>
        <v>20</v>
      </c>
      <c r="S135" s="37">
        <f t="shared" si="22"/>
        <v>20</v>
      </c>
      <c r="T135" s="37">
        <f t="shared" si="23"/>
        <v>0</v>
      </c>
      <c r="U135" s="37">
        <v>20</v>
      </c>
      <c r="V135" s="37"/>
      <c r="W135" s="37"/>
      <c r="X135" s="37"/>
      <c r="Y135" s="37"/>
      <c r="Z135" s="37"/>
      <c r="AA135" s="37"/>
      <c r="AB135" s="37"/>
      <c r="AC135" s="25">
        <v>75</v>
      </c>
      <c r="AD135" s="25">
        <v>313</v>
      </c>
      <c r="AE135" s="25"/>
      <c r="AF135" s="25"/>
      <c r="AG135" s="25"/>
      <c r="AH135" s="25"/>
      <c r="AI135" s="25" t="s">
        <v>58</v>
      </c>
      <c r="AJ135" s="25" t="s">
        <v>79</v>
      </c>
      <c r="AK135" s="25" t="s">
        <v>390</v>
      </c>
      <c r="AL135" s="25" t="s">
        <v>79</v>
      </c>
      <c r="AM135" s="25" t="s">
        <v>58</v>
      </c>
      <c r="AN135" s="26" t="s">
        <v>597</v>
      </c>
      <c r="AO135" s="26" t="s">
        <v>117</v>
      </c>
      <c r="AP135" s="38" t="s">
        <v>597</v>
      </c>
    </row>
    <row r="136" spans="1:42" s="6" customFormat="1" ht="55.95" customHeight="1" x14ac:dyDescent="0.25">
      <c r="A136" s="23">
        <v>130</v>
      </c>
      <c r="B136" s="22" t="s">
        <v>615</v>
      </c>
      <c r="C136" s="22">
        <f>SUM(C137)</f>
        <v>1</v>
      </c>
      <c r="D136" s="20"/>
      <c r="E136" s="22"/>
      <c r="F136" s="22"/>
      <c r="G136" s="22"/>
      <c r="H136" s="20"/>
      <c r="I136" s="22"/>
      <c r="J136" s="22"/>
      <c r="K136" s="21"/>
      <c r="L136" s="22"/>
      <c r="M136" s="22"/>
      <c r="N136" s="22"/>
      <c r="O136" s="21"/>
      <c r="P136" s="21"/>
      <c r="Q136" s="21"/>
      <c r="R136" s="22">
        <f t="shared" ref="R136:AH136" si="25">IF(SUM(R137)=0,"",SUM(R137))</f>
        <v>300</v>
      </c>
      <c r="S136" s="22">
        <f t="shared" si="25"/>
        <v>300</v>
      </c>
      <c r="T136" s="22" t="str">
        <f t="shared" si="25"/>
        <v/>
      </c>
      <c r="U136" s="22">
        <f t="shared" si="25"/>
        <v>300</v>
      </c>
      <c r="V136" s="22" t="str">
        <f t="shared" si="25"/>
        <v/>
      </c>
      <c r="W136" s="22" t="str">
        <f t="shared" si="25"/>
        <v/>
      </c>
      <c r="X136" s="22" t="str">
        <f t="shared" si="25"/>
        <v/>
      </c>
      <c r="Y136" s="22" t="str">
        <f t="shared" si="25"/>
        <v/>
      </c>
      <c r="Z136" s="22" t="str">
        <f t="shared" si="25"/>
        <v/>
      </c>
      <c r="AA136" s="22" t="str">
        <f t="shared" si="25"/>
        <v/>
      </c>
      <c r="AB136" s="22" t="str">
        <f t="shared" si="25"/>
        <v/>
      </c>
      <c r="AC136" s="22">
        <f t="shared" si="25"/>
        <v>4856</v>
      </c>
      <c r="AD136" s="22">
        <f t="shared" si="25"/>
        <v>21025</v>
      </c>
      <c r="AE136" s="22">
        <f t="shared" si="25"/>
        <v>612</v>
      </c>
      <c r="AF136" s="22">
        <f t="shared" si="25"/>
        <v>2382</v>
      </c>
      <c r="AG136" s="22">
        <f t="shared" si="25"/>
        <v>114</v>
      </c>
      <c r="AH136" s="22">
        <f t="shared" si="25"/>
        <v>408</v>
      </c>
      <c r="AI136" s="22"/>
      <c r="AJ136" s="22"/>
      <c r="AK136" s="22"/>
      <c r="AL136" s="22"/>
      <c r="AM136" s="22"/>
      <c r="AN136" s="20"/>
      <c r="AO136" s="20"/>
      <c r="AP136" s="36" t="s">
        <v>616</v>
      </c>
    </row>
    <row r="137" spans="1:42" ht="43.2" x14ac:dyDescent="0.25">
      <c r="A137" s="16">
        <v>131</v>
      </c>
      <c r="B137" s="31" t="s">
        <v>617</v>
      </c>
      <c r="C137" s="25">
        <v>1</v>
      </c>
      <c r="D137" s="26" t="s">
        <v>618</v>
      </c>
      <c r="E137" s="25" t="s">
        <v>615</v>
      </c>
      <c r="F137" s="25" t="s">
        <v>619</v>
      </c>
      <c r="G137" s="25" t="s">
        <v>620</v>
      </c>
      <c r="H137" s="26" t="s">
        <v>621</v>
      </c>
      <c r="I137" s="25" t="s">
        <v>53</v>
      </c>
      <c r="J137" s="25" t="s">
        <v>622</v>
      </c>
      <c r="K137" s="27">
        <v>44650</v>
      </c>
      <c r="L137" s="25" t="s">
        <v>55</v>
      </c>
      <c r="M137" s="25" t="s">
        <v>56</v>
      </c>
      <c r="N137" s="25" t="s">
        <v>623</v>
      </c>
      <c r="O137" s="27">
        <v>44651</v>
      </c>
      <c r="P137" s="27">
        <v>44737</v>
      </c>
      <c r="Q137" s="27">
        <v>44835</v>
      </c>
      <c r="R137" s="37">
        <f t="shared" ref="R137:R141" si="26">SUM(S137:T137)</f>
        <v>300</v>
      </c>
      <c r="S137" s="37">
        <f t="shared" ref="S137:S141" si="27">SUM(U137,W137,Y137,AA137)</f>
        <v>300</v>
      </c>
      <c r="T137" s="37">
        <f t="shared" ref="T137:T141" si="28">SUM(V137,X137,Z137,AB137)</f>
        <v>0</v>
      </c>
      <c r="U137" s="37">
        <v>300</v>
      </c>
      <c r="V137" s="37"/>
      <c r="W137" s="37"/>
      <c r="X137" s="37"/>
      <c r="Y137" s="37"/>
      <c r="Z137" s="37"/>
      <c r="AA137" s="37"/>
      <c r="AB137" s="37"/>
      <c r="AC137" s="25">
        <v>4856</v>
      </c>
      <c r="AD137" s="25">
        <v>21025</v>
      </c>
      <c r="AE137" s="25">
        <v>612</v>
      </c>
      <c r="AF137" s="25">
        <v>2382</v>
      </c>
      <c r="AG137" s="25">
        <v>114</v>
      </c>
      <c r="AH137" s="25">
        <v>408</v>
      </c>
      <c r="AI137" s="25" t="s">
        <v>79</v>
      </c>
      <c r="AJ137" s="25" t="s">
        <v>79</v>
      </c>
      <c r="AK137" s="25" t="s">
        <v>80</v>
      </c>
      <c r="AL137" s="25" t="s">
        <v>58</v>
      </c>
      <c r="AM137" s="25" t="s">
        <v>79</v>
      </c>
      <c r="AN137" s="26" t="s">
        <v>616</v>
      </c>
      <c r="AO137" s="26" t="s">
        <v>60</v>
      </c>
      <c r="AP137" s="38" t="s">
        <v>616</v>
      </c>
    </row>
    <row r="138" spans="1:42" s="6" customFormat="1" ht="55.95" customHeight="1" x14ac:dyDescent="0.25">
      <c r="A138" s="23">
        <v>132</v>
      </c>
      <c r="B138" s="32" t="s">
        <v>111</v>
      </c>
      <c r="C138" s="22">
        <f>SUM(C139:C141)</f>
        <v>3</v>
      </c>
      <c r="D138" s="20"/>
      <c r="E138" s="22"/>
      <c r="F138" s="22"/>
      <c r="G138" s="22"/>
      <c r="H138" s="20"/>
      <c r="I138" s="22"/>
      <c r="J138" s="22"/>
      <c r="K138" s="21"/>
      <c r="L138" s="22"/>
      <c r="M138" s="22"/>
      <c r="N138" s="22"/>
      <c r="O138" s="21"/>
      <c r="P138" s="21"/>
      <c r="Q138" s="21"/>
      <c r="R138" s="22">
        <f t="shared" ref="R138:AH138" si="29">IF(SUM(R139:R141)=0,"",SUM(R139:R141))</f>
        <v>784</v>
      </c>
      <c r="S138" s="22">
        <f t="shared" si="29"/>
        <v>613</v>
      </c>
      <c r="T138" s="22">
        <f t="shared" si="29"/>
        <v>171</v>
      </c>
      <c r="U138" s="22">
        <f t="shared" si="29"/>
        <v>613</v>
      </c>
      <c r="V138" s="22">
        <f t="shared" si="29"/>
        <v>171</v>
      </c>
      <c r="W138" s="22" t="str">
        <f t="shared" si="29"/>
        <v/>
      </c>
      <c r="X138" s="22" t="str">
        <f t="shared" si="29"/>
        <v/>
      </c>
      <c r="Y138" s="22" t="str">
        <f t="shared" si="29"/>
        <v/>
      </c>
      <c r="Z138" s="22" t="str">
        <f t="shared" si="29"/>
        <v/>
      </c>
      <c r="AA138" s="22" t="str">
        <f t="shared" si="29"/>
        <v/>
      </c>
      <c r="AB138" s="22" t="str">
        <f t="shared" si="29"/>
        <v/>
      </c>
      <c r="AC138" s="22">
        <f t="shared" si="29"/>
        <v>951</v>
      </c>
      <c r="AD138" s="22">
        <f t="shared" si="29"/>
        <v>4432</v>
      </c>
      <c r="AE138" s="22" t="str">
        <f t="shared" si="29"/>
        <v/>
      </c>
      <c r="AF138" s="22" t="str">
        <f t="shared" si="29"/>
        <v/>
      </c>
      <c r="AG138" s="22" t="str">
        <f t="shared" si="29"/>
        <v/>
      </c>
      <c r="AH138" s="22" t="str">
        <f t="shared" si="29"/>
        <v/>
      </c>
      <c r="AI138" s="22"/>
      <c r="AJ138" s="22"/>
      <c r="AK138" s="22"/>
      <c r="AL138" s="22"/>
      <c r="AM138" s="22"/>
      <c r="AN138" s="20"/>
      <c r="AO138" s="20"/>
      <c r="AP138" s="36" t="s">
        <v>624</v>
      </c>
    </row>
    <row r="139" spans="1:42" ht="72" x14ac:dyDescent="0.25">
      <c r="A139" s="16">
        <v>133</v>
      </c>
      <c r="B139" s="31" t="s">
        <v>625</v>
      </c>
      <c r="C139" s="25">
        <v>1</v>
      </c>
      <c r="D139" s="33" t="s">
        <v>626</v>
      </c>
      <c r="E139" s="25" t="s">
        <v>111</v>
      </c>
      <c r="F139" s="25" t="s">
        <v>112</v>
      </c>
      <c r="G139" s="94" t="s">
        <v>627</v>
      </c>
      <c r="H139" s="33" t="s">
        <v>628</v>
      </c>
      <c r="I139" s="25" t="s">
        <v>53</v>
      </c>
      <c r="J139" s="25" t="s">
        <v>54</v>
      </c>
      <c r="K139" s="27">
        <v>44650</v>
      </c>
      <c r="L139" s="25" t="s">
        <v>55</v>
      </c>
      <c r="M139" s="25" t="s">
        <v>56</v>
      </c>
      <c r="N139" s="25" t="s">
        <v>629</v>
      </c>
      <c r="O139" s="27">
        <v>44651</v>
      </c>
      <c r="P139" s="27">
        <v>44767</v>
      </c>
      <c r="Q139" s="27">
        <v>44896</v>
      </c>
      <c r="R139" s="37">
        <f t="shared" si="26"/>
        <v>450</v>
      </c>
      <c r="S139" s="37">
        <f t="shared" si="27"/>
        <v>450</v>
      </c>
      <c r="T139" s="37">
        <f t="shared" si="28"/>
        <v>0</v>
      </c>
      <c r="U139" s="37">
        <v>450</v>
      </c>
      <c r="V139" s="37"/>
      <c r="W139" s="37"/>
      <c r="X139" s="37"/>
      <c r="Y139" s="37"/>
      <c r="Z139" s="37"/>
      <c r="AA139" s="37"/>
      <c r="AB139" s="37"/>
      <c r="AC139" s="94">
        <v>665</v>
      </c>
      <c r="AD139" s="94">
        <v>2785</v>
      </c>
      <c r="AE139" s="25"/>
      <c r="AF139" s="25"/>
      <c r="AG139" s="25"/>
      <c r="AH139" s="25"/>
      <c r="AI139" s="25" t="s">
        <v>58</v>
      </c>
      <c r="AJ139" s="25" t="s">
        <v>79</v>
      </c>
      <c r="AK139" s="25" t="s">
        <v>80</v>
      </c>
      <c r="AL139" s="25" t="s">
        <v>79</v>
      </c>
      <c r="AM139" s="25" t="s">
        <v>58</v>
      </c>
      <c r="AN139" s="26" t="s">
        <v>624</v>
      </c>
      <c r="AO139" s="26" t="s">
        <v>630</v>
      </c>
      <c r="AP139" s="38" t="s">
        <v>624</v>
      </c>
    </row>
    <row r="140" spans="1:42" ht="43.2" x14ac:dyDescent="0.25">
      <c r="A140" s="23">
        <v>134</v>
      </c>
      <c r="B140" s="31" t="s">
        <v>631</v>
      </c>
      <c r="C140" s="25">
        <v>1</v>
      </c>
      <c r="D140" s="26" t="s">
        <v>632</v>
      </c>
      <c r="E140" s="25" t="s">
        <v>111</v>
      </c>
      <c r="F140" s="25" t="s">
        <v>112</v>
      </c>
      <c r="G140" s="94" t="s">
        <v>633</v>
      </c>
      <c r="H140" s="26" t="s">
        <v>634</v>
      </c>
      <c r="I140" s="25" t="s">
        <v>53</v>
      </c>
      <c r="J140" s="25" t="s">
        <v>54</v>
      </c>
      <c r="K140" s="27">
        <v>44650</v>
      </c>
      <c r="L140" s="25" t="s">
        <v>55</v>
      </c>
      <c r="M140" s="25" t="s">
        <v>56</v>
      </c>
      <c r="N140" s="25" t="s">
        <v>629</v>
      </c>
      <c r="O140" s="27">
        <v>44651</v>
      </c>
      <c r="P140" s="27">
        <v>44671</v>
      </c>
      <c r="Q140" s="27">
        <v>44896</v>
      </c>
      <c r="R140" s="37">
        <f t="shared" si="26"/>
        <v>24</v>
      </c>
      <c r="S140" s="37">
        <f t="shared" si="27"/>
        <v>24</v>
      </c>
      <c r="T140" s="37">
        <f t="shared" si="28"/>
        <v>0</v>
      </c>
      <c r="U140" s="37">
        <v>24</v>
      </c>
      <c r="V140" s="37"/>
      <c r="W140" s="37"/>
      <c r="X140" s="37"/>
      <c r="Y140" s="37"/>
      <c r="Z140" s="37"/>
      <c r="AA140" s="37"/>
      <c r="AB140" s="37"/>
      <c r="AC140" s="94">
        <v>286</v>
      </c>
      <c r="AD140" s="94">
        <v>1147</v>
      </c>
      <c r="AE140" s="25"/>
      <c r="AF140" s="25"/>
      <c r="AG140" s="25"/>
      <c r="AH140" s="25"/>
      <c r="AI140" s="25" t="s">
        <v>58</v>
      </c>
      <c r="AJ140" s="25" t="s">
        <v>79</v>
      </c>
      <c r="AK140" s="25" t="s">
        <v>80</v>
      </c>
      <c r="AL140" s="25" t="s">
        <v>79</v>
      </c>
      <c r="AM140" s="25" t="s">
        <v>58</v>
      </c>
      <c r="AN140" s="26" t="s">
        <v>624</v>
      </c>
      <c r="AO140" s="26" t="s">
        <v>635</v>
      </c>
      <c r="AP140" s="38" t="s">
        <v>624</v>
      </c>
    </row>
    <row r="141" spans="1:42" ht="72" x14ac:dyDescent="0.25">
      <c r="A141" s="16">
        <v>135</v>
      </c>
      <c r="B141" s="31" t="s">
        <v>636</v>
      </c>
      <c r="C141" s="25">
        <v>1</v>
      </c>
      <c r="D141" s="26" t="s">
        <v>637</v>
      </c>
      <c r="E141" s="25" t="s">
        <v>111</v>
      </c>
      <c r="F141" s="25" t="s">
        <v>112</v>
      </c>
      <c r="G141" s="94" t="s">
        <v>638</v>
      </c>
      <c r="H141" s="26" t="s">
        <v>639</v>
      </c>
      <c r="I141" s="25" t="s">
        <v>53</v>
      </c>
      <c r="J141" s="25" t="s">
        <v>54</v>
      </c>
      <c r="K141" s="27">
        <v>44650</v>
      </c>
      <c r="L141" s="25" t="s">
        <v>129</v>
      </c>
      <c r="M141" s="25" t="s">
        <v>130</v>
      </c>
      <c r="N141" s="25" t="s">
        <v>629</v>
      </c>
      <c r="O141" s="27">
        <v>44651</v>
      </c>
      <c r="P141" s="27">
        <v>44772</v>
      </c>
      <c r="Q141" s="27">
        <v>44896</v>
      </c>
      <c r="R141" s="37">
        <f t="shared" si="26"/>
        <v>310</v>
      </c>
      <c r="S141" s="37">
        <f t="shared" si="27"/>
        <v>139</v>
      </c>
      <c r="T141" s="37">
        <f t="shared" si="28"/>
        <v>171</v>
      </c>
      <c r="U141" s="37">
        <v>139</v>
      </c>
      <c r="V141" s="37">
        <v>171</v>
      </c>
      <c r="W141" s="37"/>
      <c r="X141" s="37"/>
      <c r="Y141" s="37"/>
      <c r="Z141" s="37"/>
      <c r="AA141" s="37"/>
      <c r="AB141" s="37"/>
      <c r="AC141" s="94"/>
      <c r="AD141" s="94">
        <v>500</v>
      </c>
      <c r="AE141" s="25"/>
      <c r="AF141" s="25"/>
      <c r="AG141" s="25"/>
      <c r="AH141" s="25"/>
      <c r="AI141" s="25" t="s">
        <v>79</v>
      </c>
      <c r="AJ141" s="25" t="s">
        <v>79</v>
      </c>
      <c r="AK141" s="25" t="s">
        <v>80</v>
      </c>
      <c r="AL141" s="25" t="s">
        <v>79</v>
      </c>
      <c r="AM141" s="25" t="s">
        <v>79</v>
      </c>
      <c r="AN141" s="26" t="s">
        <v>624</v>
      </c>
      <c r="AO141" s="175" t="s">
        <v>904</v>
      </c>
      <c r="AP141" s="38" t="s">
        <v>624</v>
      </c>
    </row>
    <row r="142" spans="1:42" s="6" customFormat="1" ht="55.95" customHeight="1" x14ac:dyDescent="0.25">
      <c r="A142" s="23">
        <v>136</v>
      </c>
      <c r="B142" s="30" t="s">
        <v>640</v>
      </c>
      <c r="C142" s="32">
        <f>SUM(C143:C144)</f>
        <v>2</v>
      </c>
      <c r="D142" s="61"/>
      <c r="E142" s="22"/>
      <c r="F142" s="22"/>
      <c r="G142" s="22"/>
      <c r="H142" s="20"/>
      <c r="I142" s="22"/>
      <c r="J142" s="22"/>
      <c r="K142" s="21"/>
      <c r="L142" s="22"/>
      <c r="M142" s="22"/>
      <c r="N142" s="22"/>
      <c r="O142" s="21"/>
      <c r="P142" s="21"/>
      <c r="Q142" s="21"/>
      <c r="R142" s="32">
        <f t="shared" ref="R142:AH142" si="30">IF(SUM(R143:R144)=0,"",SUM(R143:R144))</f>
        <v>258</v>
      </c>
      <c r="S142" s="32">
        <f t="shared" si="30"/>
        <v>258</v>
      </c>
      <c r="T142" s="32" t="str">
        <f t="shared" si="30"/>
        <v/>
      </c>
      <c r="U142" s="32">
        <f t="shared" si="30"/>
        <v>258</v>
      </c>
      <c r="V142" s="32" t="str">
        <f t="shared" si="30"/>
        <v/>
      </c>
      <c r="W142" s="32" t="str">
        <f t="shared" si="30"/>
        <v/>
      </c>
      <c r="X142" s="32" t="str">
        <f t="shared" si="30"/>
        <v/>
      </c>
      <c r="Y142" s="32" t="str">
        <f t="shared" si="30"/>
        <v/>
      </c>
      <c r="Z142" s="32" t="str">
        <f t="shared" si="30"/>
        <v/>
      </c>
      <c r="AA142" s="32" t="str">
        <f t="shared" si="30"/>
        <v/>
      </c>
      <c r="AB142" s="32" t="str">
        <f t="shared" si="30"/>
        <v/>
      </c>
      <c r="AC142" s="32">
        <f t="shared" si="30"/>
        <v>141</v>
      </c>
      <c r="AD142" s="32">
        <f t="shared" si="30"/>
        <v>292</v>
      </c>
      <c r="AE142" s="32" t="str">
        <f t="shared" si="30"/>
        <v/>
      </c>
      <c r="AF142" s="32" t="str">
        <f t="shared" si="30"/>
        <v/>
      </c>
      <c r="AG142" s="32">
        <f t="shared" si="30"/>
        <v>55</v>
      </c>
      <c r="AH142" s="32">
        <f t="shared" si="30"/>
        <v>177</v>
      </c>
      <c r="AI142" s="22"/>
      <c r="AJ142" s="22"/>
      <c r="AK142" s="22"/>
      <c r="AL142" s="22"/>
      <c r="AM142" s="22"/>
      <c r="AN142" s="20"/>
      <c r="AO142" s="61"/>
      <c r="AP142" s="36" t="s">
        <v>641</v>
      </c>
    </row>
    <row r="143" spans="1:42" ht="43.2" x14ac:dyDescent="0.25">
      <c r="A143" s="16">
        <v>137</v>
      </c>
      <c r="B143" s="31" t="s">
        <v>642</v>
      </c>
      <c r="C143" s="25">
        <v>1</v>
      </c>
      <c r="D143" s="26" t="s">
        <v>643</v>
      </c>
      <c r="E143" s="25" t="s">
        <v>644</v>
      </c>
      <c r="F143" s="25" t="s">
        <v>645</v>
      </c>
      <c r="G143" s="25" t="s">
        <v>646</v>
      </c>
      <c r="H143" s="26" t="s">
        <v>647</v>
      </c>
      <c r="I143" s="25" t="s">
        <v>648</v>
      </c>
      <c r="J143" s="25" t="s">
        <v>54</v>
      </c>
      <c r="K143" s="27">
        <v>44650</v>
      </c>
      <c r="L143" s="25" t="s">
        <v>55</v>
      </c>
      <c r="M143" s="25" t="s">
        <v>649</v>
      </c>
      <c r="N143" s="25" t="s">
        <v>650</v>
      </c>
      <c r="O143" s="27">
        <v>44651</v>
      </c>
      <c r="P143" s="27">
        <v>44757</v>
      </c>
      <c r="Q143" s="27">
        <v>44925</v>
      </c>
      <c r="R143" s="37">
        <f t="shared" ref="R143:R149" si="31">SUM(S143:T143)</f>
        <v>222</v>
      </c>
      <c r="S143" s="37">
        <f t="shared" ref="S143:S149" si="32">SUM(U143,W143,Y143,AA143)</f>
        <v>222</v>
      </c>
      <c r="T143" s="37">
        <f t="shared" ref="T143:T149" si="33">SUM(V143,X143,Z143,AB143)</f>
        <v>0</v>
      </c>
      <c r="U143" s="37">
        <v>222</v>
      </c>
      <c r="V143" s="37"/>
      <c r="W143" s="37"/>
      <c r="X143" s="37"/>
      <c r="Y143" s="37"/>
      <c r="Z143" s="37"/>
      <c r="AA143" s="37"/>
      <c r="AB143" s="37"/>
      <c r="AC143" s="25">
        <v>55</v>
      </c>
      <c r="AD143" s="25">
        <v>177</v>
      </c>
      <c r="AE143" s="25"/>
      <c r="AF143" s="25"/>
      <c r="AG143" s="25">
        <v>55</v>
      </c>
      <c r="AH143" s="25">
        <v>177</v>
      </c>
      <c r="AI143" s="25" t="s">
        <v>58</v>
      </c>
      <c r="AJ143" s="25" t="s">
        <v>79</v>
      </c>
      <c r="AK143" s="25" t="s">
        <v>390</v>
      </c>
      <c r="AL143" s="25" t="s">
        <v>58</v>
      </c>
      <c r="AM143" s="25" t="s">
        <v>79</v>
      </c>
      <c r="AN143" s="26" t="s">
        <v>641</v>
      </c>
      <c r="AO143" s="26" t="s">
        <v>60</v>
      </c>
      <c r="AP143" s="38" t="s">
        <v>641</v>
      </c>
    </row>
    <row r="144" spans="1:42" ht="43.95" customHeight="1" x14ac:dyDescent="0.25">
      <c r="A144" s="23">
        <v>138</v>
      </c>
      <c r="B144" s="31" t="s">
        <v>651</v>
      </c>
      <c r="C144" s="25">
        <v>1</v>
      </c>
      <c r="D144" s="29" t="s">
        <v>652</v>
      </c>
      <c r="E144" s="25" t="s">
        <v>644</v>
      </c>
      <c r="F144" s="25" t="s">
        <v>645</v>
      </c>
      <c r="G144" s="25" t="s">
        <v>653</v>
      </c>
      <c r="H144" s="26" t="s">
        <v>654</v>
      </c>
      <c r="I144" s="25"/>
      <c r="J144" s="25" t="s">
        <v>65</v>
      </c>
      <c r="K144" s="63">
        <v>44734</v>
      </c>
      <c r="L144" s="25" t="s">
        <v>336</v>
      </c>
      <c r="M144" s="25" t="s">
        <v>337</v>
      </c>
      <c r="N144" s="25" t="s">
        <v>655</v>
      </c>
      <c r="O144" s="27">
        <v>44735</v>
      </c>
      <c r="P144" s="27">
        <v>44793</v>
      </c>
      <c r="Q144" s="27">
        <v>44925</v>
      </c>
      <c r="R144" s="37">
        <f t="shared" si="31"/>
        <v>36</v>
      </c>
      <c r="S144" s="37">
        <f t="shared" si="32"/>
        <v>36</v>
      </c>
      <c r="T144" s="37">
        <f t="shared" si="33"/>
        <v>0</v>
      </c>
      <c r="U144" s="37">
        <v>36</v>
      </c>
      <c r="V144" s="37"/>
      <c r="W144" s="37"/>
      <c r="X144" s="37"/>
      <c r="Y144" s="37"/>
      <c r="Z144" s="37"/>
      <c r="AA144" s="37"/>
      <c r="AB144" s="37"/>
      <c r="AC144" s="25">
        <v>86</v>
      </c>
      <c r="AD144" s="25">
        <v>115</v>
      </c>
      <c r="AE144" s="25"/>
      <c r="AF144" s="25"/>
      <c r="AG144" s="25"/>
      <c r="AH144" s="25"/>
      <c r="AI144" s="25" t="s">
        <v>58</v>
      </c>
      <c r="AJ144" s="25" t="s">
        <v>79</v>
      </c>
      <c r="AK144" s="25" t="s">
        <v>390</v>
      </c>
      <c r="AL144" s="25" t="s">
        <v>58</v>
      </c>
      <c r="AM144" s="25" t="s">
        <v>79</v>
      </c>
      <c r="AN144" s="26" t="s">
        <v>641</v>
      </c>
      <c r="AO144" s="26" t="s">
        <v>60</v>
      </c>
      <c r="AP144" s="38" t="s">
        <v>641</v>
      </c>
    </row>
    <row r="145" spans="1:42" s="6" customFormat="1" ht="55.95" customHeight="1" x14ac:dyDescent="0.25">
      <c r="A145" s="16">
        <v>139</v>
      </c>
      <c r="B145" s="30" t="s">
        <v>120</v>
      </c>
      <c r="C145" s="32">
        <f>SUM(C146:C149)</f>
        <v>4</v>
      </c>
      <c r="D145" s="22"/>
      <c r="E145" s="22"/>
      <c r="F145" s="22"/>
      <c r="G145" s="22"/>
      <c r="H145" s="20"/>
      <c r="I145" s="22"/>
      <c r="J145" s="22"/>
      <c r="K145" s="21"/>
      <c r="L145" s="22"/>
      <c r="M145" s="22"/>
      <c r="N145" s="22"/>
      <c r="O145" s="21"/>
      <c r="P145" s="21"/>
      <c r="Q145" s="21"/>
      <c r="R145" s="32">
        <f t="shared" ref="R145:AH145" si="34">IF(SUM(R146:R149)=0,"",SUM(R146:R149))</f>
        <v>845</v>
      </c>
      <c r="S145" s="32">
        <f t="shared" si="34"/>
        <v>845</v>
      </c>
      <c r="T145" s="32" t="str">
        <f t="shared" si="34"/>
        <v/>
      </c>
      <c r="U145" s="32">
        <f t="shared" si="34"/>
        <v>845</v>
      </c>
      <c r="V145" s="32" t="str">
        <f t="shared" si="34"/>
        <v/>
      </c>
      <c r="W145" s="32" t="str">
        <f t="shared" si="34"/>
        <v/>
      </c>
      <c r="X145" s="32" t="str">
        <f t="shared" si="34"/>
        <v/>
      </c>
      <c r="Y145" s="32" t="str">
        <f t="shared" si="34"/>
        <v/>
      </c>
      <c r="Z145" s="32" t="str">
        <f t="shared" si="34"/>
        <v/>
      </c>
      <c r="AA145" s="32" t="str">
        <f t="shared" si="34"/>
        <v/>
      </c>
      <c r="AB145" s="32" t="str">
        <f t="shared" si="34"/>
        <v/>
      </c>
      <c r="AC145" s="32">
        <f t="shared" si="34"/>
        <v>402</v>
      </c>
      <c r="AD145" s="32">
        <f t="shared" si="34"/>
        <v>1600</v>
      </c>
      <c r="AE145" s="32">
        <f t="shared" si="34"/>
        <v>116</v>
      </c>
      <c r="AF145" s="32">
        <f t="shared" si="34"/>
        <v>453</v>
      </c>
      <c r="AG145" s="32">
        <f t="shared" si="34"/>
        <v>42</v>
      </c>
      <c r="AH145" s="32">
        <f t="shared" si="34"/>
        <v>160</v>
      </c>
      <c r="AI145" s="22"/>
      <c r="AJ145" s="22"/>
      <c r="AK145" s="22"/>
      <c r="AL145" s="22"/>
      <c r="AM145" s="22"/>
      <c r="AN145" s="22"/>
      <c r="AO145" s="22"/>
      <c r="AP145" s="36" t="s">
        <v>656</v>
      </c>
    </row>
    <row r="146" spans="1:42" ht="42" customHeight="1" x14ac:dyDescent="0.25">
      <c r="A146" s="23">
        <v>140</v>
      </c>
      <c r="B146" s="24" t="s">
        <v>657</v>
      </c>
      <c r="C146" s="25">
        <v>1</v>
      </c>
      <c r="D146" s="26" t="s">
        <v>658</v>
      </c>
      <c r="E146" s="25" t="s">
        <v>120</v>
      </c>
      <c r="F146" s="25" t="s">
        <v>121</v>
      </c>
      <c r="G146" s="25" t="s">
        <v>659</v>
      </c>
      <c r="H146" s="26" t="s">
        <v>660</v>
      </c>
      <c r="I146" s="25" t="s">
        <v>53</v>
      </c>
      <c r="J146" s="25" t="s">
        <v>54</v>
      </c>
      <c r="K146" s="27">
        <v>44650</v>
      </c>
      <c r="L146" s="25" t="s">
        <v>55</v>
      </c>
      <c r="M146" s="25" t="s">
        <v>56</v>
      </c>
      <c r="N146" s="25" t="s">
        <v>661</v>
      </c>
      <c r="O146" s="27">
        <v>44651</v>
      </c>
      <c r="P146" s="77">
        <v>44709</v>
      </c>
      <c r="Q146" s="27">
        <v>44862</v>
      </c>
      <c r="R146" s="37">
        <f t="shared" si="31"/>
        <v>390</v>
      </c>
      <c r="S146" s="37">
        <f t="shared" si="32"/>
        <v>390</v>
      </c>
      <c r="T146" s="37">
        <f t="shared" si="33"/>
        <v>0</v>
      </c>
      <c r="U146" s="37">
        <v>390</v>
      </c>
      <c r="V146" s="37"/>
      <c r="W146" s="37"/>
      <c r="X146" s="37"/>
      <c r="Y146" s="37"/>
      <c r="Z146" s="37"/>
      <c r="AA146" s="37"/>
      <c r="AB146" s="37"/>
      <c r="AC146" s="25">
        <v>97</v>
      </c>
      <c r="AD146" s="25">
        <v>400</v>
      </c>
      <c r="AE146" s="25">
        <v>22</v>
      </c>
      <c r="AF146" s="25">
        <v>90</v>
      </c>
      <c r="AG146" s="25">
        <v>7</v>
      </c>
      <c r="AH146" s="25">
        <v>20</v>
      </c>
      <c r="AI146" s="25" t="s">
        <v>58</v>
      </c>
      <c r="AJ146" s="25" t="s">
        <v>58</v>
      </c>
      <c r="AK146" s="25" t="s">
        <v>390</v>
      </c>
      <c r="AL146" s="25" t="s">
        <v>79</v>
      </c>
      <c r="AM146" s="25" t="s">
        <v>79</v>
      </c>
      <c r="AN146" s="26" t="s">
        <v>656</v>
      </c>
      <c r="AO146" s="26" t="s">
        <v>662</v>
      </c>
      <c r="AP146" s="38" t="s">
        <v>656</v>
      </c>
    </row>
    <row r="147" spans="1:42" ht="42" customHeight="1" x14ac:dyDescent="0.25">
      <c r="A147" s="16">
        <v>141</v>
      </c>
      <c r="B147" s="31" t="s">
        <v>663</v>
      </c>
      <c r="C147" s="25">
        <v>1</v>
      </c>
      <c r="D147" s="26" t="s">
        <v>664</v>
      </c>
      <c r="E147" s="25" t="s">
        <v>120</v>
      </c>
      <c r="F147" s="25" t="s">
        <v>121</v>
      </c>
      <c r="G147" s="25" t="s">
        <v>665</v>
      </c>
      <c r="H147" s="26" t="s">
        <v>666</v>
      </c>
      <c r="I147" s="25" t="s">
        <v>53</v>
      </c>
      <c r="J147" s="25" t="s">
        <v>54</v>
      </c>
      <c r="K147" s="27">
        <v>44650</v>
      </c>
      <c r="L147" s="25" t="s">
        <v>55</v>
      </c>
      <c r="M147" s="25" t="s">
        <v>56</v>
      </c>
      <c r="N147" s="25" t="s">
        <v>661</v>
      </c>
      <c r="O147" s="27">
        <v>44651</v>
      </c>
      <c r="P147" s="27">
        <v>44709</v>
      </c>
      <c r="Q147" s="27">
        <v>44862</v>
      </c>
      <c r="R147" s="37">
        <f t="shared" si="31"/>
        <v>309</v>
      </c>
      <c r="S147" s="37">
        <f t="shared" si="32"/>
        <v>309</v>
      </c>
      <c r="T147" s="37">
        <f t="shared" si="33"/>
        <v>0</v>
      </c>
      <c r="U147" s="37">
        <v>309</v>
      </c>
      <c r="V147" s="37"/>
      <c r="W147" s="37"/>
      <c r="X147" s="37"/>
      <c r="Y147" s="37"/>
      <c r="Z147" s="37"/>
      <c r="AA147" s="37"/>
      <c r="AB147" s="37"/>
      <c r="AC147" s="25">
        <v>97</v>
      </c>
      <c r="AD147" s="25">
        <v>400</v>
      </c>
      <c r="AE147" s="25">
        <v>22</v>
      </c>
      <c r="AF147" s="25">
        <v>90</v>
      </c>
      <c r="AG147" s="25">
        <v>7</v>
      </c>
      <c r="AH147" s="25">
        <v>20</v>
      </c>
      <c r="AI147" s="25" t="s">
        <v>58</v>
      </c>
      <c r="AJ147" s="25" t="s">
        <v>58</v>
      </c>
      <c r="AK147" s="25" t="s">
        <v>390</v>
      </c>
      <c r="AL147" s="25" t="s">
        <v>79</v>
      </c>
      <c r="AM147" s="25" t="s">
        <v>79</v>
      </c>
      <c r="AN147" s="26" t="s">
        <v>656</v>
      </c>
      <c r="AO147" s="26" t="s">
        <v>662</v>
      </c>
      <c r="AP147" s="38" t="s">
        <v>656</v>
      </c>
    </row>
    <row r="148" spans="1:42" ht="42" customHeight="1" x14ac:dyDescent="0.25">
      <c r="A148" s="23">
        <v>142</v>
      </c>
      <c r="B148" s="24" t="s">
        <v>667</v>
      </c>
      <c r="C148" s="25">
        <v>1</v>
      </c>
      <c r="D148" s="26" t="s">
        <v>668</v>
      </c>
      <c r="E148" s="25" t="s">
        <v>120</v>
      </c>
      <c r="F148" s="25" t="s">
        <v>126</v>
      </c>
      <c r="G148" s="25" t="s">
        <v>669</v>
      </c>
      <c r="H148" s="26" t="s">
        <v>670</v>
      </c>
      <c r="I148" s="28" t="s">
        <v>53</v>
      </c>
      <c r="J148" s="25" t="s">
        <v>54</v>
      </c>
      <c r="K148" s="27">
        <v>44650</v>
      </c>
      <c r="L148" s="25" t="s">
        <v>55</v>
      </c>
      <c r="M148" s="25" t="s">
        <v>56</v>
      </c>
      <c r="N148" s="25" t="s">
        <v>661</v>
      </c>
      <c r="O148" s="77">
        <v>44651</v>
      </c>
      <c r="P148" s="27">
        <v>44709</v>
      </c>
      <c r="Q148" s="27">
        <v>44862</v>
      </c>
      <c r="R148" s="37">
        <f t="shared" si="31"/>
        <v>121</v>
      </c>
      <c r="S148" s="37">
        <f t="shared" si="32"/>
        <v>121</v>
      </c>
      <c r="T148" s="37">
        <f t="shared" si="33"/>
        <v>0</v>
      </c>
      <c r="U148" s="37">
        <v>121</v>
      </c>
      <c r="V148" s="37"/>
      <c r="W148" s="37"/>
      <c r="X148" s="37"/>
      <c r="Y148" s="37"/>
      <c r="Z148" s="37"/>
      <c r="AA148" s="37"/>
      <c r="AB148" s="37"/>
      <c r="AC148" s="25">
        <v>130</v>
      </c>
      <c r="AD148" s="25">
        <v>500</v>
      </c>
      <c r="AE148" s="25">
        <v>72</v>
      </c>
      <c r="AF148" s="25">
        <v>273</v>
      </c>
      <c r="AG148" s="25">
        <v>23</v>
      </c>
      <c r="AH148" s="25">
        <v>102</v>
      </c>
      <c r="AI148" s="28" t="s">
        <v>58</v>
      </c>
      <c r="AJ148" s="28" t="s">
        <v>58</v>
      </c>
      <c r="AK148" s="28" t="s">
        <v>390</v>
      </c>
      <c r="AL148" s="25" t="s">
        <v>79</v>
      </c>
      <c r="AM148" s="28" t="s">
        <v>79</v>
      </c>
      <c r="AN148" s="133" t="s">
        <v>656</v>
      </c>
      <c r="AO148" s="26" t="s">
        <v>662</v>
      </c>
      <c r="AP148" s="38" t="s">
        <v>656</v>
      </c>
    </row>
    <row r="149" spans="1:42" ht="42" customHeight="1" x14ac:dyDescent="0.25">
      <c r="A149" s="16">
        <v>143</v>
      </c>
      <c r="B149" s="31" t="s">
        <v>671</v>
      </c>
      <c r="C149" s="25">
        <v>1</v>
      </c>
      <c r="D149" s="26" t="s">
        <v>672</v>
      </c>
      <c r="E149" s="25" t="s">
        <v>120</v>
      </c>
      <c r="F149" s="25" t="s">
        <v>673</v>
      </c>
      <c r="G149" s="25" t="s">
        <v>674</v>
      </c>
      <c r="H149" s="26" t="s">
        <v>675</v>
      </c>
      <c r="I149" s="28" t="s">
        <v>53</v>
      </c>
      <c r="J149" s="25" t="s">
        <v>54</v>
      </c>
      <c r="K149" s="27">
        <v>44650</v>
      </c>
      <c r="L149" s="25" t="s">
        <v>55</v>
      </c>
      <c r="M149" s="25" t="s">
        <v>56</v>
      </c>
      <c r="N149" s="25" t="s">
        <v>661</v>
      </c>
      <c r="O149" s="77">
        <v>44651</v>
      </c>
      <c r="P149" s="27">
        <v>44709</v>
      </c>
      <c r="Q149" s="27">
        <v>44862</v>
      </c>
      <c r="R149" s="37">
        <f t="shared" si="31"/>
        <v>25</v>
      </c>
      <c r="S149" s="37">
        <f t="shared" si="32"/>
        <v>25</v>
      </c>
      <c r="T149" s="37">
        <f t="shared" si="33"/>
        <v>0</v>
      </c>
      <c r="U149" s="37">
        <v>25</v>
      </c>
      <c r="V149" s="37"/>
      <c r="W149" s="37"/>
      <c r="X149" s="37"/>
      <c r="Y149" s="37"/>
      <c r="Z149" s="37"/>
      <c r="AA149" s="37"/>
      <c r="AB149" s="37"/>
      <c r="AC149" s="25">
        <v>78</v>
      </c>
      <c r="AD149" s="25">
        <v>300</v>
      </c>
      <c r="AE149" s="25">
        <v>0</v>
      </c>
      <c r="AF149" s="25">
        <v>0</v>
      </c>
      <c r="AG149" s="25">
        <v>5</v>
      </c>
      <c r="AH149" s="25">
        <v>18</v>
      </c>
      <c r="AI149" s="28" t="s">
        <v>58</v>
      </c>
      <c r="AJ149" s="28" t="s">
        <v>58</v>
      </c>
      <c r="AK149" s="28" t="s">
        <v>390</v>
      </c>
      <c r="AL149" s="25" t="s">
        <v>58</v>
      </c>
      <c r="AM149" s="28" t="s">
        <v>79</v>
      </c>
      <c r="AN149" s="133" t="s">
        <v>656</v>
      </c>
      <c r="AO149" s="26" t="s">
        <v>662</v>
      </c>
      <c r="AP149" s="38" t="s">
        <v>656</v>
      </c>
    </row>
    <row r="150" spans="1:42" s="6" customFormat="1" ht="55.95" customHeight="1" x14ac:dyDescent="0.25">
      <c r="A150" s="23">
        <v>144</v>
      </c>
      <c r="B150" s="32" t="s">
        <v>324</v>
      </c>
      <c r="C150" s="32">
        <f>SUM(C151:C153)</f>
        <v>3</v>
      </c>
      <c r="D150" s="20"/>
      <c r="E150" s="22"/>
      <c r="F150" s="22"/>
      <c r="G150" s="22"/>
      <c r="H150" s="20"/>
      <c r="I150" s="22"/>
      <c r="J150" s="22"/>
      <c r="K150" s="21"/>
      <c r="L150" s="22"/>
      <c r="M150" s="22"/>
      <c r="N150" s="22"/>
      <c r="O150" s="21"/>
      <c r="P150" s="21"/>
      <c r="Q150" s="21"/>
      <c r="R150" s="32">
        <f t="shared" ref="R150:AH150" si="35">IF(SUM(R151:R153)=0,"",SUM(R151:R153))</f>
        <v>378.34999999999997</v>
      </c>
      <c r="S150" s="32">
        <f t="shared" si="35"/>
        <v>378.34999999999997</v>
      </c>
      <c r="T150" s="32" t="str">
        <f t="shared" si="35"/>
        <v/>
      </c>
      <c r="U150" s="32">
        <f t="shared" si="35"/>
        <v>378.34999999999997</v>
      </c>
      <c r="V150" s="32" t="str">
        <f t="shared" si="35"/>
        <v/>
      </c>
      <c r="W150" s="32" t="str">
        <f t="shared" si="35"/>
        <v/>
      </c>
      <c r="X150" s="32" t="str">
        <f t="shared" si="35"/>
        <v/>
      </c>
      <c r="Y150" s="32" t="str">
        <f t="shared" si="35"/>
        <v/>
      </c>
      <c r="Z150" s="32" t="str">
        <f t="shared" si="35"/>
        <v/>
      </c>
      <c r="AA150" s="32" t="str">
        <f t="shared" si="35"/>
        <v/>
      </c>
      <c r="AB150" s="32" t="str">
        <f t="shared" si="35"/>
        <v/>
      </c>
      <c r="AC150" s="32">
        <f t="shared" si="35"/>
        <v>865</v>
      </c>
      <c r="AD150" s="32">
        <f t="shared" si="35"/>
        <v>3741</v>
      </c>
      <c r="AE150" s="32">
        <f t="shared" si="35"/>
        <v>19</v>
      </c>
      <c r="AF150" s="32">
        <f t="shared" si="35"/>
        <v>62</v>
      </c>
      <c r="AG150" s="32">
        <f t="shared" si="35"/>
        <v>6</v>
      </c>
      <c r="AH150" s="32">
        <f t="shared" si="35"/>
        <v>14</v>
      </c>
      <c r="AI150" s="22"/>
      <c r="AJ150" s="22"/>
      <c r="AK150" s="22"/>
      <c r="AL150" s="22"/>
      <c r="AM150" s="22"/>
      <c r="AN150" s="20"/>
      <c r="AO150" s="20"/>
      <c r="AP150" s="36" t="s">
        <v>676</v>
      </c>
    </row>
    <row r="151" spans="1:42" ht="73.05" customHeight="1" x14ac:dyDescent="0.25">
      <c r="A151" s="16">
        <v>145</v>
      </c>
      <c r="B151" s="24" t="s">
        <v>677</v>
      </c>
      <c r="C151" s="25">
        <v>1</v>
      </c>
      <c r="D151" s="46" t="s">
        <v>678</v>
      </c>
      <c r="E151" s="25" t="s">
        <v>324</v>
      </c>
      <c r="F151" s="25" t="s">
        <v>679</v>
      </c>
      <c r="G151" s="25" t="s">
        <v>680</v>
      </c>
      <c r="H151" s="26" t="s">
        <v>681</v>
      </c>
      <c r="I151" s="25" t="s">
        <v>53</v>
      </c>
      <c r="J151" s="25" t="s">
        <v>54</v>
      </c>
      <c r="K151" s="27">
        <v>44650</v>
      </c>
      <c r="L151" s="25" t="s">
        <v>55</v>
      </c>
      <c r="M151" s="25" t="s">
        <v>56</v>
      </c>
      <c r="N151" s="25" t="s">
        <v>682</v>
      </c>
      <c r="O151" s="27">
        <v>44651</v>
      </c>
      <c r="P151" s="27">
        <v>44706</v>
      </c>
      <c r="Q151" s="27">
        <v>44783</v>
      </c>
      <c r="R151" s="37">
        <f t="shared" ref="R151:R153" si="36">SUM(S151:T151)</f>
        <v>36.4</v>
      </c>
      <c r="S151" s="37">
        <f t="shared" ref="S151:S153" si="37">SUM(U151,W151,Y151,AA151)</f>
        <v>36.4</v>
      </c>
      <c r="T151" s="37">
        <f t="shared" ref="T151:T153" si="38">SUM(V151,X151,Z151,AB151)</f>
        <v>0</v>
      </c>
      <c r="U151" s="37">
        <v>36.4</v>
      </c>
      <c r="V151" s="37"/>
      <c r="W151" s="37"/>
      <c r="X151" s="37"/>
      <c r="Y151" s="37"/>
      <c r="Z151" s="37"/>
      <c r="AA151" s="37"/>
      <c r="AB151" s="37"/>
      <c r="AC151" s="25">
        <v>37</v>
      </c>
      <c r="AD151" s="25">
        <v>178</v>
      </c>
      <c r="AE151" s="25">
        <v>1</v>
      </c>
      <c r="AF151" s="25">
        <v>7</v>
      </c>
      <c r="AG151" s="25">
        <v>2</v>
      </c>
      <c r="AH151" s="25">
        <v>2</v>
      </c>
      <c r="AI151" s="25" t="s">
        <v>58</v>
      </c>
      <c r="AJ151" s="25" t="s">
        <v>79</v>
      </c>
      <c r="AK151" s="25" t="s">
        <v>80</v>
      </c>
      <c r="AL151" s="25" t="s">
        <v>58</v>
      </c>
      <c r="AM151" s="25" t="s">
        <v>58</v>
      </c>
      <c r="AN151" s="26" t="s">
        <v>676</v>
      </c>
      <c r="AO151" s="26" t="s">
        <v>683</v>
      </c>
      <c r="AP151" s="38" t="s">
        <v>676</v>
      </c>
    </row>
    <row r="152" spans="1:42" ht="73.05" customHeight="1" x14ac:dyDescent="0.25">
      <c r="A152" s="23">
        <v>146</v>
      </c>
      <c r="B152" s="24" t="s">
        <v>684</v>
      </c>
      <c r="C152" s="25">
        <v>1</v>
      </c>
      <c r="D152" s="46" t="s">
        <v>685</v>
      </c>
      <c r="E152" s="25" t="s">
        <v>324</v>
      </c>
      <c r="F152" s="25" t="s">
        <v>686</v>
      </c>
      <c r="G152" s="25"/>
      <c r="H152" s="26" t="s">
        <v>687</v>
      </c>
      <c r="I152" s="25" t="s">
        <v>53</v>
      </c>
      <c r="J152" s="25" t="s">
        <v>54</v>
      </c>
      <c r="K152" s="27">
        <v>44650</v>
      </c>
      <c r="L152" s="25" t="s">
        <v>55</v>
      </c>
      <c r="M152" s="25" t="s">
        <v>56</v>
      </c>
      <c r="N152" s="25" t="s">
        <v>682</v>
      </c>
      <c r="O152" s="27">
        <v>44651</v>
      </c>
      <c r="P152" s="27">
        <v>44713</v>
      </c>
      <c r="Q152" s="27">
        <v>44890</v>
      </c>
      <c r="R152" s="37">
        <f t="shared" si="36"/>
        <v>256.95</v>
      </c>
      <c r="S152" s="37">
        <f t="shared" si="37"/>
        <v>256.95</v>
      </c>
      <c r="T152" s="37">
        <f t="shared" si="38"/>
        <v>0</v>
      </c>
      <c r="U152" s="37">
        <v>256.95</v>
      </c>
      <c r="V152" s="37"/>
      <c r="W152" s="37"/>
      <c r="X152" s="37"/>
      <c r="Y152" s="37"/>
      <c r="Z152" s="37"/>
      <c r="AA152" s="37"/>
      <c r="AB152" s="37"/>
      <c r="AC152" s="25">
        <v>806</v>
      </c>
      <c r="AD152" s="25">
        <v>3460</v>
      </c>
      <c r="AE152" s="25">
        <v>11</v>
      </c>
      <c r="AF152" s="25">
        <v>32</v>
      </c>
      <c r="AG152" s="25">
        <v>0</v>
      </c>
      <c r="AH152" s="25">
        <v>0</v>
      </c>
      <c r="AI152" s="25" t="s">
        <v>58</v>
      </c>
      <c r="AJ152" s="25" t="s">
        <v>79</v>
      </c>
      <c r="AK152" s="25" t="s">
        <v>80</v>
      </c>
      <c r="AL152" s="25" t="s">
        <v>58</v>
      </c>
      <c r="AM152" s="25" t="s">
        <v>58</v>
      </c>
      <c r="AN152" s="26" t="s">
        <v>676</v>
      </c>
      <c r="AO152" s="26" t="s">
        <v>683</v>
      </c>
      <c r="AP152" s="38" t="s">
        <v>676</v>
      </c>
    </row>
    <row r="153" spans="1:42" ht="73.05" customHeight="1" x14ac:dyDescent="0.25">
      <c r="A153" s="16">
        <v>147</v>
      </c>
      <c r="B153" s="24" t="s">
        <v>688</v>
      </c>
      <c r="C153" s="25">
        <v>1</v>
      </c>
      <c r="D153" s="46" t="s">
        <v>689</v>
      </c>
      <c r="E153" s="25" t="s">
        <v>324</v>
      </c>
      <c r="F153" s="25" t="s">
        <v>690</v>
      </c>
      <c r="G153" s="25" t="s">
        <v>691</v>
      </c>
      <c r="H153" s="26" t="s">
        <v>692</v>
      </c>
      <c r="I153" s="25" t="s">
        <v>53</v>
      </c>
      <c r="J153" s="25" t="s">
        <v>54</v>
      </c>
      <c r="K153" s="27">
        <v>44650</v>
      </c>
      <c r="L153" s="25" t="s">
        <v>55</v>
      </c>
      <c r="M153" s="25" t="s">
        <v>56</v>
      </c>
      <c r="N153" s="25" t="s">
        <v>682</v>
      </c>
      <c r="O153" s="27">
        <v>44651</v>
      </c>
      <c r="P153" s="27">
        <v>44713</v>
      </c>
      <c r="Q153" s="27">
        <v>44925</v>
      </c>
      <c r="R153" s="37">
        <f t="shared" si="36"/>
        <v>85</v>
      </c>
      <c r="S153" s="37">
        <f t="shared" si="37"/>
        <v>85</v>
      </c>
      <c r="T153" s="37">
        <f t="shared" si="38"/>
        <v>0</v>
      </c>
      <c r="U153" s="37">
        <v>85</v>
      </c>
      <c r="V153" s="37"/>
      <c r="W153" s="37"/>
      <c r="X153" s="37"/>
      <c r="Y153" s="37"/>
      <c r="Z153" s="37"/>
      <c r="AA153" s="37"/>
      <c r="AB153" s="37"/>
      <c r="AC153" s="25">
        <v>22</v>
      </c>
      <c r="AD153" s="25">
        <v>103</v>
      </c>
      <c r="AE153" s="25">
        <v>7</v>
      </c>
      <c r="AF153" s="25">
        <v>23</v>
      </c>
      <c r="AG153" s="25">
        <v>4</v>
      </c>
      <c r="AH153" s="25">
        <v>12</v>
      </c>
      <c r="AI153" s="25" t="s">
        <v>58</v>
      </c>
      <c r="AJ153" s="25" t="s">
        <v>79</v>
      </c>
      <c r="AK153" s="25" t="s">
        <v>80</v>
      </c>
      <c r="AL153" s="25" t="s">
        <v>58</v>
      </c>
      <c r="AM153" s="25" t="s">
        <v>58</v>
      </c>
      <c r="AN153" s="26" t="s">
        <v>676</v>
      </c>
      <c r="AO153" s="26" t="s">
        <v>683</v>
      </c>
      <c r="AP153" s="38" t="s">
        <v>676</v>
      </c>
    </row>
    <row r="154" spans="1:42" s="6" customFormat="1" ht="55.95" customHeight="1" x14ac:dyDescent="0.25">
      <c r="A154" s="23">
        <v>148</v>
      </c>
      <c r="B154" s="30" t="s">
        <v>103</v>
      </c>
      <c r="C154" s="22">
        <f>SUM(C155:C159)</f>
        <v>5</v>
      </c>
      <c r="D154" s="22"/>
      <c r="E154" s="22"/>
      <c r="F154" s="22"/>
      <c r="G154" s="22"/>
      <c r="H154" s="20"/>
      <c r="I154" s="22"/>
      <c r="J154" s="22"/>
      <c r="K154" s="21"/>
      <c r="L154" s="22"/>
      <c r="M154" s="22"/>
      <c r="N154" s="22"/>
      <c r="O154" s="21"/>
      <c r="P154" s="21"/>
      <c r="Q154" s="21"/>
      <c r="R154" s="22">
        <f t="shared" ref="R154:AH154" si="39">IF(SUM(R155:R159)=0,"",SUM(R155:R159))</f>
        <v>160</v>
      </c>
      <c r="S154" s="22">
        <f t="shared" si="39"/>
        <v>70</v>
      </c>
      <c r="T154" s="22">
        <f t="shared" si="39"/>
        <v>90</v>
      </c>
      <c r="U154" s="22">
        <f t="shared" si="39"/>
        <v>70</v>
      </c>
      <c r="V154" s="22">
        <f t="shared" si="39"/>
        <v>90</v>
      </c>
      <c r="W154" s="22" t="str">
        <f t="shared" si="39"/>
        <v/>
      </c>
      <c r="X154" s="22" t="str">
        <f t="shared" si="39"/>
        <v/>
      </c>
      <c r="Y154" s="22" t="str">
        <f t="shared" si="39"/>
        <v/>
      </c>
      <c r="Z154" s="22" t="str">
        <f t="shared" si="39"/>
        <v/>
      </c>
      <c r="AA154" s="22" t="str">
        <f t="shared" si="39"/>
        <v/>
      </c>
      <c r="AB154" s="22" t="str">
        <f t="shared" si="39"/>
        <v/>
      </c>
      <c r="AC154" s="22">
        <f t="shared" si="39"/>
        <v>918</v>
      </c>
      <c r="AD154" s="22">
        <f t="shared" si="39"/>
        <v>3697</v>
      </c>
      <c r="AE154" s="22">
        <f t="shared" si="39"/>
        <v>373</v>
      </c>
      <c r="AF154" s="22">
        <f t="shared" si="39"/>
        <v>1473</v>
      </c>
      <c r="AG154" s="22">
        <f t="shared" si="39"/>
        <v>54</v>
      </c>
      <c r="AH154" s="22">
        <f t="shared" si="39"/>
        <v>200</v>
      </c>
      <c r="AI154" s="22"/>
      <c r="AJ154" s="22"/>
      <c r="AK154" s="22"/>
      <c r="AL154" s="22"/>
      <c r="AM154" s="22"/>
      <c r="AN154" s="20"/>
      <c r="AO154" s="20"/>
      <c r="AP154" s="36" t="s">
        <v>693</v>
      </c>
    </row>
    <row r="155" spans="1:42" s="108" customFormat="1" ht="52.05" customHeight="1" x14ac:dyDescent="0.25">
      <c r="A155" s="16">
        <v>149</v>
      </c>
      <c r="B155" s="31" t="s">
        <v>694</v>
      </c>
      <c r="C155" s="25">
        <v>1</v>
      </c>
      <c r="D155" s="26" t="s">
        <v>695</v>
      </c>
      <c r="E155" s="25" t="s">
        <v>103</v>
      </c>
      <c r="F155" s="25" t="s">
        <v>402</v>
      </c>
      <c r="G155" s="25" t="s">
        <v>696</v>
      </c>
      <c r="H155" s="26" t="s">
        <v>697</v>
      </c>
      <c r="I155" s="25" t="s">
        <v>53</v>
      </c>
      <c r="J155" s="25" t="s">
        <v>54</v>
      </c>
      <c r="K155" s="27">
        <v>44650</v>
      </c>
      <c r="L155" s="25" t="s">
        <v>55</v>
      </c>
      <c r="M155" s="25" t="s">
        <v>56</v>
      </c>
      <c r="N155" s="25" t="s">
        <v>698</v>
      </c>
      <c r="O155" s="27">
        <v>44651</v>
      </c>
      <c r="P155" s="27">
        <v>44682</v>
      </c>
      <c r="Q155" s="27">
        <v>44834</v>
      </c>
      <c r="R155" s="37">
        <f t="shared" ref="R155:R159" si="40">SUM(S155:T155)</f>
        <v>30</v>
      </c>
      <c r="S155" s="37">
        <f t="shared" ref="S155:S159" si="41">SUM(U155,W155,Y155,AA155)</f>
        <v>30</v>
      </c>
      <c r="T155" s="37">
        <f t="shared" ref="T155:T159" si="42">SUM(V155,X155,Z155,AB155)</f>
        <v>0</v>
      </c>
      <c r="U155" s="37">
        <v>30</v>
      </c>
      <c r="V155" s="37"/>
      <c r="W155" s="37"/>
      <c r="X155" s="37"/>
      <c r="Y155" s="37"/>
      <c r="Z155" s="37"/>
      <c r="AA155" s="37"/>
      <c r="AB155" s="37"/>
      <c r="AC155" s="25">
        <v>95</v>
      </c>
      <c r="AD155" s="25">
        <v>430</v>
      </c>
      <c r="AE155" s="25">
        <v>60</v>
      </c>
      <c r="AF155" s="25">
        <v>260</v>
      </c>
      <c r="AG155" s="25">
        <v>14</v>
      </c>
      <c r="AH155" s="25">
        <v>60</v>
      </c>
      <c r="AI155" s="25" t="s">
        <v>58</v>
      </c>
      <c r="AJ155" s="25" t="s">
        <v>79</v>
      </c>
      <c r="AK155" s="25" t="s">
        <v>390</v>
      </c>
      <c r="AL155" s="25" t="s">
        <v>79</v>
      </c>
      <c r="AM155" s="25" t="s">
        <v>58</v>
      </c>
      <c r="AN155" s="26" t="s">
        <v>693</v>
      </c>
      <c r="AO155" s="26" t="s">
        <v>683</v>
      </c>
      <c r="AP155" s="38" t="s">
        <v>693</v>
      </c>
    </row>
    <row r="156" spans="1:42" s="108" customFormat="1" ht="52.05" customHeight="1" x14ac:dyDescent="0.25">
      <c r="A156" s="23">
        <v>150</v>
      </c>
      <c r="B156" s="31" t="s">
        <v>699</v>
      </c>
      <c r="C156" s="25">
        <v>1</v>
      </c>
      <c r="D156" s="26" t="s">
        <v>700</v>
      </c>
      <c r="E156" s="25" t="s">
        <v>103</v>
      </c>
      <c r="F156" s="25" t="s">
        <v>235</v>
      </c>
      <c r="G156" s="25"/>
      <c r="H156" s="130" t="s">
        <v>701</v>
      </c>
      <c r="I156" s="25" t="s">
        <v>53</v>
      </c>
      <c r="J156" s="25" t="s">
        <v>54</v>
      </c>
      <c r="K156" s="27">
        <v>44650</v>
      </c>
      <c r="L156" s="25" t="s">
        <v>129</v>
      </c>
      <c r="M156" s="25" t="s">
        <v>130</v>
      </c>
      <c r="N156" s="25" t="s">
        <v>698</v>
      </c>
      <c r="O156" s="27">
        <v>44651</v>
      </c>
      <c r="P156" s="27">
        <v>44757</v>
      </c>
      <c r="Q156" s="27">
        <v>44834</v>
      </c>
      <c r="R156" s="37">
        <f t="shared" si="40"/>
        <v>70</v>
      </c>
      <c r="S156" s="37">
        <f t="shared" si="41"/>
        <v>0</v>
      </c>
      <c r="T156" s="37">
        <f t="shared" si="42"/>
        <v>70</v>
      </c>
      <c r="U156" s="37"/>
      <c r="V156" s="37">
        <v>70</v>
      </c>
      <c r="W156" s="37"/>
      <c r="X156" s="37"/>
      <c r="Y156" s="37"/>
      <c r="Z156" s="37"/>
      <c r="AA156" s="37"/>
      <c r="AB156" s="37"/>
      <c r="AC156" s="25">
        <v>701</v>
      </c>
      <c r="AD156" s="25">
        <v>2775</v>
      </c>
      <c r="AE156" s="25">
        <v>244</v>
      </c>
      <c r="AF156" s="25">
        <v>939</v>
      </c>
      <c r="AG156" s="25">
        <v>18</v>
      </c>
      <c r="AH156" s="25">
        <v>56</v>
      </c>
      <c r="AI156" s="25" t="s">
        <v>79</v>
      </c>
      <c r="AJ156" s="25" t="s">
        <v>79</v>
      </c>
      <c r="AK156" s="25" t="s">
        <v>80</v>
      </c>
      <c r="AL156" s="25" t="s">
        <v>79</v>
      </c>
      <c r="AM156" s="25" t="s">
        <v>79</v>
      </c>
      <c r="AN156" s="26" t="s">
        <v>693</v>
      </c>
      <c r="AO156" s="26" t="s">
        <v>683</v>
      </c>
      <c r="AP156" s="38" t="s">
        <v>693</v>
      </c>
    </row>
    <row r="157" spans="1:42" s="108" customFormat="1" ht="52.05" customHeight="1" x14ac:dyDescent="0.25">
      <c r="A157" s="16">
        <v>151</v>
      </c>
      <c r="B157" s="31" t="s">
        <v>702</v>
      </c>
      <c r="C157" s="25">
        <v>1</v>
      </c>
      <c r="D157" s="26" t="s">
        <v>703</v>
      </c>
      <c r="E157" s="25" t="s">
        <v>103</v>
      </c>
      <c r="F157" s="25" t="s">
        <v>235</v>
      </c>
      <c r="G157" s="25" t="s">
        <v>347</v>
      </c>
      <c r="H157" s="26" t="s">
        <v>704</v>
      </c>
      <c r="I157" s="25" t="s">
        <v>53</v>
      </c>
      <c r="J157" s="25" t="s">
        <v>54</v>
      </c>
      <c r="K157" s="27">
        <v>44650</v>
      </c>
      <c r="L157" s="25" t="s">
        <v>55</v>
      </c>
      <c r="M157" s="25" t="s">
        <v>56</v>
      </c>
      <c r="N157" s="25" t="s">
        <v>698</v>
      </c>
      <c r="O157" s="27">
        <v>44651</v>
      </c>
      <c r="P157" s="27">
        <v>44701</v>
      </c>
      <c r="Q157" s="27">
        <v>44834</v>
      </c>
      <c r="R157" s="37">
        <f t="shared" si="40"/>
        <v>10</v>
      </c>
      <c r="S157" s="37">
        <f t="shared" si="41"/>
        <v>10</v>
      </c>
      <c r="T157" s="37">
        <f t="shared" si="42"/>
        <v>0</v>
      </c>
      <c r="U157" s="37">
        <v>10</v>
      </c>
      <c r="V157" s="37"/>
      <c r="W157" s="37"/>
      <c r="X157" s="37"/>
      <c r="Y157" s="37"/>
      <c r="Z157" s="37"/>
      <c r="AA157" s="37"/>
      <c r="AB157" s="37"/>
      <c r="AC157" s="25">
        <v>11</v>
      </c>
      <c r="AD157" s="25">
        <v>49</v>
      </c>
      <c r="AE157" s="25">
        <v>9</v>
      </c>
      <c r="AF157" s="25">
        <v>35</v>
      </c>
      <c r="AG157" s="25">
        <v>2</v>
      </c>
      <c r="AH157" s="25">
        <v>7</v>
      </c>
      <c r="AI157" s="25" t="s">
        <v>58</v>
      </c>
      <c r="AJ157" s="25" t="s">
        <v>79</v>
      </c>
      <c r="AK157" s="25" t="s">
        <v>390</v>
      </c>
      <c r="AL157" s="25" t="s">
        <v>79</v>
      </c>
      <c r="AM157" s="25" t="s">
        <v>58</v>
      </c>
      <c r="AN157" s="26" t="s">
        <v>693</v>
      </c>
      <c r="AO157" s="26" t="s">
        <v>683</v>
      </c>
      <c r="AP157" s="38" t="s">
        <v>693</v>
      </c>
    </row>
    <row r="158" spans="1:42" s="108" customFormat="1" ht="52.05" customHeight="1" x14ac:dyDescent="0.25">
      <c r="A158" s="23">
        <v>152</v>
      </c>
      <c r="B158" s="31" t="s">
        <v>705</v>
      </c>
      <c r="C158" s="25">
        <v>1</v>
      </c>
      <c r="D158" s="26" t="s">
        <v>706</v>
      </c>
      <c r="E158" s="25" t="s">
        <v>103</v>
      </c>
      <c r="F158" s="25" t="s">
        <v>104</v>
      </c>
      <c r="G158" s="25" t="s">
        <v>707</v>
      </c>
      <c r="H158" s="65" t="s">
        <v>708</v>
      </c>
      <c r="I158" s="25" t="s">
        <v>53</v>
      </c>
      <c r="J158" s="25" t="s">
        <v>54</v>
      </c>
      <c r="K158" s="27">
        <v>44650</v>
      </c>
      <c r="L158" s="25" t="s">
        <v>129</v>
      </c>
      <c r="M158" s="25" t="s">
        <v>130</v>
      </c>
      <c r="N158" s="25" t="s">
        <v>698</v>
      </c>
      <c r="O158" s="27">
        <v>44651</v>
      </c>
      <c r="P158" s="27">
        <v>44677</v>
      </c>
      <c r="Q158" s="27">
        <v>44711</v>
      </c>
      <c r="R158" s="37">
        <f t="shared" si="40"/>
        <v>20</v>
      </c>
      <c r="S158" s="37">
        <f t="shared" si="41"/>
        <v>0</v>
      </c>
      <c r="T158" s="37">
        <f t="shared" si="42"/>
        <v>20</v>
      </c>
      <c r="U158" s="37"/>
      <c r="V158" s="37">
        <v>20</v>
      </c>
      <c r="W158" s="37"/>
      <c r="X158" s="37"/>
      <c r="Y158" s="37"/>
      <c r="Z158" s="37"/>
      <c r="AA158" s="37"/>
      <c r="AB158" s="37"/>
      <c r="AC158" s="25"/>
      <c r="AD158" s="25"/>
      <c r="AE158" s="25"/>
      <c r="AF158" s="25"/>
      <c r="AG158" s="25"/>
      <c r="AH158" s="25"/>
      <c r="AI158" s="25" t="s">
        <v>79</v>
      </c>
      <c r="AJ158" s="25" t="s">
        <v>79</v>
      </c>
      <c r="AK158" s="25" t="s">
        <v>80</v>
      </c>
      <c r="AL158" s="25" t="s">
        <v>79</v>
      </c>
      <c r="AM158" s="25" t="s">
        <v>79</v>
      </c>
      <c r="AN158" s="26" t="s">
        <v>693</v>
      </c>
      <c r="AO158" s="26" t="s">
        <v>683</v>
      </c>
      <c r="AP158" s="38" t="s">
        <v>693</v>
      </c>
    </row>
    <row r="159" spans="1:42" s="108" customFormat="1" ht="52.05" customHeight="1" x14ac:dyDescent="0.25">
      <c r="A159" s="16">
        <v>153</v>
      </c>
      <c r="B159" s="31" t="s">
        <v>709</v>
      </c>
      <c r="C159" s="25">
        <v>1</v>
      </c>
      <c r="D159" s="26" t="s">
        <v>710</v>
      </c>
      <c r="E159" s="25" t="s">
        <v>103</v>
      </c>
      <c r="F159" s="25" t="s">
        <v>104</v>
      </c>
      <c r="G159" s="25" t="s">
        <v>711</v>
      </c>
      <c r="H159" s="26" t="s">
        <v>712</v>
      </c>
      <c r="I159" s="25" t="s">
        <v>53</v>
      </c>
      <c r="J159" s="25" t="s">
        <v>54</v>
      </c>
      <c r="K159" s="27">
        <v>44650</v>
      </c>
      <c r="L159" s="25" t="s">
        <v>55</v>
      </c>
      <c r="M159" s="25" t="s">
        <v>56</v>
      </c>
      <c r="N159" s="25" t="s">
        <v>698</v>
      </c>
      <c r="O159" s="27">
        <v>44651</v>
      </c>
      <c r="P159" s="27">
        <v>44682</v>
      </c>
      <c r="Q159" s="27">
        <v>44834</v>
      </c>
      <c r="R159" s="37">
        <f t="shared" si="40"/>
        <v>30</v>
      </c>
      <c r="S159" s="37">
        <f t="shared" si="41"/>
        <v>30</v>
      </c>
      <c r="T159" s="37">
        <f t="shared" si="42"/>
        <v>0</v>
      </c>
      <c r="U159" s="37">
        <v>30</v>
      </c>
      <c r="V159" s="37"/>
      <c r="W159" s="37"/>
      <c r="X159" s="37"/>
      <c r="Y159" s="37"/>
      <c r="Z159" s="37"/>
      <c r="AA159" s="37"/>
      <c r="AB159" s="37"/>
      <c r="AC159" s="25">
        <v>111</v>
      </c>
      <c r="AD159" s="25">
        <v>443</v>
      </c>
      <c r="AE159" s="25">
        <v>60</v>
      </c>
      <c r="AF159" s="25">
        <v>239</v>
      </c>
      <c r="AG159" s="25">
        <v>20</v>
      </c>
      <c r="AH159" s="25">
        <v>77</v>
      </c>
      <c r="AI159" s="25" t="s">
        <v>58</v>
      </c>
      <c r="AJ159" s="25" t="s">
        <v>79</v>
      </c>
      <c r="AK159" s="25" t="s">
        <v>390</v>
      </c>
      <c r="AL159" s="25" t="s">
        <v>79</v>
      </c>
      <c r="AM159" s="25" t="s">
        <v>58</v>
      </c>
      <c r="AN159" s="26" t="s">
        <v>693</v>
      </c>
      <c r="AO159" s="26" t="s">
        <v>683</v>
      </c>
      <c r="AP159" s="38" t="s">
        <v>693</v>
      </c>
    </row>
    <row r="160" spans="1:42" s="6" customFormat="1" ht="55.95" customHeight="1" x14ac:dyDescent="0.25">
      <c r="A160" s="23">
        <v>154</v>
      </c>
      <c r="B160" s="32" t="s">
        <v>95</v>
      </c>
      <c r="C160" s="47">
        <f>SUM(C161:C162)</f>
        <v>2</v>
      </c>
      <c r="D160" s="20"/>
      <c r="E160" s="22"/>
      <c r="F160" s="22"/>
      <c r="G160" s="22"/>
      <c r="H160" s="20"/>
      <c r="I160" s="22"/>
      <c r="J160" s="22"/>
      <c r="K160" s="21"/>
      <c r="L160" s="22"/>
      <c r="M160" s="22"/>
      <c r="N160" s="22"/>
      <c r="O160" s="21"/>
      <c r="P160" s="21"/>
      <c r="Q160" s="21"/>
      <c r="R160" s="47">
        <f t="shared" ref="R160:AH160" si="43">IF(SUM(R161:R162)=0,"",SUM(R161:R162))</f>
        <v>750</v>
      </c>
      <c r="S160" s="47">
        <f t="shared" si="43"/>
        <v>750</v>
      </c>
      <c r="T160" s="47" t="str">
        <f t="shared" si="43"/>
        <v/>
      </c>
      <c r="U160" s="47">
        <f t="shared" si="43"/>
        <v>750</v>
      </c>
      <c r="V160" s="47" t="str">
        <f t="shared" si="43"/>
        <v/>
      </c>
      <c r="W160" s="47" t="str">
        <f t="shared" si="43"/>
        <v/>
      </c>
      <c r="X160" s="47" t="str">
        <f t="shared" si="43"/>
        <v/>
      </c>
      <c r="Y160" s="47" t="str">
        <f t="shared" si="43"/>
        <v/>
      </c>
      <c r="Z160" s="47" t="str">
        <f t="shared" si="43"/>
        <v/>
      </c>
      <c r="AA160" s="47" t="str">
        <f t="shared" si="43"/>
        <v/>
      </c>
      <c r="AB160" s="47" t="str">
        <f t="shared" si="43"/>
        <v/>
      </c>
      <c r="AC160" s="47" t="str">
        <f t="shared" si="43"/>
        <v/>
      </c>
      <c r="AD160" s="47" t="str">
        <f t="shared" si="43"/>
        <v/>
      </c>
      <c r="AE160" s="47" t="str">
        <f t="shared" si="43"/>
        <v/>
      </c>
      <c r="AF160" s="47" t="str">
        <f t="shared" si="43"/>
        <v/>
      </c>
      <c r="AG160" s="47" t="str">
        <f t="shared" si="43"/>
        <v/>
      </c>
      <c r="AH160" s="47" t="str">
        <f t="shared" si="43"/>
        <v/>
      </c>
      <c r="AI160" s="22"/>
      <c r="AJ160" s="22"/>
      <c r="AK160" s="22"/>
      <c r="AL160" s="22"/>
      <c r="AM160" s="22"/>
      <c r="AN160" s="20"/>
      <c r="AO160" s="20"/>
      <c r="AP160" s="36" t="s">
        <v>713</v>
      </c>
    </row>
    <row r="161" spans="1:42" ht="58.05" customHeight="1" x14ac:dyDescent="0.25">
      <c r="A161" s="16">
        <v>155</v>
      </c>
      <c r="B161" s="24" t="s">
        <v>714</v>
      </c>
      <c r="C161" s="25">
        <v>1</v>
      </c>
      <c r="D161" s="26" t="s">
        <v>715</v>
      </c>
      <c r="E161" s="25" t="s">
        <v>95</v>
      </c>
      <c r="F161" s="25" t="s">
        <v>716</v>
      </c>
      <c r="G161" s="25"/>
      <c r="H161" s="26" t="s">
        <v>717</v>
      </c>
      <c r="I161" s="25" t="s">
        <v>53</v>
      </c>
      <c r="J161" s="25" t="s">
        <v>54</v>
      </c>
      <c r="K161" s="27">
        <v>44650</v>
      </c>
      <c r="L161" s="25" t="s">
        <v>55</v>
      </c>
      <c r="M161" s="25" t="s">
        <v>56</v>
      </c>
      <c r="N161" s="25" t="s">
        <v>718</v>
      </c>
      <c r="O161" s="27">
        <v>44651</v>
      </c>
      <c r="P161" s="27">
        <v>44757</v>
      </c>
      <c r="Q161" s="27">
        <v>44925</v>
      </c>
      <c r="R161" s="37">
        <f t="shared" ref="R161:R166" si="44">SUM(S161:T161)</f>
        <v>250</v>
      </c>
      <c r="S161" s="37">
        <f t="shared" ref="S161:S166" si="45">SUM(U161,W161,Y161,AA161)</f>
        <v>250</v>
      </c>
      <c r="T161" s="37">
        <f t="shared" ref="T161:T166" si="46">SUM(V161,X161,Z161,AB161)</f>
        <v>0</v>
      </c>
      <c r="U161" s="37">
        <v>250</v>
      </c>
      <c r="V161" s="37"/>
      <c r="W161" s="37"/>
      <c r="X161" s="37"/>
      <c r="Y161" s="37"/>
      <c r="Z161" s="37"/>
      <c r="AA161" s="37"/>
      <c r="AB161" s="37"/>
      <c r="AC161" s="25"/>
      <c r="AD161" s="25"/>
      <c r="AE161" s="25"/>
      <c r="AF161" s="25"/>
      <c r="AG161" s="25"/>
      <c r="AH161" s="25"/>
      <c r="AI161" s="25" t="s">
        <v>58</v>
      </c>
      <c r="AJ161" s="25" t="s">
        <v>79</v>
      </c>
      <c r="AK161" s="25" t="s">
        <v>80</v>
      </c>
      <c r="AL161" s="25" t="s">
        <v>58</v>
      </c>
      <c r="AM161" s="25" t="s">
        <v>58</v>
      </c>
      <c r="AN161" s="26" t="s">
        <v>713</v>
      </c>
      <c r="AO161" s="26" t="s">
        <v>683</v>
      </c>
      <c r="AP161" s="38" t="s">
        <v>713</v>
      </c>
    </row>
    <row r="162" spans="1:42" ht="43.2" x14ac:dyDescent="0.25">
      <c r="A162" s="23">
        <v>156</v>
      </c>
      <c r="B162" s="24" t="s">
        <v>719</v>
      </c>
      <c r="C162" s="25">
        <v>1</v>
      </c>
      <c r="D162" s="26" t="s">
        <v>720</v>
      </c>
      <c r="E162" s="25" t="s">
        <v>95</v>
      </c>
      <c r="F162" s="25" t="s">
        <v>721</v>
      </c>
      <c r="G162" s="25"/>
      <c r="H162" s="26" t="s">
        <v>722</v>
      </c>
      <c r="I162" s="25" t="s">
        <v>53</v>
      </c>
      <c r="J162" s="25" t="s">
        <v>54</v>
      </c>
      <c r="K162" s="27">
        <v>44650</v>
      </c>
      <c r="L162" s="25" t="s">
        <v>55</v>
      </c>
      <c r="M162" s="25" t="s">
        <v>56</v>
      </c>
      <c r="N162" s="25" t="s">
        <v>718</v>
      </c>
      <c r="O162" s="27">
        <v>44651</v>
      </c>
      <c r="P162" s="27">
        <v>44679</v>
      </c>
      <c r="Q162" s="27">
        <v>44925</v>
      </c>
      <c r="R162" s="37">
        <f t="shared" si="44"/>
        <v>500</v>
      </c>
      <c r="S162" s="37">
        <f t="shared" si="45"/>
        <v>500</v>
      </c>
      <c r="T162" s="37">
        <f t="shared" si="46"/>
        <v>0</v>
      </c>
      <c r="U162" s="37">
        <v>500</v>
      </c>
      <c r="V162" s="37"/>
      <c r="W162" s="37"/>
      <c r="X162" s="37"/>
      <c r="Y162" s="37"/>
      <c r="Z162" s="37"/>
      <c r="AA162" s="37"/>
      <c r="AB162" s="37"/>
      <c r="AC162" s="25"/>
      <c r="AD162" s="25"/>
      <c r="AE162" s="25"/>
      <c r="AF162" s="25"/>
      <c r="AG162" s="25"/>
      <c r="AH162" s="25"/>
      <c r="AI162" s="25" t="s">
        <v>58</v>
      </c>
      <c r="AJ162" s="25" t="s">
        <v>79</v>
      </c>
      <c r="AK162" s="25" t="s">
        <v>80</v>
      </c>
      <c r="AL162" s="25" t="s">
        <v>58</v>
      </c>
      <c r="AM162" s="25" t="s">
        <v>58</v>
      </c>
      <c r="AN162" s="26" t="s">
        <v>713</v>
      </c>
      <c r="AO162" s="26" t="s">
        <v>683</v>
      </c>
      <c r="AP162" s="38" t="s">
        <v>713</v>
      </c>
    </row>
    <row r="163" spans="1:42" s="6" customFormat="1" ht="55.95" customHeight="1" x14ac:dyDescent="0.25">
      <c r="A163" s="16">
        <v>157</v>
      </c>
      <c r="B163" s="22" t="s">
        <v>284</v>
      </c>
      <c r="C163" s="22">
        <f>SUM(C164:C166)</f>
        <v>3</v>
      </c>
      <c r="D163" s="20"/>
      <c r="E163" s="22"/>
      <c r="F163" s="22"/>
      <c r="G163" s="22"/>
      <c r="H163" s="20"/>
      <c r="I163" s="22"/>
      <c r="J163" s="22"/>
      <c r="K163" s="21"/>
      <c r="L163" s="22"/>
      <c r="M163" s="22"/>
      <c r="N163" s="22"/>
      <c r="O163" s="21"/>
      <c r="P163" s="21"/>
      <c r="Q163" s="21"/>
      <c r="R163" s="22">
        <f t="shared" ref="R163:AH163" si="47">IF(SUM(R164:R166)=0,"",SUM(R164:R166))</f>
        <v>265</v>
      </c>
      <c r="S163" s="22">
        <f t="shared" si="47"/>
        <v>205</v>
      </c>
      <c r="T163" s="22">
        <f t="shared" si="47"/>
        <v>60</v>
      </c>
      <c r="U163" s="22">
        <f t="shared" si="47"/>
        <v>205</v>
      </c>
      <c r="V163" s="22">
        <f t="shared" si="47"/>
        <v>60</v>
      </c>
      <c r="W163" s="22" t="str">
        <f t="shared" si="47"/>
        <v/>
      </c>
      <c r="X163" s="22" t="str">
        <f t="shared" si="47"/>
        <v/>
      </c>
      <c r="Y163" s="22" t="str">
        <f t="shared" si="47"/>
        <v/>
      </c>
      <c r="Z163" s="22" t="str">
        <f t="shared" si="47"/>
        <v/>
      </c>
      <c r="AA163" s="22" t="str">
        <f t="shared" si="47"/>
        <v/>
      </c>
      <c r="AB163" s="22" t="str">
        <f t="shared" si="47"/>
        <v/>
      </c>
      <c r="AC163" s="22">
        <f t="shared" si="47"/>
        <v>593</v>
      </c>
      <c r="AD163" s="22">
        <f t="shared" si="47"/>
        <v>2286</v>
      </c>
      <c r="AE163" s="22">
        <f t="shared" si="47"/>
        <v>149</v>
      </c>
      <c r="AF163" s="22">
        <f t="shared" si="47"/>
        <v>518</v>
      </c>
      <c r="AG163" s="22" t="str">
        <f t="shared" si="47"/>
        <v/>
      </c>
      <c r="AH163" s="22" t="str">
        <f t="shared" si="47"/>
        <v/>
      </c>
      <c r="AI163" s="22"/>
      <c r="AJ163" s="22"/>
      <c r="AK163" s="22"/>
      <c r="AL163" s="22"/>
      <c r="AM163" s="22"/>
      <c r="AN163" s="20"/>
      <c r="AO163" s="20"/>
      <c r="AP163" s="36" t="s">
        <v>723</v>
      </c>
    </row>
    <row r="164" spans="1:42" ht="73.05" customHeight="1" x14ac:dyDescent="0.25">
      <c r="A164" s="23">
        <v>158</v>
      </c>
      <c r="B164" s="31" t="s">
        <v>724</v>
      </c>
      <c r="C164" s="25">
        <v>1</v>
      </c>
      <c r="D164" s="65" t="s">
        <v>725</v>
      </c>
      <c r="E164" s="25" t="s">
        <v>74</v>
      </c>
      <c r="F164" s="25" t="s">
        <v>314</v>
      </c>
      <c r="G164" s="37"/>
      <c r="H164" s="65" t="s">
        <v>726</v>
      </c>
      <c r="I164" s="25" t="s">
        <v>53</v>
      </c>
      <c r="J164" s="25" t="s">
        <v>727</v>
      </c>
      <c r="K164" s="27">
        <v>44650</v>
      </c>
      <c r="L164" s="25" t="s">
        <v>129</v>
      </c>
      <c r="M164" s="25" t="s">
        <v>130</v>
      </c>
      <c r="N164" s="25" t="s">
        <v>728</v>
      </c>
      <c r="O164" s="27">
        <v>44651</v>
      </c>
      <c r="P164" s="27">
        <v>44768</v>
      </c>
      <c r="Q164" s="27">
        <v>44926</v>
      </c>
      <c r="R164" s="37">
        <f t="shared" si="44"/>
        <v>60</v>
      </c>
      <c r="S164" s="37">
        <f t="shared" si="45"/>
        <v>0</v>
      </c>
      <c r="T164" s="37">
        <f t="shared" si="46"/>
        <v>60</v>
      </c>
      <c r="U164" s="37"/>
      <c r="V164" s="37">
        <v>60</v>
      </c>
      <c r="W164" s="37"/>
      <c r="X164" s="37"/>
      <c r="Y164" s="37"/>
      <c r="Z164" s="37"/>
      <c r="AA164" s="37"/>
      <c r="AB164" s="37"/>
      <c r="AC164" s="25">
        <v>25</v>
      </c>
      <c r="AD164" s="25">
        <v>55</v>
      </c>
      <c r="AE164" s="127">
        <v>8</v>
      </c>
      <c r="AF164" s="127">
        <v>16</v>
      </c>
      <c r="AG164" s="25">
        <v>0</v>
      </c>
      <c r="AH164" s="25">
        <v>0</v>
      </c>
      <c r="AI164" s="25" t="s">
        <v>79</v>
      </c>
      <c r="AJ164" s="25" t="s">
        <v>79</v>
      </c>
      <c r="AK164" s="25" t="s">
        <v>80</v>
      </c>
      <c r="AL164" s="25" t="s">
        <v>79</v>
      </c>
      <c r="AM164" s="25" t="s">
        <v>79</v>
      </c>
      <c r="AN164" s="26" t="s">
        <v>723</v>
      </c>
      <c r="AO164" s="26" t="s">
        <v>729</v>
      </c>
      <c r="AP164" s="38" t="s">
        <v>723</v>
      </c>
    </row>
    <row r="165" spans="1:42" ht="100.8" x14ac:dyDescent="0.25">
      <c r="A165" s="16">
        <v>159</v>
      </c>
      <c r="B165" s="31" t="s">
        <v>730</v>
      </c>
      <c r="C165" s="25">
        <v>1</v>
      </c>
      <c r="D165" s="26" t="s">
        <v>731</v>
      </c>
      <c r="E165" s="25" t="s">
        <v>74</v>
      </c>
      <c r="F165" s="25" t="s">
        <v>297</v>
      </c>
      <c r="G165" s="37" t="s">
        <v>732</v>
      </c>
      <c r="H165" s="26" t="s">
        <v>733</v>
      </c>
      <c r="I165" s="25" t="s">
        <v>53</v>
      </c>
      <c r="J165" s="25" t="s">
        <v>727</v>
      </c>
      <c r="K165" s="27">
        <v>44650</v>
      </c>
      <c r="L165" s="25" t="s">
        <v>55</v>
      </c>
      <c r="M165" s="25" t="s">
        <v>56</v>
      </c>
      <c r="N165" s="25" t="s">
        <v>728</v>
      </c>
      <c r="O165" s="27">
        <v>44651</v>
      </c>
      <c r="P165" s="27">
        <v>44756</v>
      </c>
      <c r="Q165" s="27">
        <v>44926</v>
      </c>
      <c r="R165" s="37">
        <f t="shared" si="44"/>
        <v>85</v>
      </c>
      <c r="S165" s="37">
        <f t="shared" si="45"/>
        <v>85</v>
      </c>
      <c r="T165" s="37">
        <f t="shared" si="46"/>
        <v>0</v>
      </c>
      <c r="U165" s="37">
        <v>85</v>
      </c>
      <c r="V165" s="37"/>
      <c r="W165" s="37"/>
      <c r="X165" s="37"/>
      <c r="Y165" s="37"/>
      <c r="Z165" s="37"/>
      <c r="AA165" s="37"/>
      <c r="AB165" s="37"/>
      <c r="AC165" s="25">
        <v>448</v>
      </c>
      <c r="AD165" s="25">
        <v>1692</v>
      </c>
      <c r="AE165" s="127">
        <v>120</v>
      </c>
      <c r="AF165" s="127">
        <v>429</v>
      </c>
      <c r="AG165" s="25">
        <v>0</v>
      </c>
      <c r="AH165" s="25">
        <v>0</v>
      </c>
      <c r="AI165" s="25" t="s">
        <v>58</v>
      </c>
      <c r="AJ165" s="25" t="s">
        <v>79</v>
      </c>
      <c r="AK165" s="25" t="s">
        <v>80</v>
      </c>
      <c r="AL165" s="25" t="s">
        <v>79</v>
      </c>
      <c r="AM165" s="25" t="s">
        <v>58</v>
      </c>
      <c r="AN165" s="26" t="s">
        <v>723</v>
      </c>
      <c r="AO165" s="26" t="s">
        <v>635</v>
      </c>
      <c r="AP165" s="38" t="s">
        <v>723</v>
      </c>
    </row>
    <row r="166" spans="1:42" ht="129.6" x14ac:dyDescent="0.25">
      <c r="A166" s="23">
        <v>160</v>
      </c>
      <c r="B166" s="135" t="s">
        <v>734</v>
      </c>
      <c r="C166" s="25">
        <v>1</v>
      </c>
      <c r="D166" s="29" t="s">
        <v>735</v>
      </c>
      <c r="E166" s="25" t="s">
        <v>74</v>
      </c>
      <c r="F166" s="25" t="s">
        <v>314</v>
      </c>
      <c r="G166" s="64" t="s">
        <v>736</v>
      </c>
      <c r="H166" s="62" t="s">
        <v>737</v>
      </c>
      <c r="I166" s="29" t="s">
        <v>738</v>
      </c>
      <c r="J166" s="25" t="s">
        <v>65</v>
      </c>
      <c r="K166" s="63">
        <v>44734</v>
      </c>
      <c r="L166" s="25" t="s">
        <v>336</v>
      </c>
      <c r="M166" s="25" t="s">
        <v>337</v>
      </c>
      <c r="N166" s="25" t="s">
        <v>739</v>
      </c>
      <c r="O166" s="63">
        <v>44735</v>
      </c>
      <c r="P166" s="63">
        <v>44774</v>
      </c>
      <c r="Q166" s="63">
        <v>44926</v>
      </c>
      <c r="R166" s="37">
        <f t="shared" si="44"/>
        <v>120</v>
      </c>
      <c r="S166" s="37">
        <f t="shared" si="45"/>
        <v>120</v>
      </c>
      <c r="T166" s="37">
        <f t="shared" si="46"/>
        <v>0</v>
      </c>
      <c r="U166" s="37">
        <v>120</v>
      </c>
      <c r="V166" s="37"/>
      <c r="W166" s="37"/>
      <c r="X166" s="37"/>
      <c r="Y166" s="37"/>
      <c r="Z166" s="37"/>
      <c r="AA166" s="37"/>
      <c r="AB166" s="37"/>
      <c r="AC166" s="64">
        <v>120</v>
      </c>
      <c r="AD166" s="64">
        <v>539</v>
      </c>
      <c r="AE166" s="64">
        <v>21</v>
      </c>
      <c r="AF166" s="64">
        <v>73</v>
      </c>
      <c r="AG166" s="64"/>
      <c r="AH166" s="64"/>
      <c r="AI166" s="25" t="s">
        <v>58</v>
      </c>
      <c r="AJ166" s="25" t="s">
        <v>79</v>
      </c>
      <c r="AK166" s="25" t="s">
        <v>80</v>
      </c>
      <c r="AL166" s="25" t="s">
        <v>79</v>
      </c>
      <c r="AM166" s="25" t="s">
        <v>58</v>
      </c>
      <c r="AN166" s="26" t="s">
        <v>723</v>
      </c>
      <c r="AO166" s="29" t="s">
        <v>356</v>
      </c>
      <c r="AP166" s="38" t="s">
        <v>723</v>
      </c>
    </row>
    <row r="167" spans="1:42" s="6" customFormat="1" ht="55.95" customHeight="1" x14ac:dyDescent="0.25">
      <c r="A167" s="16">
        <v>161</v>
      </c>
      <c r="B167" s="47" t="s">
        <v>382</v>
      </c>
      <c r="C167" s="47">
        <f>SUM(C168:C170)</f>
        <v>3</v>
      </c>
      <c r="D167" s="20"/>
      <c r="E167" s="22"/>
      <c r="F167" s="22"/>
      <c r="G167" s="22"/>
      <c r="H167" s="20"/>
      <c r="I167" s="22"/>
      <c r="J167" s="22"/>
      <c r="K167" s="21"/>
      <c r="L167" s="22"/>
      <c r="M167" s="22"/>
      <c r="N167" s="22"/>
      <c r="O167" s="21"/>
      <c r="P167" s="21"/>
      <c r="Q167" s="21"/>
      <c r="R167" s="47">
        <f t="shared" ref="R167:AH167" si="48">IF(SUM(R168:R170)=0,"",SUM(R168:R170))</f>
        <v>543</v>
      </c>
      <c r="S167" s="47">
        <f t="shared" si="48"/>
        <v>132</v>
      </c>
      <c r="T167" s="47">
        <f t="shared" si="48"/>
        <v>411</v>
      </c>
      <c r="U167" s="47">
        <f t="shared" si="48"/>
        <v>132</v>
      </c>
      <c r="V167" s="47">
        <f t="shared" si="48"/>
        <v>411</v>
      </c>
      <c r="W167" s="47" t="str">
        <f t="shared" si="48"/>
        <v/>
      </c>
      <c r="X167" s="47" t="str">
        <f t="shared" si="48"/>
        <v/>
      </c>
      <c r="Y167" s="47" t="str">
        <f t="shared" si="48"/>
        <v/>
      </c>
      <c r="Z167" s="47" t="str">
        <f t="shared" si="48"/>
        <v/>
      </c>
      <c r="AA167" s="47" t="str">
        <f t="shared" si="48"/>
        <v/>
      </c>
      <c r="AB167" s="47" t="str">
        <f t="shared" si="48"/>
        <v/>
      </c>
      <c r="AC167" s="47">
        <f t="shared" si="48"/>
        <v>3242</v>
      </c>
      <c r="AD167" s="47">
        <f t="shared" si="48"/>
        <v>12290</v>
      </c>
      <c r="AE167" s="47">
        <f t="shared" si="48"/>
        <v>404</v>
      </c>
      <c r="AF167" s="47">
        <f t="shared" si="48"/>
        <v>1660</v>
      </c>
      <c r="AG167" s="47">
        <f t="shared" si="48"/>
        <v>89</v>
      </c>
      <c r="AH167" s="47">
        <f t="shared" si="48"/>
        <v>352</v>
      </c>
      <c r="AI167" s="22"/>
      <c r="AJ167" s="22"/>
      <c r="AK167" s="22"/>
      <c r="AL167" s="22"/>
      <c r="AM167" s="22"/>
      <c r="AN167" s="20"/>
      <c r="AO167" s="20"/>
      <c r="AP167" s="36" t="s">
        <v>740</v>
      </c>
    </row>
    <row r="168" spans="1:42" ht="43.2" x14ac:dyDescent="0.25">
      <c r="A168" s="23">
        <v>162</v>
      </c>
      <c r="B168" s="31" t="s">
        <v>741</v>
      </c>
      <c r="C168" s="25">
        <v>1</v>
      </c>
      <c r="D168" s="26" t="s">
        <v>742</v>
      </c>
      <c r="E168" s="25" t="s">
        <v>382</v>
      </c>
      <c r="F168" s="25" t="s">
        <v>394</v>
      </c>
      <c r="G168" s="25" t="s">
        <v>743</v>
      </c>
      <c r="H168" s="26" t="s">
        <v>744</v>
      </c>
      <c r="I168" s="25" t="s">
        <v>53</v>
      </c>
      <c r="J168" s="25" t="s">
        <v>54</v>
      </c>
      <c r="K168" s="27">
        <v>44650</v>
      </c>
      <c r="L168" s="25" t="s">
        <v>55</v>
      </c>
      <c r="M168" s="25" t="s">
        <v>56</v>
      </c>
      <c r="N168" s="25" t="s">
        <v>745</v>
      </c>
      <c r="O168" s="27">
        <v>44651</v>
      </c>
      <c r="P168" s="27">
        <v>44754</v>
      </c>
      <c r="Q168" s="27">
        <v>44925</v>
      </c>
      <c r="R168" s="37">
        <f t="shared" ref="R168:R170" si="49">SUM(S168:T168)</f>
        <v>132</v>
      </c>
      <c r="S168" s="37">
        <f t="shared" ref="S168:S170" si="50">SUM(U168,W168,Y168,AA168)</f>
        <v>132</v>
      </c>
      <c r="T168" s="37">
        <f t="shared" ref="T168:T170" si="51">SUM(V168,X168,Z168,AB168)</f>
        <v>0</v>
      </c>
      <c r="U168" s="37">
        <v>132</v>
      </c>
      <c r="V168" s="37"/>
      <c r="W168" s="37"/>
      <c r="X168" s="37"/>
      <c r="Y168" s="37"/>
      <c r="Z168" s="37"/>
      <c r="AA168" s="37"/>
      <c r="AB168" s="37"/>
      <c r="AC168" s="25">
        <v>76</v>
      </c>
      <c r="AD168" s="25">
        <v>316</v>
      </c>
      <c r="AE168" s="25">
        <v>28</v>
      </c>
      <c r="AF168" s="25">
        <v>116</v>
      </c>
      <c r="AG168" s="25">
        <v>3</v>
      </c>
      <c r="AH168" s="25">
        <v>12</v>
      </c>
      <c r="AI168" s="25" t="s">
        <v>58</v>
      </c>
      <c r="AJ168" s="25" t="s">
        <v>79</v>
      </c>
      <c r="AK168" s="25" t="s">
        <v>80</v>
      </c>
      <c r="AL168" s="25" t="s">
        <v>79</v>
      </c>
      <c r="AM168" s="25" t="s">
        <v>58</v>
      </c>
      <c r="AN168" s="26" t="s">
        <v>740</v>
      </c>
      <c r="AO168" s="26" t="s">
        <v>746</v>
      </c>
      <c r="AP168" s="38" t="s">
        <v>740</v>
      </c>
    </row>
    <row r="169" spans="1:42" ht="43.2" x14ac:dyDescent="0.25">
      <c r="A169" s="16">
        <v>163</v>
      </c>
      <c r="B169" s="31" t="s">
        <v>747</v>
      </c>
      <c r="C169" s="25">
        <v>1</v>
      </c>
      <c r="D169" s="26" t="s">
        <v>748</v>
      </c>
      <c r="E169" s="25" t="s">
        <v>382</v>
      </c>
      <c r="F169" s="25" t="s">
        <v>398</v>
      </c>
      <c r="G169" s="25" t="s">
        <v>749</v>
      </c>
      <c r="H169" s="65" t="s">
        <v>750</v>
      </c>
      <c r="I169" s="25" t="s">
        <v>53</v>
      </c>
      <c r="J169" s="25" t="s">
        <v>54</v>
      </c>
      <c r="K169" s="27">
        <v>44650</v>
      </c>
      <c r="L169" s="25" t="s">
        <v>129</v>
      </c>
      <c r="M169" s="25" t="s">
        <v>130</v>
      </c>
      <c r="N169" s="25" t="s">
        <v>745</v>
      </c>
      <c r="O169" s="27">
        <v>44651</v>
      </c>
      <c r="P169" s="27">
        <v>44764</v>
      </c>
      <c r="Q169" s="27">
        <v>44925</v>
      </c>
      <c r="R169" s="37">
        <f t="shared" si="49"/>
        <v>165</v>
      </c>
      <c r="S169" s="37">
        <f t="shared" si="50"/>
        <v>0</v>
      </c>
      <c r="T169" s="37">
        <f t="shared" si="51"/>
        <v>165</v>
      </c>
      <c r="U169" s="37"/>
      <c r="V169" s="37">
        <v>165</v>
      </c>
      <c r="W169" s="37"/>
      <c r="X169" s="37"/>
      <c r="Y169" s="37"/>
      <c r="Z169" s="37"/>
      <c r="AA169" s="37"/>
      <c r="AB169" s="37"/>
      <c r="AC169" s="25">
        <v>1583</v>
      </c>
      <c r="AD169" s="25">
        <v>5987</v>
      </c>
      <c r="AE169" s="25">
        <v>188</v>
      </c>
      <c r="AF169" s="25">
        <v>772</v>
      </c>
      <c r="AG169" s="25">
        <v>43</v>
      </c>
      <c r="AH169" s="25">
        <v>170</v>
      </c>
      <c r="AI169" s="25" t="s">
        <v>79</v>
      </c>
      <c r="AJ169" s="25" t="s">
        <v>79</v>
      </c>
      <c r="AK169" s="25" t="s">
        <v>80</v>
      </c>
      <c r="AL169" s="25" t="s">
        <v>79</v>
      </c>
      <c r="AM169" s="25" t="s">
        <v>79</v>
      </c>
      <c r="AN169" s="26" t="s">
        <v>740</v>
      </c>
      <c r="AO169" s="26" t="s">
        <v>746</v>
      </c>
      <c r="AP169" s="38" t="s">
        <v>740</v>
      </c>
    </row>
    <row r="170" spans="1:42" ht="172.8" x14ac:dyDescent="0.25">
      <c r="A170" s="23">
        <v>164</v>
      </c>
      <c r="B170" s="31" t="s">
        <v>751</v>
      </c>
      <c r="C170" s="25">
        <v>1</v>
      </c>
      <c r="D170" s="26" t="s">
        <v>752</v>
      </c>
      <c r="E170" s="25" t="s">
        <v>382</v>
      </c>
      <c r="F170" s="25" t="s">
        <v>398</v>
      </c>
      <c r="G170" s="25"/>
      <c r="H170" s="65" t="s">
        <v>753</v>
      </c>
      <c r="I170" s="25" t="s">
        <v>53</v>
      </c>
      <c r="J170" s="25" t="s">
        <v>54</v>
      </c>
      <c r="K170" s="27">
        <v>44650</v>
      </c>
      <c r="L170" s="25" t="s">
        <v>129</v>
      </c>
      <c r="M170" s="25" t="s">
        <v>130</v>
      </c>
      <c r="N170" s="25" t="s">
        <v>745</v>
      </c>
      <c r="O170" s="27">
        <v>44651</v>
      </c>
      <c r="P170" s="27">
        <v>44772</v>
      </c>
      <c r="Q170" s="27">
        <v>44925</v>
      </c>
      <c r="R170" s="37">
        <f t="shared" si="49"/>
        <v>246</v>
      </c>
      <c r="S170" s="37">
        <f t="shared" si="50"/>
        <v>0</v>
      </c>
      <c r="T170" s="37">
        <f t="shared" si="51"/>
        <v>246</v>
      </c>
      <c r="U170" s="37"/>
      <c r="V170" s="37">
        <v>246</v>
      </c>
      <c r="W170" s="37"/>
      <c r="X170" s="37"/>
      <c r="Y170" s="37"/>
      <c r="Z170" s="37"/>
      <c r="AA170" s="37"/>
      <c r="AB170" s="37"/>
      <c r="AC170" s="25">
        <v>1583</v>
      </c>
      <c r="AD170" s="25">
        <v>5987</v>
      </c>
      <c r="AE170" s="25">
        <v>188</v>
      </c>
      <c r="AF170" s="25">
        <v>772</v>
      </c>
      <c r="AG170" s="25">
        <v>43</v>
      </c>
      <c r="AH170" s="25">
        <v>170</v>
      </c>
      <c r="AI170" s="25" t="s">
        <v>79</v>
      </c>
      <c r="AJ170" s="25" t="s">
        <v>79</v>
      </c>
      <c r="AK170" s="25" t="s">
        <v>80</v>
      </c>
      <c r="AL170" s="25" t="s">
        <v>79</v>
      </c>
      <c r="AM170" s="25" t="s">
        <v>79</v>
      </c>
      <c r="AN170" s="26" t="s">
        <v>740</v>
      </c>
      <c r="AO170" s="26" t="s">
        <v>746</v>
      </c>
      <c r="AP170" s="38" t="s">
        <v>740</v>
      </c>
    </row>
    <row r="171" spans="1:42" s="6" customFormat="1" ht="55.95" customHeight="1" x14ac:dyDescent="0.25">
      <c r="A171" s="16">
        <v>165</v>
      </c>
      <c r="B171" s="32" t="s">
        <v>420</v>
      </c>
      <c r="C171" s="47">
        <f>SUM(C172:C173)</f>
        <v>2</v>
      </c>
      <c r="D171" s="20"/>
      <c r="E171" s="22"/>
      <c r="F171" s="22"/>
      <c r="G171" s="22"/>
      <c r="H171" s="20"/>
      <c r="I171" s="22"/>
      <c r="J171" s="22"/>
      <c r="K171" s="21"/>
      <c r="L171" s="22"/>
      <c r="M171" s="22"/>
      <c r="N171" s="22"/>
      <c r="O171" s="21"/>
      <c r="P171" s="126"/>
      <c r="Q171" s="126"/>
      <c r="R171" s="47">
        <f t="shared" ref="R171:AH171" si="52">IF(SUM(R172:R173)=0,"",SUM(R172:R173))</f>
        <v>64.099999999999994</v>
      </c>
      <c r="S171" s="47">
        <f t="shared" si="52"/>
        <v>64.099999999999994</v>
      </c>
      <c r="T171" s="47" t="str">
        <f t="shared" si="52"/>
        <v/>
      </c>
      <c r="U171" s="47">
        <f t="shared" si="52"/>
        <v>14.6</v>
      </c>
      <c r="V171" s="47" t="str">
        <f t="shared" si="52"/>
        <v/>
      </c>
      <c r="W171" s="47">
        <f t="shared" si="52"/>
        <v>49.5</v>
      </c>
      <c r="X171" s="47" t="str">
        <f t="shared" si="52"/>
        <v/>
      </c>
      <c r="Y171" s="47" t="str">
        <f t="shared" si="52"/>
        <v/>
      </c>
      <c r="Z171" s="47" t="str">
        <f t="shared" si="52"/>
        <v/>
      </c>
      <c r="AA171" s="47" t="str">
        <f t="shared" si="52"/>
        <v/>
      </c>
      <c r="AB171" s="47" t="str">
        <f t="shared" si="52"/>
        <v/>
      </c>
      <c r="AC171" s="47">
        <f t="shared" si="52"/>
        <v>68</v>
      </c>
      <c r="AD171" s="47">
        <f t="shared" si="52"/>
        <v>654</v>
      </c>
      <c r="AE171" s="47">
        <f t="shared" si="52"/>
        <v>1</v>
      </c>
      <c r="AF171" s="47">
        <f t="shared" si="52"/>
        <v>7</v>
      </c>
      <c r="AG171" s="47" t="str">
        <f t="shared" si="52"/>
        <v/>
      </c>
      <c r="AH171" s="47" t="str">
        <f t="shared" si="52"/>
        <v/>
      </c>
      <c r="AI171" s="22"/>
      <c r="AJ171" s="22"/>
      <c r="AK171" s="22"/>
      <c r="AL171" s="22"/>
      <c r="AM171" s="22"/>
      <c r="AN171" s="20"/>
      <c r="AO171" s="20"/>
      <c r="AP171" s="36" t="s">
        <v>754</v>
      </c>
    </row>
    <row r="172" spans="1:42" ht="43.95" customHeight="1" x14ac:dyDescent="0.25">
      <c r="A172" s="23">
        <v>166</v>
      </c>
      <c r="B172" s="31" t="s">
        <v>755</v>
      </c>
      <c r="C172" s="25">
        <v>1</v>
      </c>
      <c r="D172" s="26" t="s">
        <v>756</v>
      </c>
      <c r="E172" s="25" t="s">
        <v>420</v>
      </c>
      <c r="F172" s="25" t="s">
        <v>757</v>
      </c>
      <c r="G172" s="25" t="s">
        <v>758</v>
      </c>
      <c r="H172" s="26" t="s">
        <v>759</v>
      </c>
      <c r="I172" s="25" t="s">
        <v>53</v>
      </c>
      <c r="J172" s="25" t="s">
        <v>54</v>
      </c>
      <c r="K172" s="27">
        <v>44650</v>
      </c>
      <c r="L172" s="25" t="s">
        <v>134</v>
      </c>
      <c r="M172" s="25" t="s">
        <v>135</v>
      </c>
      <c r="N172" s="25" t="s">
        <v>760</v>
      </c>
      <c r="O172" s="27">
        <v>44651</v>
      </c>
      <c r="P172" s="27">
        <v>44681</v>
      </c>
      <c r="Q172" s="27">
        <v>44713</v>
      </c>
      <c r="R172" s="37">
        <f t="shared" ref="R172:R175" si="53">SUM(S172:T172)</f>
        <v>49.5</v>
      </c>
      <c r="S172" s="37">
        <f t="shared" ref="S172:S175" si="54">SUM(U172,W172,Y172,AA172)</f>
        <v>49.5</v>
      </c>
      <c r="T172" s="37">
        <f t="shared" ref="T172:T175" si="55">SUM(V172,X172,Z172,AB172)</f>
        <v>0</v>
      </c>
      <c r="U172" s="37"/>
      <c r="V172" s="37"/>
      <c r="W172" s="37">
        <v>49.5</v>
      </c>
      <c r="X172" s="37"/>
      <c r="Y172" s="37"/>
      <c r="Z172" s="37"/>
      <c r="AA172" s="37"/>
      <c r="AB172" s="37"/>
      <c r="AC172" s="25">
        <v>68</v>
      </c>
      <c r="AD172" s="25">
        <v>654</v>
      </c>
      <c r="AE172" s="25">
        <v>1</v>
      </c>
      <c r="AF172" s="25">
        <v>7</v>
      </c>
      <c r="AG172" s="25"/>
      <c r="AH172" s="25"/>
      <c r="AI172" s="25" t="s">
        <v>58</v>
      </c>
      <c r="AJ172" s="25" t="s">
        <v>79</v>
      </c>
      <c r="AK172" s="25" t="s">
        <v>80</v>
      </c>
      <c r="AL172" s="25" t="s">
        <v>58</v>
      </c>
      <c r="AM172" s="25" t="s">
        <v>58</v>
      </c>
      <c r="AN172" s="26" t="s">
        <v>754</v>
      </c>
      <c r="AO172" s="26" t="s">
        <v>117</v>
      </c>
      <c r="AP172" s="38" t="s">
        <v>754</v>
      </c>
    </row>
    <row r="173" spans="1:42" ht="72" customHeight="1" x14ac:dyDescent="0.25">
      <c r="A173" s="16">
        <v>167</v>
      </c>
      <c r="B173" s="31" t="s">
        <v>761</v>
      </c>
      <c r="C173" s="25">
        <v>1</v>
      </c>
      <c r="D173" s="68" t="s">
        <v>762</v>
      </c>
      <c r="E173" s="25" t="s">
        <v>420</v>
      </c>
      <c r="F173" s="25" t="s">
        <v>763</v>
      </c>
      <c r="G173" s="25" t="s">
        <v>764</v>
      </c>
      <c r="H173" s="68" t="s">
        <v>765</v>
      </c>
      <c r="I173" s="25"/>
      <c r="J173" s="25" t="s">
        <v>65</v>
      </c>
      <c r="K173" s="63">
        <v>44734</v>
      </c>
      <c r="L173" s="25" t="s">
        <v>336</v>
      </c>
      <c r="M173" s="25" t="s">
        <v>337</v>
      </c>
      <c r="N173" s="25" t="s">
        <v>766</v>
      </c>
      <c r="O173" s="27">
        <v>44735</v>
      </c>
      <c r="P173" s="27">
        <v>44772</v>
      </c>
      <c r="Q173" s="27">
        <v>44925</v>
      </c>
      <c r="R173" s="37">
        <f t="shared" si="53"/>
        <v>14.6</v>
      </c>
      <c r="S173" s="37">
        <f t="shared" si="54"/>
        <v>14.6</v>
      </c>
      <c r="T173" s="37">
        <f t="shared" si="55"/>
        <v>0</v>
      </c>
      <c r="U173" s="37">
        <v>14.6</v>
      </c>
      <c r="V173" s="37"/>
      <c r="W173" s="37"/>
      <c r="X173" s="37"/>
      <c r="Y173" s="37"/>
      <c r="Z173" s="37"/>
      <c r="AA173" s="37"/>
      <c r="AB173" s="37"/>
      <c r="AC173" s="25"/>
      <c r="AD173" s="25"/>
      <c r="AE173" s="25"/>
      <c r="AF173" s="25"/>
      <c r="AG173" s="25"/>
      <c r="AH173" s="25"/>
      <c r="AI173" s="25"/>
      <c r="AJ173" s="25"/>
      <c r="AK173" s="25"/>
      <c r="AL173" s="25" t="s">
        <v>58</v>
      </c>
      <c r="AM173" s="25"/>
      <c r="AN173" s="26" t="s">
        <v>754</v>
      </c>
      <c r="AO173" s="25" t="s">
        <v>437</v>
      </c>
      <c r="AP173" s="38" t="s">
        <v>754</v>
      </c>
    </row>
    <row r="174" spans="1:42" s="6" customFormat="1" ht="55.95" customHeight="1" x14ac:dyDescent="0.25">
      <c r="A174" s="23">
        <v>168</v>
      </c>
      <c r="B174" s="30" t="s">
        <v>767</v>
      </c>
      <c r="C174" s="47">
        <f>SUM(C175:C175)</f>
        <v>1</v>
      </c>
      <c r="D174" s="69"/>
      <c r="E174" s="22"/>
      <c r="F174" s="22"/>
      <c r="G174" s="22"/>
      <c r="H174" s="69"/>
      <c r="I174" s="22"/>
      <c r="J174" s="22"/>
      <c r="K174" s="21"/>
      <c r="L174" s="22"/>
      <c r="M174" s="22"/>
      <c r="N174" s="22"/>
      <c r="O174" s="21"/>
      <c r="P174" s="21"/>
      <c r="Q174" s="21"/>
      <c r="R174" s="47">
        <f t="shared" ref="R174:AH174" si="56">IF(SUM(R175:R175)=0,"",SUM(R175:R175))</f>
        <v>201.4</v>
      </c>
      <c r="S174" s="47">
        <f t="shared" si="56"/>
        <v>201.4</v>
      </c>
      <c r="T174" s="47" t="str">
        <f t="shared" si="56"/>
        <v/>
      </c>
      <c r="U174" s="47">
        <f t="shared" si="56"/>
        <v>176.4</v>
      </c>
      <c r="V174" s="47" t="str">
        <f t="shared" si="56"/>
        <v/>
      </c>
      <c r="W174" s="47">
        <f t="shared" si="56"/>
        <v>25</v>
      </c>
      <c r="X174" s="47" t="str">
        <f t="shared" si="56"/>
        <v/>
      </c>
      <c r="Y174" s="47" t="str">
        <f t="shared" si="56"/>
        <v/>
      </c>
      <c r="Z174" s="47" t="str">
        <f t="shared" si="56"/>
        <v/>
      </c>
      <c r="AA174" s="47" t="str">
        <f t="shared" si="56"/>
        <v/>
      </c>
      <c r="AB174" s="47" t="str">
        <f t="shared" si="56"/>
        <v/>
      </c>
      <c r="AC174" s="47">
        <f t="shared" si="56"/>
        <v>3725</v>
      </c>
      <c r="AD174" s="47">
        <f t="shared" si="56"/>
        <v>15630</v>
      </c>
      <c r="AE174" s="47">
        <f t="shared" si="56"/>
        <v>46</v>
      </c>
      <c r="AF174" s="47">
        <f t="shared" si="56"/>
        <v>152</v>
      </c>
      <c r="AG174" s="47" t="str">
        <f t="shared" si="56"/>
        <v/>
      </c>
      <c r="AH174" s="47" t="str">
        <f t="shared" si="56"/>
        <v/>
      </c>
      <c r="AI174" s="22"/>
      <c r="AJ174" s="22"/>
      <c r="AK174" s="22"/>
      <c r="AL174" s="22"/>
      <c r="AM174" s="22"/>
      <c r="AN174" s="20"/>
      <c r="AO174" s="22"/>
      <c r="AP174" s="36" t="s">
        <v>768</v>
      </c>
    </row>
    <row r="175" spans="1:42" ht="57.6" x14ac:dyDescent="0.25">
      <c r="A175" s="16">
        <v>169</v>
      </c>
      <c r="B175" s="31" t="s">
        <v>769</v>
      </c>
      <c r="C175" s="25">
        <v>1</v>
      </c>
      <c r="D175" s="26" t="s">
        <v>770</v>
      </c>
      <c r="E175" s="25" t="s">
        <v>767</v>
      </c>
      <c r="F175" s="25" t="s">
        <v>771</v>
      </c>
      <c r="G175" s="25" t="s">
        <v>772</v>
      </c>
      <c r="H175" s="26" t="s">
        <v>773</v>
      </c>
      <c r="I175" s="25" t="s">
        <v>53</v>
      </c>
      <c r="J175" s="25" t="s">
        <v>54</v>
      </c>
      <c r="K175" s="27">
        <v>44650</v>
      </c>
      <c r="L175" s="25" t="s">
        <v>774</v>
      </c>
      <c r="M175" s="25" t="s">
        <v>775</v>
      </c>
      <c r="N175" s="25" t="s">
        <v>776</v>
      </c>
      <c r="O175" s="27">
        <v>44651</v>
      </c>
      <c r="P175" s="27">
        <v>44846</v>
      </c>
      <c r="Q175" s="27">
        <v>44925</v>
      </c>
      <c r="R175" s="37">
        <f t="shared" si="53"/>
        <v>201.4</v>
      </c>
      <c r="S175" s="37">
        <f t="shared" si="54"/>
        <v>201.4</v>
      </c>
      <c r="T175" s="37">
        <f t="shared" si="55"/>
        <v>0</v>
      </c>
      <c r="U175" s="37">
        <v>176.4</v>
      </c>
      <c r="V175" s="37"/>
      <c r="W175" s="37">
        <v>25</v>
      </c>
      <c r="X175" s="37"/>
      <c r="Y175" s="37"/>
      <c r="Z175" s="37"/>
      <c r="AA175" s="37"/>
      <c r="AB175" s="37"/>
      <c r="AC175" s="25">
        <v>3725</v>
      </c>
      <c r="AD175" s="25">
        <v>15630</v>
      </c>
      <c r="AE175" s="25">
        <v>46</v>
      </c>
      <c r="AF175" s="25">
        <v>152</v>
      </c>
      <c r="AG175" s="25"/>
      <c r="AH175" s="25"/>
      <c r="AI175" s="25" t="s">
        <v>58</v>
      </c>
      <c r="AJ175" s="25" t="s">
        <v>58</v>
      </c>
      <c r="AK175" s="25" t="s">
        <v>59</v>
      </c>
      <c r="AL175" s="25" t="s">
        <v>58</v>
      </c>
      <c r="AM175" s="25" t="s">
        <v>79</v>
      </c>
      <c r="AN175" s="26" t="s">
        <v>768</v>
      </c>
      <c r="AO175" s="26" t="s">
        <v>379</v>
      </c>
      <c r="AP175" s="38" t="s">
        <v>768</v>
      </c>
    </row>
    <row r="176" spans="1:42" s="6" customFormat="1" ht="55.95" customHeight="1" x14ac:dyDescent="0.25">
      <c r="A176" s="23">
        <v>170</v>
      </c>
      <c r="B176" s="22" t="s">
        <v>143</v>
      </c>
      <c r="C176" s="47">
        <f>SUM(C177:C180)</f>
        <v>4</v>
      </c>
      <c r="D176" s="20"/>
      <c r="E176" s="22"/>
      <c r="F176" s="22"/>
      <c r="G176" s="22"/>
      <c r="H176" s="20"/>
      <c r="I176" s="22"/>
      <c r="J176" s="22"/>
      <c r="K176" s="21"/>
      <c r="L176" s="22"/>
      <c r="M176" s="22"/>
      <c r="N176" s="22"/>
      <c r="O176" s="21"/>
      <c r="P176" s="21"/>
      <c r="Q176" s="21"/>
      <c r="R176" s="47">
        <f t="shared" ref="R176:AH176" si="57">IF(SUM(R177:R180)=0,"",SUM(R177:R180))</f>
        <v>410</v>
      </c>
      <c r="S176" s="47">
        <f t="shared" si="57"/>
        <v>382</v>
      </c>
      <c r="T176" s="47">
        <f t="shared" si="57"/>
        <v>28</v>
      </c>
      <c r="U176" s="47">
        <f t="shared" si="57"/>
        <v>382</v>
      </c>
      <c r="V176" s="47">
        <f t="shared" si="57"/>
        <v>28</v>
      </c>
      <c r="W176" s="47" t="str">
        <f t="shared" si="57"/>
        <v/>
      </c>
      <c r="X176" s="47" t="str">
        <f t="shared" si="57"/>
        <v/>
      </c>
      <c r="Y176" s="47" t="str">
        <f t="shared" si="57"/>
        <v/>
      </c>
      <c r="Z176" s="47" t="str">
        <f t="shared" si="57"/>
        <v/>
      </c>
      <c r="AA176" s="47" t="str">
        <f t="shared" si="57"/>
        <v/>
      </c>
      <c r="AB176" s="47" t="str">
        <f t="shared" si="57"/>
        <v/>
      </c>
      <c r="AC176" s="47">
        <f t="shared" si="57"/>
        <v>312</v>
      </c>
      <c r="AD176" s="47">
        <f t="shared" si="57"/>
        <v>1268</v>
      </c>
      <c r="AE176" s="47" t="str">
        <f t="shared" si="57"/>
        <v/>
      </c>
      <c r="AF176" s="47" t="str">
        <f t="shared" si="57"/>
        <v/>
      </c>
      <c r="AG176" s="47" t="str">
        <f t="shared" si="57"/>
        <v/>
      </c>
      <c r="AH176" s="47" t="str">
        <f t="shared" si="57"/>
        <v/>
      </c>
      <c r="AI176" s="22"/>
      <c r="AJ176" s="22"/>
      <c r="AK176" s="22"/>
      <c r="AL176" s="22"/>
      <c r="AM176" s="22"/>
      <c r="AN176" s="20"/>
      <c r="AO176" s="20"/>
      <c r="AP176" s="36" t="s">
        <v>777</v>
      </c>
    </row>
    <row r="177" spans="1:42" ht="72" x14ac:dyDescent="0.25">
      <c r="A177" s="16">
        <v>171</v>
      </c>
      <c r="B177" s="31" t="s">
        <v>778</v>
      </c>
      <c r="C177" s="25">
        <v>1</v>
      </c>
      <c r="D177" s="26" t="s">
        <v>779</v>
      </c>
      <c r="E177" s="25" t="s">
        <v>143</v>
      </c>
      <c r="F177" s="25" t="s">
        <v>144</v>
      </c>
      <c r="G177" s="25" t="s">
        <v>780</v>
      </c>
      <c r="H177" s="65" t="s">
        <v>781</v>
      </c>
      <c r="I177" s="25" t="s">
        <v>53</v>
      </c>
      <c r="J177" s="25" t="s">
        <v>54</v>
      </c>
      <c r="K177" s="27">
        <v>44650</v>
      </c>
      <c r="L177" s="25" t="s">
        <v>55</v>
      </c>
      <c r="M177" s="25" t="s">
        <v>56</v>
      </c>
      <c r="N177" s="25" t="s">
        <v>782</v>
      </c>
      <c r="O177" s="27">
        <v>44651</v>
      </c>
      <c r="P177" s="132">
        <v>44719</v>
      </c>
      <c r="Q177" s="132">
        <v>44925</v>
      </c>
      <c r="R177" s="37">
        <f t="shared" ref="R177:R180" si="58">SUM(S177:T177)</f>
        <v>30</v>
      </c>
      <c r="S177" s="37">
        <f t="shared" ref="S177:S180" si="59">SUM(U177,W177,Y177,AA177)</f>
        <v>30</v>
      </c>
      <c r="T177" s="37">
        <f t="shared" ref="T177:T180" si="60">SUM(V177,X177,Z177,AB177)</f>
        <v>0</v>
      </c>
      <c r="U177" s="37">
        <v>30</v>
      </c>
      <c r="V177" s="37"/>
      <c r="W177" s="37"/>
      <c r="X177" s="37"/>
      <c r="Y177" s="37"/>
      <c r="Z177" s="37"/>
      <c r="AA177" s="37"/>
      <c r="AB177" s="37"/>
      <c r="AC177" s="25">
        <v>135</v>
      </c>
      <c r="AD177" s="25">
        <v>487</v>
      </c>
      <c r="AE177" s="25"/>
      <c r="AF177" s="25"/>
      <c r="AG177" s="25"/>
      <c r="AH177" s="25"/>
      <c r="AI177" s="25" t="s">
        <v>58</v>
      </c>
      <c r="AJ177" s="25" t="s">
        <v>58</v>
      </c>
      <c r="AK177" s="25" t="s">
        <v>59</v>
      </c>
      <c r="AL177" s="25" t="s">
        <v>79</v>
      </c>
      <c r="AM177" s="25" t="s">
        <v>79</v>
      </c>
      <c r="AN177" s="26" t="s">
        <v>777</v>
      </c>
      <c r="AO177" s="26" t="s">
        <v>783</v>
      </c>
      <c r="AP177" s="38" t="s">
        <v>777</v>
      </c>
    </row>
    <row r="178" spans="1:42" ht="57.6" x14ac:dyDescent="0.25">
      <c r="A178" s="23">
        <v>172</v>
      </c>
      <c r="B178" s="24" t="s">
        <v>784</v>
      </c>
      <c r="C178" s="25">
        <v>1</v>
      </c>
      <c r="D178" s="26" t="s">
        <v>785</v>
      </c>
      <c r="E178" s="25" t="s">
        <v>143</v>
      </c>
      <c r="F178" s="25" t="s">
        <v>144</v>
      </c>
      <c r="G178" s="25" t="s">
        <v>786</v>
      </c>
      <c r="H178" s="65" t="s">
        <v>787</v>
      </c>
      <c r="I178" s="25" t="s">
        <v>53</v>
      </c>
      <c r="J178" s="25" t="s">
        <v>54</v>
      </c>
      <c r="K178" s="27">
        <v>44650</v>
      </c>
      <c r="L178" s="25" t="s">
        <v>788</v>
      </c>
      <c r="M178" s="25" t="s">
        <v>789</v>
      </c>
      <c r="N178" s="25" t="s">
        <v>782</v>
      </c>
      <c r="O178" s="27">
        <v>44651</v>
      </c>
      <c r="P178" s="132">
        <v>44719</v>
      </c>
      <c r="Q178" s="132">
        <v>44925</v>
      </c>
      <c r="R178" s="37">
        <f t="shared" si="58"/>
        <v>28</v>
      </c>
      <c r="S178" s="37">
        <f t="shared" si="59"/>
        <v>0</v>
      </c>
      <c r="T178" s="37">
        <f t="shared" si="60"/>
        <v>28</v>
      </c>
      <c r="U178" s="37"/>
      <c r="V178" s="37">
        <v>28</v>
      </c>
      <c r="W178" s="37"/>
      <c r="X178" s="37"/>
      <c r="Y178" s="37"/>
      <c r="Z178" s="37"/>
      <c r="AA178" s="37"/>
      <c r="AB178" s="37"/>
      <c r="AC178" s="25">
        <v>27</v>
      </c>
      <c r="AD178" s="25">
        <v>106</v>
      </c>
      <c r="AE178" s="25"/>
      <c r="AF178" s="25"/>
      <c r="AG178" s="25"/>
      <c r="AH178" s="25"/>
      <c r="AI178" s="25" t="s">
        <v>58</v>
      </c>
      <c r="AJ178" s="25" t="s">
        <v>58</v>
      </c>
      <c r="AK178" s="25" t="s">
        <v>59</v>
      </c>
      <c r="AL178" s="25" t="s">
        <v>79</v>
      </c>
      <c r="AM178" s="25" t="s">
        <v>79</v>
      </c>
      <c r="AN178" s="26" t="s">
        <v>777</v>
      </c>
      <c r="AO178" s="26" t="s">
        <v>729</v>
      </c>
      <c r="AP178" s="38" t="s">
        <v>777</v>
      </c>
    </row>
    <row r="179" spans="1:42" ht="86.4" x14ac:dyDescent="0.25">
      <c r="A179" s="16">
        <v>173</v>
      </c>
      <c r="B179" s="31" t="s">
        <v>790</v>
      </c>
      <c r="C179" s="25">
        <v>1</v>
      </c>
      <c r="D179" s="26" t="s">
        <v>791</v>
      </c>
      <c r="E179" s="25" t="s">
        <v>143</v>
      </c>
      <c r="F179" s="25" t="s">
        <v>144</v>
      </c>
      <c r="G179" s="25" t="s">
        <v>792</v>
      </c>
      <c r="H179" s="26" t="s">
        <v>793</v>
      </c>
      <c r="I179" s="25" t="s">
        <v>53</v>
      </c>
      <c r="J179" s="25" t="s">
        <v>54</v>
      </c>
      <c r="K179" s="27">
        <v>44650</v>
      </c>
      <c r="L179" s="25" t="s">
        <v>55</v>
      </c>
      <c r="M179" s="25" t="s">
        <v>56</v>
      </c>
      <c r="N179" s="25" t="s">
        <v>782</v>
      </c>
      <c r="O179" s="27">
        <v>44651</v>
      </c>
      <c r="P179" s="132">
        <v>44745</v>
      </c>
      <c r="Q179" s="132">
        <v>44925</v>
      </c>
      <c r="R179" s="37">
        <f t="shared" si="58"/>
        <v>183</v>
      </c>
      <c r="S179" s="37">
        <f t="shared" si="59"/>
        <v>183</v>
      </c>
      <c r="T179" s="37">
        <f t="shared" si="60"/>
        <v>0</v>
      </c>
      <c r="U179" s="37">
        <v>183</v>
      </c>
      <c r="V179" s="37"/>
      <c r="W179" s="37"/>
      <c r="X179" s="37"/>
      <c r="Y179" s="37"/>
      <c r="Z179" s="37"/>
      <c r="AA179" s="37"/>
      <c r="AB179" s="37"/>
      <c r="AC179" s="25"/>
      <c r="AD179" s="25"/>
      <c r="AE179" s="25"/>
      <c r="AF179" s="25"/>
      <c r="AG179" s="25"/>
      <c r="AH179" s="25"/>
      <c r="AI179" s="25" t="s">
        <v>58</v>
      </c>
      <c r="AJ179" s="25" t="s">
        <v>58</v>
      </c>
      <c r="AK179" s="25" t="s">
        <v>80</v>
      </c>
      <c r="AL179" s="25" t="s">
        <v>79</v>
      </c>
      <c r="AM179" s="25" t="s">
        <v>58</v>
      </c>
      <c r="AN179" s="26" t="s">
        <v>777</v>
      </c>
      <c r="AO179" s="26" t="s">
        <v>794</v>
      </c>
      <c r="AP179" s="38" t="s">
        <v>777</v>
      </c>
    </row>
    <row r="180" spans="1:42" ht="129.6" x14ac:dyDescent="0.25">
      <c r="A180" s="23">
        <v>174</v>
      </c>
      <c r="B180" s="134" t="s">
        <v>795</v>
      </c>
      <c r="C180" s="25">
        <v>1</v>
      </c>
      <c r="D180" s="70" t="s">
        <v>796</v>
      </c>
      <c r="E180" s="25" t="s">
        <v>143</v>
      </c>
      <c r="F180" s="25" t="s">
        <v>144</v>
      </c>
      <c r="G180" s="25" t="s">
        <v>797</v>
      </c>
      <c r="H180" s="26" t="s">
        <v>798</v>
      </c>
      <c r="I180" s="25" t="s">
        <v>738</v>
      </c>
      <c r="J180" s="25" t="s">
        <v>65</v>
      </c>
      <c r="K180" s="63">
        <v>44734</v>
      </c>
      <c r="L180" s="25" t="s">
        <v>336</v>
      </c>
      <c r="M180" s="25" t="s">
        <v>337</v>
      </c>
      <c r="N180" s="25" t="s">
        <v>799</v>
      </c>
      <c r="O180" s="27">
        <v>44735</v>
      </c>
      <c r="P180" s="27">
        <v>44805</v>
      </c>
      <c r="Q180" s="132">
        <v>44925</v>
      </c>
      <c r="R180" s="37">
        <f t="shared" si="58"/>
        <v>169</v>
      </c>
      <c r="S180" s="37">
        <f t="shared" si="59"/>
        <v>169</v>
      </c>
      <c r="T180" s="37">
        <f t="shared" si="60"/>
        <v>0</v>
      </c>
      <c r="U180" s="37">
        <v>169</v>
      </c>
      <c r="V180" s="37"/>
      <c r="W180" s="37"/>
      <c r="X180" s="37"/>
      <c r="Y180" s="37"/>
      <c r="Z180" s="37"/>
      <c r="AA180" s="37"/>
      <c r="AB180" s="37"/>
      <c r="AC180" s="25">
        <v>150</v>
      </c>
      <c r="AD180" s="25">
        <v>675</v>
      </c>
      <c r="AE180" s="25"/>
      <c r="AF180" s="25"/>
      <c r="AG180" s="25"/>
      <c r="AH180" s="25"/>
      <c r="AI180" s="25" t="s">
        <v>58</v>
      </c>
      <c r="AJ180" s="25" t="s">
        <v>58</v>
      </c>
      <c r="AK180" s="25" t="s">
        <v>80</v>
      </c>
      <c r="AL180" s="25" t="s">
        <v>79</v>
      </c>
      <c r="AM180" s="25" t="s">
        <v>58</v>
      </c>
      <c r="AN180" s="70" t="s">
        <v>777</v>
      </c>
      <c r="AO180" s="70" t="s">
        <v>356</v>
      </c>
      <c r="AP180" s="38" t="s">
        <v>777</v>
      </c>
    </row>
  </sheetData>
  <autoFilter ref="A6:AP180"/>
  <mergeCells count="34">
    <mergeCell ref="AO3:AO5"/>
    <mergeCell ref="E3:G4"/>
    <mergeCell ref="L3:N4"/>
    <mergeCell ref="AJ3:AJ5"/>
    <mergeCell ref="AK3:AK5"/>
    <mergeCell ref="AL3:AL5"/>
    <mergeCell ref="AM3:AM5"/>
    <mergeCell ref="AN3:AN5"/>
    <mergeCell ref="Q3:Q5"/>
    <mergeCell ref="R4:R5"/>
    <mergeCell ref="S4:S5"/>
    <mergeCell ref="T4:T5"/>
    <mergeCell ref="AI3:AI5"/>
    <mergeCell ref="I3:I5"/>
    <mergeCell ref="J3:J5"/>
    <mergeCell ref="K3:K5"/>
    <mergeCell ref="O3:O5"/>
    <mergeCell ref="P3:P5"/>
    <mergeCell ref="A1:AO1"/>
    <mergeCell ref="A2:AO2"/>
    <mergeCell ref="R3:AB3"/>
    <mergeCell ref="AC3:AH3"/>
    <mergeCell ref="U4:V4"/>
    <mergeCell ref="W4:X4"/>
    <mergeCell ref="Y4:Z4"/>
    <mergeCell ref="AA4:AB4"/>
    <mergeCell ref="AC4:AD4"/>
    <mergeCell ref="AE4:AF4"/>
    <mergeCell ref="AG4:AH4"/>
    <mergeCell ref="A3:A5"/>
    <mergeCell ref="B3:B5"/>
    <mergeCell ref="C3:C5"/>
    <mergeCell ref="D3:D5"/>
    <mergeCell ref="H3:H5"/>
  </mergeCells>
  <phoneticPr fontId="26" type="noConversion"/>
  <conditionalFormatting sqref="AC114">
    <cfRule type="expression" dxfId="24" priority="12">
      <formula>AC114=""</formula>
    </cfRule>
  </conditionalFormatting>
  <conditionalFormatting sqref="AC115">
    <cfRule type="expression" dxfId="23" priority="11">
      <formula>AC115=""</formula>
    </cfRule>
  </conditionalFormatting>
  <conditionalFormatting sqref="AC116">
    <cfRule type="expression" dxfId="22" priority="10">
      <formula>AC116=""</formula>
    </cfRule>
  </conditionalFormatting>
  <conditionalFormatting sqref="AC117">
    <cfRule type="expression" dxfId="21" priority="9">
      <formula>AC117=""</formula>
    </cfRule>
  </conditionalFormatting>
  <conditionalFormatting sqref="AC118">
    <cfRule type="expression" dxfId="20" priority="8">
      <formula>AC118=""</formula>
    </cfRule>
  </conditionalFormatting>
  <conditionalFormatting sqref="S177:S180">
    <cfRule type="expression" dxfId="19" priority="37">
      <formula>S177&lt;&gt;U177+W177+Y177+AA177</formula>
    </cfRule>
  </conditionalFormatting>
  <conditionalFormatting sqref="T177:T180">
    <cfRule type="expression" dxfId="18" priority="36">
      <formula>T177&lt;&gt;V177+X177+Z177+AB177</formula>
    </cfRule>
  </conditionalFormatting>
  <conditionalFormatting sqref="AC11:AC180">
    <cfRule type="expression" dxfId="17" priority="2">
      <formula>AC11=""</formula>
    </cfRule>
  </conditionalFormatting>
  <conditionalFormatting sqref="AC177:AC180">
    <cfRule type="expression" dxfId="16" priority="31">
      <formula>AC177=""</formula>
    </cfRule>
  </conditionalFormatting>
  <conditionalFormatting sqref="AD11:AD180">
    <cfRule type="expression" dxfId="15" priority="1">
      <formula>AD11=""</formula>
    </cfRule>
  </conditionalFormatting>
  <conditionalFormatting sqref="AD177:AD180">
    <cfRule type="expression" dxfId="14" priority="30">
      <formula>AD177=""</formula>
    </cfRule>
  </conditionalFormatting>
  <conditionalFormatting sqref="AI177:AI180">
    <cfRule type="expression" dxfId="13" priority="7">
      <formula>AI177=""</formula>
    </cfRule>
  </conditionalFormatting>
  <conditionalFormatting sqref="AJ177:AJ180">
    <cfRule type="expression" dxfId="12" priority="6">
      <formula>AJ177=""</formula>
    </cfRule>
  </conditionalFormatting>
  <conditionalFormatting sqref="AK177:AK180">
    <cfRule type="expression" dxfId="11" priority="5">
      <formula>AK177=""</formula>
    </cfRule>
  </conditionalFormatting>
  <conditionalFormatting sqref="AL177:AL180">
    <cfRule type="expression" dxfId="10" priority="4">
      <formula>AL177=""</formula>
    </cfRule>
  </conditionalFormatting>
  <conditionalFormatting sqref="AM177:AM180">
    <cfRule type="expression" dxfId="9" priority="3">
      <formula>AM177=""</formula>
    </cfRule>
  </conditionalFormatting>
  <conditionalFormatting sqref="R8:R9 R11:R16 R18:R89 R91:R113 R120:R121 R172:R173 R177:R180 R123:R166 R168:R170 R175 V79:Y79 V129:Y129 V131:Y131 V136:Y136 V138:Y138 V142:Y142 V145:Y145 V150:Y150 V154:Y154 V160:Y160 V163:Y163">
    <cfRule type="expression" dxfId="8" priority="39">
      <formula>R8&lt;&gt;S8+T8</formula>
    </cfRule>
  </conditionalFormatting>
  <conditionalFormatting sqref="R8:R9 R11:R113 R119:R180 V17:Y17 V79:Y79 V90:Y90 V119:Y119 V122:Y122 V129:Y129 V131:Y131 V136:Y136 V138:Y138 V142:Y142 V145:Y145 V150:Y150 V154:Y154 V160:Y160 V163:Y163 V167:Y167 V171:Y171 V174:Y174 V176:Y176">
    <cfRule type="expression" dxfId="7" priority="38">
      <formula>R8&lt;&gt;S8+T8</formula>
    </cfRule>
  </conditionalFormatting>
  <conditionalFormatting sqref="AC11:AC113 AC119:AC121 AC123:AC159 AC161:AC180">
    <cfRule type="expression" dxfId="6" priority="29">
      <formula>AC11=""</formula>
    </cfRule>
  </conditionalFormatting>
  <conditionalFormatting sqref="AD11:AD113 AD119:AD121 AD123:AD159 AD161:AD180">
    <cfRule type="expression" dxfId="5" priority="28">
      <formula>AD11=""</formula>
    </cfRule>
  </conditionalFormatting>
  <dataValidations count="2">
    <dataValidation type="list" allowBlank="1" showInputMessage="1" showErrorMessage="1" sqref="AM22 AM23 AM24 AM26 AM27 AM30 AM34 AM35 AM36 AM37 AM38 AM39 AM40 AM41 AM42 AM43 AM44 AM45 AM46 AM47 AM48 AM49 AM50 AM51 AM52 AM53 AM54 AM57 AM58 AM59 AM63 AM64 AM65 AM66 AM67 AM68 AM69 AM79 AM80 AM28:AM29 AM31:AM33 AM55:AM56 AM60:AM62 AM70:AM78 AM142:AM144">
      <formula1>"是,否"</formula1>
    </dataValidation>
    <dataValidation type="custom" allowBlank="1" showInputMessage="1" sqref="H25 AM25">
      <formula1>"是、否"</formula1>
    </dataValidation>
  </dataValidation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180"/>
  <sheetViews>
    <sheetView zoomScale="85" zoomScaleNormal="85" workbookViewId="0">
      <pane xSplit="4" ySplit="6" topLeftCell="O150" activePane="bottomRight" state="frozen"/>
      <selection pane="topRight"/>
      <selection pane="bottomLeft"/>
      <selection pane="bottomRight" activeCell="J169" sqref="J169"/>
    </sheetView>
  </sheetViews>
  <sheetFormatPr defaultColWidth="8.88671875" defaultRowHeight="14.4" x14ac:dyDescent="0.25"/>
  <cols>
    <col min="1" max="1" width="8.21875" style="1" hidden="1" customWidth="1"/>
    <col min="2" max="2" width="22.88671875" style="7" customWidth="1"/>
    <col min="3" max="3" width="13.6640625" style="7" customWidth="1"/>
    <col min="4" max="4" width="27.77734375" customWidth="1"/>
    <col min="5" max="5" width="12.109375" customWidth="1"/>
    <col min="6" max="6" width="10.6640625" customWidth="1"/>
    <col min="7" max="8" width="15.21875"/>
    <col min="9" max="9" width="14.88671875" customWidth="1"/>
    <col min="10" max="12" width="10.5546875"/>
    <col min="13" max="13" width="10.21875"/>
    <col min="14" max="14" width="9.44140625"/>
    <col min="15" max="15" width="10.21875"/>
    <col min="22" max="22" width="17.6640625" customWidth="1"/>
    <col min="26" max="26" width="17" customWidth="1"/>
    <col min="27" max="27" width="20.33203125" style="8" customWidth="1"/>
  </cols>
  <sheetData>
    <row r="1" spans="1:42" ht="48" customHeight="1" x14ac:dyDescent="0.25">
      <c r="A1" s="136" t="s">
        <v>800</v>
      </c>
      <c r="B1" s="136"/>
      <c r="C1" s="136"/>
      <c r="D1" s="136"/>
      <c r="E1" s="136"/>
      <c r="F1" s="136"/>
      <c r="G1" s="136"/>
      <c r="H1" s="136"/>
      <c r="I1" s="136"/>
      <c r="J1" s="136"/>
      <c r="K1" s="136"/>
      <c r="L1" s="136"/>
      <c r="M1" s="136"/>
      <c r="N1" s="136"/>
      <c r="O1" s="136"/>
      <c r="P1" s="136"/>
      <c r="Q1" s="136"/>
      <c r="R1" s="136"/>
      <c r="S1" s="136"/>
      <c r="T1" s="136"/>
      <c r="U1" s="136"/>
      <c r="V1" s="136"/>
      <c r="W1" s="136"/>
      <c r="X1" s="136"/>
      <c r="Y1" s="136"/>
      <c r="Z1" s="136"/>
    </row>
    <row r="2" spans="1:42" s="1" customFormat="1" ht="30" customHeight="1" x14ac:dyDescent="0.25">
      <c r="A2" s="137" t="s">
        <v>1</v>
      </c>
      <c r="B2" s="137"/>
      <c r="C2" s="137"/>
      <c r="D2" s="137"/>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34"/>
    </row>
    <row r="3" spans="1:42" s="2" customFormat="1" ht="31.95" customHeight="1" x14ac:dyDescent="0.25">
      <c r="A3" s="145" t="s">
        <v>2</v>
      </c>
      <c r="B3" s="148" t="s">
        <v>3</v>
      </c>
      <c r="C3" s="148" t="s">
        <v>4</v>
      </c>
      <c r="D3" s="151" t="s">
        <v>5</v>
      </c>
      <c r="E3" s="151" t="s">
        <v>801</v>
      </c>
      <c r="F3" s="162" t="s">
        <v>802</v>
      </c>
      <c r="G3" s="151" t="s">
        <v>803</v>
      </c>
      <c r="H3" s="165" t="s">
        <v>804</v>
      </c>
      <c r="I3" s="165" t="s">
        <v>805</v>
      </c>
      <c r="J3" s="141" t="s">
        <v>806</v>
      </c>
      <c r="K3" s="141"/>
      <c r="L3" s="141"/>
      <c r="M3" s="141"/>
      <c r="N3" s="141"/>
      <c r="O3" s="141"/>
      <c r="P3" s="141"/>
      <c r="Q3" s="141"/>
      <c r="R3" s="141"/>
      <c r="S3" s="141"/>
      <c r="T3" s="141"/>
      <c r="U3" s="171" t="s">
        <v>807</v>
      </c>
      <c r="V3" s="172"/>
      <c r="W3" s="172"/>
      <c r="X3" s="172"/>
      <c r="Y3" s="172"/>
      <c r="Z3" s="170" t="s">
        <v>808</v>
      </c>
      <c r="AA3" s="34"/>
    </row>
    <row r="4" spans="1:42" s="2" customFormat="1" ht="31.95" customHeight="1" x14ac:dyDescent="0.25">
      <c r="A4" s="146"/>
      <c r="B4" s="149"/>
      <c r="C4" s="149"/>
      <c r="D4" s="152"/>
      <c r="E4" s="152"/>
      <c r="F4" s="163"/>
      <c r="G4" s="152"/>
      <c r="H4" s="166"/>
      <c r="I4" s="166"/>
      <c r="J4" s="142" t="s">
        <v>46</v>
      </c>
      <c r="K4" s="142" t="s">
        <v>25</v>
      </c>
      <c r="L4" s="142" t="s">
        <v>26</v>
      </c>
      <c r="M4" s="160" t="s">
        <v>27</v>
      </c>
      <c r="N4" s="144"/>
      <c r="O4" s="143" t="s">
        <v>28</v>
      </c>
      <c r="P4" s="144"/>
      <c r="Q4" s="143" t="s">
        <v>29</v>
      </c>
      <c r="R4" s="144"/>
      <c r="S4" s="143" t="s">
        <v>30</v>
      </c>
      <c r="T4" s="144"/>
      <c r="U4" s="173"/>
      <c r="V4" s="174"/>
      <c r="W4" s="174"/>
      <c r="X4" s="174"/>
      <c r="Y4" s="174"/>
      <c r="Z4" s="170"/>
      <c r="AA4" s="34"/>
    </row>
    <row r="5" spans="1:42" s="3" customFormat="1" ht="31.95" customHeight="1" x14ac:dyDescent="0.25">
      <c r="A5" s="147"/>
      <c r="B5" s="150"/>
      <c r="C5" s="150"/>
      <c r="D5" s="153"/>
      <c r="E5" s="161"/>
      <c r="F5" s="164"/>
      <c r="G5" s="161"/>
      <c r="H5" s="167"/>
      <c r="I5" s="168"/>
      <c r="J5" s="169"/>
      <c r="K5" s="142"/>
      <c r="L5" s="142"/>
      <c r="M5" s="78" t="s">
        <v>40</v>
      </c>
      <c r="N5" s="10" t="s">
        <v>41</v>
      </c>
      <c r="O5" s="9" t="s">
        <v>40</v>
      </c>
      <c r="P5" s="10" t="s">
        <v>41</v>
      </c>
      <c r="Q5" s="9" t="s">
        <v>40</v>
      </c>
      <c r="R5" s="10" t="s">
        <v>41</v>
      </c>
      <c r="S5" s="9" t="s">
        <v>40</v>
      </c>
      <c r="T5" s="10" t="s">
        <v>41</v>
      </c>
      <c r="U5" s="81" t="s">
        <v>809</v>
      </c>
      <c r="V5" s="81" t="s">
        <v>810</v>
      </c>
      <c r="W5" s="81" t="s">
        <v>811</v>
      </c>
      <c r="X5" s="81" t="s">
        <v>812</v>
      </c>
      <c r="Y5" s="90" t="s">
        <v>813</v>
      </c>
      <c r="Z5" s="170"/>
      <c r="AA5" s="35"/>
    </row>
    <row r="6" spans="1:42" s="4" customFormat="1" ht="55.95" customHeight="1" x14ac:dyDescent="0.25">
      <c r="A6" s="11">
        <v>0</v>
      </c>
      <c r="B6" s="12" t="s">
        <v>46</v>
      </c>
      <c r="C6" s="13">
        <f>SUM(C7,C10,C17,C79,C90,C119,C122,C129,C131,C136,C138,C142,C145,C150,C154,C160,C163,C167,C171,C174,C176)</f>
        <v>153</v>
      </c>
      <c r="D6" s="12"/>
      <c r="E6" s="12"/>
      <c r="F6" s="74"/>
      <c r="G6" s="12"/>
      <c r="H6" s="12"/>
      <c r="I6" s="13">
        <f t="shared" ref="I6:U6" si="0">SUM(I7,I10,I17,I79,I90,I119,I122,I129,I131,I136,I138,I142,I145,I150,I154,I160,I163,I167,I171,I174,I176)</f>
        <v>1377.87</v>
      </c>
      <c r="J6" s="13">
        <f t="shared" si="0"/>
        <v>5517.09</v>
      </c>
      <c r="K6" s="13">
        <f t="shared" si="0"/>
        <v>4546.13</v>
      </c>
      <c r="L6" s="13">
        <f t="shared" si="0"/>
        <v>970.96</v>
      </c>
      <c r="M6" s="13">
        <f t="shared" si="0"/>
        <v>3303.5</v>
      </c>
      <c r="N6" s="13">
        <f t="shared" si="0"/>
        <v>970.96</v>
      </c>
      <c r="O6" s="13">
        <f t="shared" si="0"/>
        <v>1242.6299999999999</v>
      </c>
      <c r="P6" s="13">
        <f t="shared" si="0"/>
        <v>0</v>
      </c>
      <c r="Q6" s="13">
        <f t="shared" si="0"/>
        <v>0</v>
      </c>
      <c r="R6" s="13">
        <f t="shared" si="0"/>
        <v>0</v>
      </c>
      <c r="S6" s="13">
        <f t="shared" si="0"/>
        <v>0</v>
      </c>
      <c r="T6" s="13">
        <f t="shared" si="0"/>
        <v>0</v>
      </c>
      <c r="U6" s="13">
        <f t="shared" si="0"/>
        <v>106</v>
      </c>
      <c r="V6" s="82">
        <f>SUM(V7,V10,V17,V79,V90,V119,V122,V129,V131,V136,V138,V142,V145,V150,V154,V160,V163,V167,V171,V174,V176)/21</f>
        <v>0.36977317107170732</v>
      </c>
      <c r="W6" s="13">
        <f t="shared" ref="W6:Y6" si="1">SUM(W7,W10,W17,W79,W90,W119,W122,W129,W131,W136,W138,W142,W145,W150,W154,W160,W163,W167,W171,W174,W176)</f>
        <v>28</v>
      </c>
      <c r="X6" s="13">
        <f t="shared" si="1"/>
        <v>13</v>
      </c>
      <c r="Y6" s="13">
        <f t="shared" si="1"/>
        <v>5</v>
      </c>
      <c r="Z6" s="91"/>
      <c r="AA6" s="35"/>
    </row>
    <row r="7" spans="1:42" s="5" customFormat="1" ht="55.95" customHeight="1" x14ac:dyDescent="0.25">
      <c r="A7" s="16">
        <v>1</v>
      </c>
      <c r="B7" s="17" t="s">
        <v>47</v>
      </c>
      <c r="C7" s="18">
        <f>SUM(C8:C9)</f>
        <v>2</v>
      </c>
      <c r="D7" s="19"/>
      <c r="E7" s="18"/>
      <c r="F7" s="18"/>
      <c r="G7" s="75"/>
      <c r="H7" s="75"/>
      <c r="I7" s="18">
        <f t="shared" ref="I7:U7" si="2">IF(SUM(I8:I9)=0,"",SUM(I8:I9))</f>
        <v>31.59</v>
      </c>
      <c r="J7" s="18">
        <f t="shared" si="2"/>
        <v>170.05</v>
      </c>
      <c r="K7" s="18">
        <f t="shared" si="2"/>
        <v>170.05</v>
      </c>
      <c r="L7" s="18" t="str">
        <f t="shared" si="2"/>
        <v/>
      </c>
      <c r="M7" s="18">
        <f t="shared" si="2"/>
        <v>170.05</v>
      </c>
      <c r="N7" s="18" t="str">
        <f t="shared" si="2"/>
        <v/>
      </c>
      <c r="O7" s="18" t="str">
        <f t="shared" si="2"/>
        <v/>
      </c>
      <c r="P7" s="18" t="str">
        <f t="shared" si="2"/>
        <v/>
      </c>
      <c r="Q7" s="18" t="str">
        <f t="shared" si="2"/>
        <v/>
      </c>
      <c r="R7" s="18" t="str">
        <f t="shared" si="2"/>
        <v/>
      </c>
      <c r="S7" s="18" t="str">
        <f t="shared" si="2"/>
        <v/>
      </c>
      <c r="T7" s="18" t="str">
        <f t="shared" si="2"/>
        <v/>
      </c>
      <c r="U7" s="18">
        <f t="shared" si="2"/>
        <v>1</v>
      </c>
      <c r="V7" s="83">
        <f>SUM(V8:V9)/C7</f>
        <v>0.35</v>
      </c>
      <c r="W7" s="18" t="str">
        <f t="shared" ref="W7:Y7" si="3">IF(SUM(W8:W9)=0,"",SUM(W8:W9))</f>
        <v/>
      </c>
      <c r="X7" s="18" t="str">
        <f t="shared" si="3"/>
        <v/>
      </c>
      <c r="Y7" s="18" t="str">
        <f t="shared" si="3"/>
        <v/>
      </c>
      <c r="Z7" s="18"/>
      <c r="AA7" s="36" t="s">
        <v>48</v>
      </c>
    </row>
    <row r="8" spans="1:42" ht="54" customHeight="1" x14ac:dyDescent="0.25">
      <c r="A8" s="23">
        <v>2</v>
      </c>
      <c r="B8" s="24" t="s">
        <v>49</v>
      </c>
      <c r="C8" s="25">
        <v>1</v>
      </c>
      <c r="D8" s="26" t="s">
        <v>50</v>
      </c>
      <c r="E8" s="64" t="s">
        <v>814</v>
      </c>
      <c r="F8" s="64" t="s">
        <v>815</v>
      </c>
      <c r="G8" s="27">
        <v>44621</v>
      </c>
      <c r="H8" s="27"/>
      <c r="I8" s="64"/>
      <c r="J8" s="37">
        <f t="shared" ref="J8:J16" si="4">SUM(M8:T8)</f>
        <v>170.05</v>
      </c>
      <c r="K8" s="37">
        <f t="shared" ref="K8:K16" si="5">SUM(M8,O8,Q8,S8)</f>
        <v>170.05</v>
      </c>
      <c r="L8" s="37">
        <f t="shared" ref="L8:L16" si="6">SUM(N8,P8,R8,T8)</f>
        <v>0</v>
      </c>
      <c r="M8" s="37">
        <v>170.05</v>
      </c>
      <c r="N8" s="37"/>
      <c r="O8" s="37">
        <v>0</v>
      </c>
      <c r="P8" s="37"/>
      <c r="Q8" s="37"/>
      <c r="R8" s="37"/>
      <c r="S8" s="37"/>
      <c r="T8" s="37"/>
      <c r="U8" s="25">
        <v>1</v>
      </c>
      <c r="V8" s="84">
        <v>0.7</v>
      </c>
      <c r="W8" s="25"/>
      <c r="X8" s="25"/>
      <c r="Y8" s="25"/>
      <c r="Z8" s="25" t="s">
        <v>816</v>
      </c>
      <c r="AA8" s="38" t="s">
        <v>48</v>
      </c>
    </row>
    <row r="9" spans="1:42" ht="54" customHeight="1" x14ac:dyDescent="0.25">
      <c r="A9" s="16">
        <v>3</v>
      </c>
      <c r="B9" s="24" t="s">
        <v>61</v>
      </c>
      <c r="C9" s="28">
        <v>1</v>
      </c>
      <c r="D9" s="29" t="s">
        <v>62</v>
      </c>
      <c r="E9" s="64" t="s">
        <v>814</v>
      </c>
      <c r="F9" s="64" t="s">
        <v>815</v>
      </c>
      <c r="G9" s="63"/>
      <c r="H9" s="76">
        <v>44805</v>
      </c>
      <c r="I9" s="79">
        <v>31.59</v>
      </c>
      <c r="J9" s="37">
        <f t="shared" si="4"/>
        <v>0</v>
      </c>
      <c r="K9" s="37">
        <f t="shared" si="5"/>
        <v>0</v>
      </c>
      <c r="L9" s="37">
        <f t="shared" si="6"/>
        <v>0</v>
      </c>
      <c r="M9" s="37">
        <v>0</v>
      </c>
      <c r="N9" s="37"/>
      <c r="O9" s="37">
        <v>0</v>
      </c>
      <c r="P9" s="80"/>
      <c r="Q9" s="80"/>
      <c r="R9" s="80"/>
      <c r="S9" s="80"/>
      <c r="T9" s="80"/>
      <c r="U9" s="79"/>
      <c r="V9" s="79"/>
      <c r="W9" s="79"/>
      <c r="X9" s="79"/>
      <c r="Y9" s="79"/>
      <c r="Z9" s="64" t="s">
        <v>817</v>
      </c>
      <c r="AA9" s="38" t="s">
        <v>48</v>
      </c>
    </row>
    <row r="10" spans="1:42" s="6" customFormat="1" ht="55.95" customHeight="1" x14ac:dyDescent="0.25">
      <c r="A10" s="23">
        <v>4</v>
      </c>
      <c r="B10" s="30" t="s">
        <v>70</v>
      </c>
      <c r="C10" s="22">
        <f>SUM(C11:C16)</f>
        <v>6</v>
      </c>
      <c r="D10" s="20"/>
      <c r="E10" s="22"/>
      <c r="F10" s="22"/>
      <c r="G10" s="21"/>
      <c r="H10" s="21"/>
      <c r="I10" s="22" t="str">
        <f t="shared" ref="I10:U10" si="7">IF(SUM(I11:I16)=0,"",SUM(I11:I16))</f>
        <v/>
      </c>
      <c r="J10" s="22">
        <f t="shared" si="7"/>
        <v>326.24</v>
      </c>
      <c r="K10" s="22">
        <f t="shared" si="7"/>
        <v>326.24</v>
      </c>
      <c r="L10" s="22" t="str">
        <f t="shared" si="7"/>
        <v/>
      </c>
      <c r="M10" s="22">
        <f t="shared" si="7"/>
        <v>326.24</v>
      </c>
      <c r="N10" s="22" t="str">
        <f t="shared" si="7"/>
        <v/>
      </c>
      <c r="O10" s="22" t="str">
        <f t="shared" si="7"/>
        <v/>
      </c>
      <c r="P10" s="22" t="str">
        <f t="shared" si="7"/>
        <v/>
      </c>
      <c r="Q10" s="22" t="str">
        <f t="shared" si="7"/>
        <v/>
      </c>
      <c r="R10" s="22" t="str">
        <f t="shared" si="7"/>
        <v/>
      </c>
      <c r="S10" s="22" t="str">
        <f t="shared" si="7"/>
        <v/>
      </c>
      <c r="T10" s="22" t="str">
        <f t="shared" si="7"/>
        <v/>
      </c>
      <c r="U10" s="22">
        <f t="shared" si="7"/>
        <v>2</v>
      </c>
      <c r="V10" s="85">
        <f>SUM(V11:V16)/C10</f>
        <v>0.13333333333333333</v>
      </c>
      <c r="W10" s="22" t="str">
        <f t="shared" ref="W10:Y10" si="8">IF(SUM(W11:W16)=0,"",SUM(W11:W16))</f>
        <v/>
      </c>
      <c r="X10" s="22" t="str">
        <f t="shared" si="8"/>
        <v/>
      </c>
      <c r="Y10" s="22" t="str">
        <f t="shared" si="8"/>
        <v/>
      </c>
      <c r="Z10" s="22"/>
      <c r="AA10" s="36" t="s">
        <v>71</v>
      </c>
    </row>
    <row r="11" spans="1:42" s="72" customFormat="1" ht="52.95" customHeight="1" x14ac:dyDescent="0.25">
      <c r="A11" s="16">
        <v>5</v>
      </c>
      <c r="B11" s="31" t="s">
        <v>72</v>
      </c>
      <c r="C11" s="28">
        <v>1</v>
      </c>
      <c r="D11" s="26" t="s">
        <v>73</v>
      </c>
      <c r="E11" s="25" t="s">
        <v>818</v>
      </c>
      <c r="F11" s="25" t="s">
        <v>819</v>
      </c>
      <c r="G11" s="27">
        <v>44691</v>
      </c>
      <c r="H11" s="77"/>
      <c r="I11" s="80"/>
      <c r="J11" s="37">
        <f t="shared" si="4"/>
        <v>16.64</v>
      </c>
      <c r="K11" s="37">
        <f t="shared" si="5"/>
        <v>16.64</v>
      </c>
      <c r="L11" s="37">
        <f t="shared" si="6"/>
        <v>0</v>
      </c>
      <c r="M11" s="37">
        <v>16.64</v>
      </c>
      <c r="N11" s="37"/>
      <c r="O11" s="37">
        <v>0</v>
      </c>
      <c r="P11" s="80"/>
      <c r="Q11" s="80"/>
      <c r="R11" s="80"/>
      <c r="S11" s="80"/>
      <c r="T11" s="80"/>
      <c r="U11" s="28">
        <v>1</v>
      </c>
      <c r="V11" s="86">
        <v>0.2</v>
      </c>
      <c r="W11" s="28"/>
      <c r="X11" s="28"/>
      <c r="Y11" s="28"/>
      <c r="Z11" s="25" t="s">
        <v>820</v>
      </c>
      <c r="AA11" s="38" t="s">
        <v>71</v>
      </c>
    </row>
    <row r="12" spans="1:42" s="72" customFormat="1" ht="43.2" x14ac:dyDescent="0.25">
      <c r="A12" s="23">
        <v>6</v>
      </c>
      <c r="B12" s="31" t="s">
        <v>82</v>
      </c>
      <c r="C12" s="25">
        <v>1</v>
      </c>
      <c r="D12" s="26" t="s">
        <v>83</v>
      </c>
      <c r="E12" s="25" t="s">
        <v>818</v>
      </c>
      <c r="F12" s="25" t="s">
        <v>819</v>
      </c>
      <c r="G12" s="27">
        <v>44693</v>
      </c>
      <c r="H12" s="27"/>
      <c r="I12" s="37"/>
      <c r="J12" s="37">
        <f t="shared" si="4"/>
        <v>0</v>
      </c>
      <c r="K12" s="37">
        <f t="shared" si="5"/>
        <v>0</v>
      </c>
      <c r="L12" s="37">
        <f t="shared" si="6"/>
        <v>0</v>
      </c>
      <c r="M12" s="37">
        <v>0</v>
      </c>
      <c r="N12" s="37"/>
      <c r="O12" s="37">
        <v>0</v>
      </c>
      <c r="P12" s="37"/>
      <c r="Q12" s="37"/>
      <c r="R12" s="37"/>
      <c r="S12" s="37"/>
      <c r="T12" s="37"/>
      <c r="U12" s="25">
        <v>1</v>
      </c>
      <c r="V12" s="84">
        <v>0.6</v>
      </c>
      <c r="W12" s="25"/>
      <c r="X12" s="25"/>
      <c r="Y12" s="25"/>
      <c r="Z12" s="64" t="s">
        <v>821</v>
      </c>
      <c r="AA12" s="38" t="s">
        <v>71</v>
      </c>
    </row>
    <row r="13" spans="1:42" s="72" customFormat="1" ht="96" customHeight="1" x14ac:dyDescent="0.25">
      <c r="A13" s="16">
        <v>7</v>
      </c>
      <c r="B13" s="31" t="s">
        <v>88</v>
      </c>
      <c r="C13" s="25">
        <v>1</v>
      </c>
      <c r="D13" s="26" t="s">
        <v>89</v>
      </c>
      <c r="E13" s="25"/>
      <c r="F13" s="25"/>
      <c r="G13" s="27"/>
      <c r="H13" s="27">
        <v>44788</v>
      </c>
      <c r="I13" s="37"/>
      <c r="J13" s="37">
        <f t="shared" si="4"/>
        <v>93.6</v>
      </c>
      <c r="K13" s="37">
        <f t="shared" si="5"/>
        <v>93.6</v>
      </c>
      <c r="L13" s="37">
        <f t="shared" si="6"/>
        <v>0</v>
      </c>
      <c r="M13" s="37">
        <v>93.6</v>
      </c>
      <c r="N13" s="37"/>
      <c r="O13" s="37">
        <v>0</v>
      </c>
      <c r="P13" s="37"/>
      <c r="Q13" s="37"/>
      <c r="R13" s="37"/>
      <c r="S13" s="37"/>
      <c r="T13" s="37"/>
      <c r="U13" s="25"/>
      <c r="V13" s="87"/>
      <c r="W13" s="25"/>
      <c r="X13" s="25"/>
      <c r="Y13" s="25"/>
      <c r="Z13" s="25" t="s">
        <v>822</v>
      </c>
      <c r="AA13" s="38" t="s">
        <v>71</v>
      </c>
    </row>
    <row r="14" spans="1:42" s="72" customFormat="1" ht="78" customHeight="1" x14ac:dyDescent="0.25">
      <c r="A14" s="23">
        <v>8</v>
      </c>
      <c r="B14" s="31" t="s">
        <v>93</v>
      </c>
      <c r="C14" s="25">
        <v>1</v>
      </c>
      <c r="D14" s="26" t="s">
        <v>94</v>
      </c>
      <c r="E14" s="25"/>
      <c r="F14" s="25"/>
      <c r="G14" s="27"/>
      <c r="H14" s="27">
        <v>44824</v>
      </c>
      <c r="I14" s="37"/>
      <c r="J14" s="37">
        <f t="shared" si="4"/>
        <v>0</v>
      </c>
      <c r="K14" s="37">
        <f t="shared" si="5"/>
        <v>0</v>
      </c>
      <c r="L14" s="37">
        <f t="shared" si="6"/>
        <v>0</v>
      </c>
      <c r="M14" s="37">
        <v>0</v>
      </c>
      <c r="N14" s="37"/>
      <c r="O14" s="37">
        <v>0</v>
      </c>
      <c r="P14" s="37"/>
      <c r="Q14" s="37"/>
      <c r="R14" s="37"/>
      <c r="S14" s="37"/>
      <c r="T14" s="37"/>
      <c r="U14" s="25"/>
      <c r="V14" s="87"/>
      <c r="W14" s="25"/>
      <c r="X14" s="25"/>
      <c r="Y14" s="25"/>
      <c r="Z14" s="25" t="s">
        <v>823</v>
      </c>
      <c r="AA14" s="38" t="s">
        <v>71</v>
      </c>
    </row>
    <row r="15" spans="1:42" s="72" customFormat="1" ht="54" customHeight="1" x14ac:dyDescent="0.25">
      <c r="A15" s="16">
        <v>9</v>
      </c>
      <c r="B15" s="31" t="s">
        <v>97</v>
      </c>
      <c r="C15" s="25">
        <v>1</v>
      </c>
      <c r="D15" s="26" t="s">
        <v>98</v>
      </c>
      <c r="E15" s="25"/>
      <c r="F15" s="25"/>
      <c r="G15" s="27"/>
      <c r="H15" s="27">
        <v>44788</v>
      </c>
      <c r="I15" s="37"/>
      <c r="J15" s="37">
        <f t="shared" si="4"/>
        <v>61.6</v>
      </c>
      <c r="K15" s="37">
        <f t="shared" si="5"/>
        <v>61.6</v>
      </c>
      <c r="L15" s="37">
        <f t="shared" si="6"/>
        <v>0</v>
      </c>
      <c r="M15" s="37">
        <v>61.6</v>
      </c>
      <c r="N15" s="37"/>
      <c r="O15" s="37">
        <v>0</v>
      </c>
      <c r="P15" s="37"/>
      <c r="Q15" s="37"/>
      <c r="R15" s="37"/>
      <c r="S15" s="37"/>
      <c r="T15" s="37"/>
      <c r="U15" s="25"/>
      <c r="V15" s="87"/>
      <c r="W15" s="25"/>
      <c r="X15" s="25"/>
      <c r="Y15" s="25"/>
      <c r="Z15" s="25" t="s">
        <v>822</v>
      </c>
      <c r="AA15" s="38" t="s">
        <v>71</v>
      </c>
    </row>
    <row r="16" spans="1:42" s="72" customFormat="1" ht="97.05" customHeight="1" x14ac:dyDescent="0.25">
      <c r="A16" s="23">
        <v>10</v>
      </c>
      <c r="B16" s="31" t="s">
        <v>101</v>
      </c>
      <c r="C16" s="28">
        <v>1</v>
      </c>
      <c r="D16" s="26" t="s">
        <v>102</v>
      </c>
      <c r="E16" s="25"/>
      <c r="F16" s="25"/>
      <c r="G16" s="27"/>
      <c r="H16" s="27">
        <v>44788</v>
      </c>
      <c r="I16" s="80"/>
      <c r="J16" s="37">
        <f t="shared" si="4"/>
        <v>154.4</v>
      </c>
      <c r="K16" s="37">
        <f t="shared" si="5"/>
        <v>154.4</v>
      </c>
      <c r="L16" s="37">
        <f t="shared" si="6"/>
        <v>0</v>
      </c>
      <c r="M16" s="37">
        <v>154.4</v>
      </c>
      <c r="N16" s="37"/>
      <c r="O16" s="37">
        <v>0</v>
      </c>
      <c r="P16" s="80"/>
      <c r="Q16" s="80"/>
      <c r="R16" s="80"/>
      <c r="S16" s="80"/>
      <c r="T16" s="80"/>
      <c r="U16" s="28"/>
      <c r="V16" s="86"/>
      <c r="W16" s="28"/>
      <c r="X16" s="28"/>
      <c r="Y16" s="28"/>
      <c r="Z16" s="25" t="s">
        <v>822</v>
      </c>
      <c r="AA16" s="38" t="s">
        <v>71</v>
      </c>
    </row>
    <row r="17" spans="1:27" s="6" customFormat="1" ht="55.95" customHeight="1" x14ac:dyDescent="0.25">
      <c r="A17" s="16">
        <v>11</v>
      </c>
      <c r="B17" s="32" t="s">
        <v>107</v>
      </c>
      <c r="C17" s="18">
        <f>SUM(C18:C78)</f>
        <v>61</v>
      </c>
      <c r="D17" s="20"/>
      <c r="E17" s="22"/>
      <c r="F17" s="22"/>
      <c r="G17" s="21"/>
      <c r="H17" s="75"/>
      <c r="I17" s="18" t="str">
        <f t="shared" ref="I17:U17" si="9">IF(SUM(I18:I78)=0,"",SUM(I18:I78))</f>
        <v/>
      </c>
      <c r="J17" s="18">
        <f t="shared" si="9"/>
        <v>1970.9799999999998</v>
      </c>
      <c r="K17" s="18">
        <f t="shared" si="9"/>
        <v>1938.7499999999998</v>
      </c>
      <c r="L17" s="18">
        <f t="shared" si="9"/>
        <v>32.230000000000004</v>
      </c>
      <c r="M17" s="18">
        <f t="shared" si="9"/>
        <v>1034.17</v>
      </c>
      <c r="N17" s="18">
        <f t="shared" si="9"/>
        <v>32.230000000000004</v>
      </c>
      <c r="O17" s="18">
        <f t="shared" si="9"/>
        <v>904.57999999999993</v>
      </c>
      <c r="P17" s="18" t="str">
        <f t="shared" si="9"/>
        <v/>
      </c>
      <c r="Q17" s="18" t="str">
        <f t="shared" si="9"/>
        <v/>
      </c>
      <c r="R17" s="18" t="str">
        <f t="shared" si="9"/>
        <v/>
      </c>
      <c r="S17" s="18" t="str">
        <f t="shared" si="9"/>
        <v/>
      </c>
      <c r="T17" s="18" t="str">
        <f t="shared" si="9"/>
        <v/>
      </c>
      <c r="U17" s="18">
        <f t="shared" si="9"/>
        <v>48</v>
      </c>
      <c r="V17" s="83">
        <f>SUM(V18:V78)/C17</f>
        <v>0.42459016393442622</v>
      </c>
      <c r="W17" s="18">
        <f t="shared" ref="W17:Y17" si="10">IF(SUM(W18:W78)=0,"",SUM(W18:W78))</f>
        <v>17</v>
      </c>
      <c r="X17" s="18">
        <f t="shared" si="10"/>
        <v>9</v>
      </c>
      <c r="Y17" s="18">
        <f t="shared" si="10"/>
        <v>4</v>
      </c>
      <c r="Z17" s="22"/>
      <c r="AA17" s="36" t="s">
        <v>108</v>
      </c>
    </row>
    <row r="18" spans="1:27" ht="28.8" x14ac:dyDescent="0.25">
      <c r="A18" s="23">
        <v>12</v>
      </c>
      <c r="B18" s="134" t="s">
        <v>109</v>
      </c>
      <c r="C18" s="25">
        <v>1</v>
      </c>
      <c r="D18" s="26" t="s">
        <v>110</v>
      </c>
      <c r="E18" s="25"/>
      <c r="F18" s="25" t="s">
        <v>824</v>
      </c>
      <c r="G18" s="27">
        <v>44727</v>
      </c>
      <c r="H18" s="27"/>
      <c r="I18" s="37"/>
      <c r="J18" s="37">
        <f t="shared" ref="J18:J78" si="11">SUM(M18:T18)</f>
        <v>92</v>
      </c>
      <c r="K18" s="37">
        <f t="shared" ref="K18:K78" si="12">SUM(M18,O18,Q18,S18)</f>
        <v>92</v>
      </c>
      <c r="L18" s="37">
        <f t="shared" ref="L18:L78" si="13">SUM(N18,P18,R18,T18)</f>
        <v>0</v>
      </c>
      <c r="M18" s="37">
        <v>69</v>
      </c>
      <c r="N18" s="37"/>
      <c r="O18" s="37">
        <v>23</v>
      </c>
      <c r="P18" s="37"/>
      <c r="Q18" s="37"/>
      <c r="R18" s="37"/>
      <c r="S18" s="37"/>
      <c r="T18" s="37"/>
      <c r="U18" s="25">
        <v>1</v>
      </c>
      <c r="V18" s="84">
        <v>0.2</v>
      </c>
      <c r="W18" s="25"/>
      <c r="X18" s="25"/>
      <c r="Y18" s="25"/>
      <c r="Z18" s="25"/>
      <c r="AA18" s="38" t="s">
        <v>108</v>
      </c>
    </row>
    <row r="19" spans="1:27" ht="28.8" x14ac:dyDescent="0.25">
      <c r="A19" s="16">
        <v>13</v>
      </c>
      <c r="B19" s="31" t="s">
        <v>118</v>
      </c>
      <c r="C19" s="25">
        <v>1</v>
      </c>
      <c r="D19" s="26" t="s">
        <v>119</v>
      </c>
      <c r="E19" s="25"/>
      <c r="F19" s="25" t="s">
        <v>824</v>
      </c>
      <c r="G19" s="27">
        <v>44727</v>
      </c>
      <c r="H19" s="27"/>
      <c r="I19" s="37"/>
      <c r="J19" s="37">
        <f t="shared" si="11"/>
        <v>58.5</v>
      </c>
      <c r="K19" s="37">
        <f t="shared" si="12"/>
        <v>58.5</v>
      </c>
      <c r="L19" s="37">
        <f t="shared" si="13"/>
        <v>0</v>
      </c>
      <c r="M19" s="37">
        <v>58.5</v>
      </c>
      <c r="N19" s="37"/>
      <c r="O19" s="37">
        <v>0</v>
      </c>
      <c r="P19" s="37"/>
      <c r="Q19" s="37"/>
      <c r="R19" s="37"/>
      <c r="S19" s="37"/>
      <c r="T19" s="37"/>
      <c r="U19" s="25">
        <v>1</v>
      </c>
      <c r="V19" s="84">
        <v>0.4</v>
      </c>
      <c r="W19" s="25"/>
      <c r="X19" s="25"/>
      <c r="Y19" s="25"/>
      <c r="Z19" s="25"/>
      <c r="AA19" s="38" t="s">
        <v>108</v>
      </c>
    </row>
    <row r="20" spans="1:27" ht="28.8" x14ac:dyDescent="0.25">
      <c r="A20" s="23">
        <v>14</v>
      </c>
      <c r="B20" s="31" t="s">
        <v>124</v>
      </c>
      <c r="C20" s="25">
        <v>1</v>
      </c>
      <c r="D20" s="26" t="s">
        <v>125</v>
      </c>
      <c r="E20" s="25" t="s">
        <v>825</v>
      </c>
      <c r="F20" s="25" t="s">
        <v>824</v>
      </c>
      <c r="G20" s="27">
        <v>44674</v>
      </c>
      <c r="H20" s="27"/>
      <c r="I20" s="37"/>
      <c r="J20" s="37">
        <f t="shared" si="11"/>
        <v>17.350000000000001</v>
      </c>
      <c r="K20" s="37">
        <f t="shared" si="12"/>
        <v>0</v>
      </c>
      <c r="L20" s="37">
        <f t="shared" si="13"/>
        <v>17.350000000000001</v>
      </c>
      <c r="M20" s="37"/>
      <c r="N20" s="37">
        <v>17.350000000000001</v>
      </c>
      <c r="O20" s="37"/>
      <c r="P20" s="37">
        <v>0</v>
      </c>
      <c r="Q20" s="37"/>
      <c r="R20" s="37"/>
      <c r="S20" s="37"/>
      <c r="T20" s="37"/>
      <c r="U20" s="25">
        <v>1</v>
      </c>
      <c r="V20" s="84">
        <v>1</v>
      </c>
      <c r="W20" s="25">
        <v>1</v>
      </c>
      <c r="X20" s="25">
        <v>1</v>
      </c>
      <c r="Y20" s="25">
        <v>1</v>
      </c>
      <c r="Z20" s="25"/>
      <c r="AA20" s="38" t="s">
        <v>108</v>
      </c>
    </row>
    <row r="21" spans="1:27" ht="39" customHeight="1" x14ac:dyDescent="0.25">
      <c r="A21" s="16">
        <v>15</v>
      </c>
      <c r="B21" s="31" t="s">
        <v>131</v>
      </c>
      <c r="C21" s="28">
        <v>1</v>
      </c>
      <c r="D21" s="26" t="s">
        <v>132</v>
      </c>
      <c r="E21" s="25"/>
      <c r="F21" s="25" t="s">
        <v>824</v>
      </c>
      <c r="G21" s="27"/>
      <c r="H21" s="77"/>
      <c r="I21" s="80"/>
      <c r="J21" s="37">
        <f t="shared" si="11"/>
        <v>100</v>
      </c>
      <c r="K21" s="37">
        <f t="shared" si="12"/>
        <v>100</v>
      </c>
      <c r="L21" s="37">
        <f t="shared" si="13"/>
        <v>0</v>
      </c>
      <c r="M21" s="37">
        <v>0</v>
      </c>
      <c r="N21" s="37"/>
      <c r="O21" s="37">
        <v>100</v>
      </c>
      <c r="P21" s="80"/>
      <c r="Q21" s="80"/>
      <c r="R21" s="80"/>
      <c r="S21" s="80"/>
      <c r="T21" s="80"/>
      <c r="U21" s="88">
        <v>1</v>
      </c>
      <c r="V21" s="89">
        <v>0.4</v>
      </c>
      <c r="W21" s="88"/>
      <c r="X21" s="28"/>
      <c r="Y21" s="28"/>
      <c r="Z21" s="25"/>
      <c r="AA21" s="38" t="s">
        <v>108</v>
      </c>
    </row>
    <row r="22" spans="1:27" ht="28.8" x14ac:dyDescent="0.25">
      <c r="A22" s="23">
        <v>16</v>
      </c>
      <c r="B22" s="31" t="s">
        <v>136</v>
      </c>
      <c r="C22" s="25">
        <v>1</v>
      </c>
      <c r="D22" s="26" t="s">
        <v>137</v>
      </c>
      <c r="E22" s="25" t="s">
        <v>826</v>
      </c>
      <c r="F22" s="25" t="s">
        <v>824</v>
      </c>
      <c r="G22" s="27">
        <v>44674</v>
      </c>
      <c r="H22" s="27"/>
      <c r="I22" s="37"/>
      <c r="J22" s="37">
        <f t="shared" si="11"/>
        <v>12.3</v>
      </c>
      <c r="K22" s="37">
        <f t="shared" si="12"/>
        <v>12.3</v>
      </c>
      <c r="L22" s="37">
        <f t="shared" si="13"/>
        <v>0</v>
      </c>
      <c r="M22" s="37">
        <v>0</v>
      </c>
      <c r="N22" s="37"/>
      <c r="O22" s="37">
        <v>12.3</v>
      </c>
      <c r="P22" s="37"/>
      <c r="Q22" s="37"/>
      <c r="R22" s="37"/>
      <c r="S22" s="37"/>
      <c r="T22" s="37"/>
      <c r="U22" s="25">
        <v>1</v>
      </c>
      <c r="V22" s="84">
        <v>0.7</v>
      </c>
      <c r="W22" s="25"/>
      <c r="X22" s="25"/>
      <c r="Y22" s="25"/>
      <c r="Z22" s="25"/>
      <c r="AA22" s="38" t="s">
        <v>108</v>
      </c>
    </row>
    <row r="23" spans="1:27" ht="28.8" x14ac:dyDescent="0.25">
      <c r="A23" s="16">
        <v>17</v>
      </c>
      <c r="B23" s="31" t="s">
        <v>141</v>
      </c>
      <c r="C23" s="25">
        <v>1</v>
      </c>
      <c r="D23" s="26" t="s">
        <v>142</v>
      </c>
      <c r="E23" s="25"/>
      <c r="F23" s="25" t="s">
        <v>824</v>
      </c>
      <c r="G23" s="27">
        <v>44727</v>
      </c>
      <c r="H23" s="27"/>
      <c r="I23" s="37"/>
      <c r="J23" s="37">
        <f t="shared" si="11"/>
        <v>20</v>
      </c>
      <c r="K23" s="37">
        <f t="shared" si="12"/>
        <v>20</v>
      </c>
      <c r="L23" s="37">
        <f t="shared" si="13"/>
        <v>0</v>
      </c>
      <c r="M23" s="37">
        <v>20</v>
      </c>
      <c r="N23" s="37"/>
      <c r="O23" s="37">
        <v>0</v>
      </c>
      <c r="P23" s="37"/>
      <c r="Q23" s="37"/>
      <c r="R23" s="37"/>
      <c r="S23" s="37"/>
      <c r="T23" s="37"/>
      <c r="U23" s="25">
        <v>1</v>
      </c>
      <c r="V23" s="84">
        <v>0.2</v>
      </c>
      <c r="W23" s="25"/>
      <c r="X23" s="25"/>
      <c r="Y23" s="25"/>
      <c r="Z23" s="25"/>
      <c r="AA23" s="38" t="s">
        <v>108</v>
      </c>
    </row>
    <row r="24" spans="1:27" ht="28.8" x14ac:dyDescent="0.25">
      <c r="A24" s="23">
        <v>18</v>
      </c>
      <c r="B24" s="31" t="s">
        <v>147</v>
      </c>
      <c r="C24" s="25">
        <v>1</v>
      </c>
      <c r="D24" s="26" t="s">
        <v>148</v>
      </c>
      <c r="E24" s="25" t="s">
        <v>827</v>
      </c>
      <c r="F24" s="25" t="s">
        <v>824</v>
      </c>
      <c r="G24" s="27">
        <v>44674</v>
      </c>
      <c r="H24" s="27"/>
      <c r="I24" s="37"/>
      <c r="J24" s="37">
        <f t="shared" si="11"/>
        <v>12.85</v>
      </c>
      <c r="K24" s="37">
        <f t="shared" si="12"/>
        <v>12.85</v>
      </c>
      <c r="L24" s="37">
        <f t="shared" si="13"/>
        <v>0</v>
      </c>
      <c r="M24" s="37">
        <v>0</v>
      </c>
      <c r="N24" s="37"/>
      <c r="O24" s="37">
        <v>12.85</v>
      </c>
      <c r="P24" s="37"/>
      <c r="Q24" s="37"/>
      <c r="R24" s="37"/>
      <c r="S24" s="37"/>
      <c r="T24" s="37"/>
      <c r="U24" s="25">
        <v>1</v>
      </c>
      <c r="V24" s="87">
        <v>1</v>
      </c>
      <c r="W24" s="25">
        <v>1</v>
      </c>
      <c r="X24" s="25">
        <v>1</v>
      </c>
      <c r="Y24" s="25"/>
      <c r="Z24" s="25"/>
      <c r="AA24" s="38" t="s">
        <v>108</v>
      </c>
    </row>
    <row r="25" spans="1:27" ht="28.8" x14ac:dyDescent="0.25">
      <c r="A25" s="16">
        <v>19</v>
      </c>
      <c r="B25" s="31" t="s">
        <v>151</v>
      </c>
      <c r="C25" s="25">
        <v>1</v>
      </c>
      <c r="D25" s="26" t="s">
        <v>152</v>
      </c>
      <c r="E25" s="25" t="s">
        <v>828</v>
      </c>
      <c r="F25" s="25" t="s">
        <v>824</v>
      </c>
      <c r="G25" s="27">
        <v>44674</v>
      </c>
      <c r="H25" s="27"/>
      <c r="I25" s="37"/>
      <c r="J25" s="37">
        <f t="shared" si="11"/>
        <v>14.85</v>
      </c>
      <c r="K25" s="37">
        <f t="shared" si="12"/>
        <v>14.85</v>
      </c>
      <c r="L25" s="37">
        <f t="shared" si="13"/>
        <v>0</v>
      </c>
      <c r="M25" s="37">
        <v>0</v>
      </c>
      <c r="N25" s="37"/>
      <c r="O25" s="37">
        <v>14.85</v>
      </c>
      <c r="P25" s="37"/>
      <c r="Q25" s="37"/>
      <c r="R25" s="37"/>
      <c r="S25" s="37"/>
      <c r="T25" s="37"/>
      <c r="U25" s="25">
        <v>1</v>
      </c>
      <c r="V25" s="87">
        <v>1</v>
      </c>
      <c r="W25" s="25">
        <v>1</v>
      </c>
      <c r="X25" s="25">
        <v>1</v>
      </c>
      <c r="Y25" s="25"/>
      <c r="Z25" s="25"/>
      <c r="AA25" s="38" t="s">
        <v>108</v>
      </c>
    </row>
    <row r="26" spans="1:27" ht="28.8" x14ac:dyDescent="0.25">
      <c r="A26" s="23">
        <v>20</v>
      </c>
      <c r="B26" s="31" t="s">
        <v>155</v>
      </c>
      <c r="C26" s="25">
        <v>1</v>
      </c>
      <c r="D26" s="26" t="s">
        <v>156</v>
      </c>
      <c r="E26" s="25" t="s">
        <v>829</v>
      </c>
      <c r="F26" s="25" t="s">
        <v>824</v>
      </c>
      <c r="G26" s="27">
        <v>44674</v>
      </c>
      <c r="H26" s="27"/>
      <c r="I26" s="37"/>
      <c r="J26" s="37">
        <f t="shared" si="11"/>
        <v>10.85</v>
      </c>
      <c r="K26" s="37">
        <f t="shared" si="12"/>
        <v>10.85</v>
      </c>
      <c r="L26" s="37">
        <f t="shared" si="13"/>
        <v>0</v>
      </c>
      <c r="M26" s="37">
        <v>0</v>
      </c>
      <c r="N26" s="37"/>
      <c r="O26" s="37">
        <v>10.85</v>
      </c>
      <c r="P26" s="37"/>
      <c r="Q26" s="37"/>
      <c r="R26" s="37"/>
      <c r="S26" s="37"/>
      <c r="T26" s="37"/>
      <c r="U26" s="25">
        <v>1</v>
      </c>
      <c r="V26" s="84">
        <v>1</v>
      </c>
      <c r="W26" s="25">
        <v>1</v>
      </c>
      <c r="X26" s="25">
        <v>1</v>
      </c>
      <c r="Y26" s="25"/>
      <c r="Z26" s="25"/>
      <c r="AA26" s="38" t="s">
        <v>108</v>
      </c>
    </row>
    <row r="27" spans="1:27" ht="28.8" x14ac:dyDescent="0.25">
      <c r="A27" s="16">
        <v>21</v>
      </c>
      <c r="B27" s="31" t="s">
        <v>159</v>
      </c>
      <c r="C27" s="25">
        <v>1</v>
      </c>
      <c r="D27" s="26" t="s">
        <v>160</v>
      </c>
      <c r="E27" s="25" t="s">
        <v>830</v>
      </c>
      <c r="F27" s="25" t="s">
        <v>824</v>
      </c>
      <c r="G27" s="27">
        <v>44674</v>
      </c>
      <c r="H27" s="27"/>
      <c r="I27" s="37"/>
      <c r="J27" s="37">
        <f t="shared" si="11"/>
        <v>10.35</v>
      </c>
      <c r="K27" s="37">
        <f t="shared" si="12"/>
        <v>10.35</v>
      </c>
      <c r="L27" s="37">
        <f t="shared" si="13"/>
        <v>0</v>
      </c>
      <c r="M27" s="37">
        <v>0</v>
      </c>
      <c r="N27" s="37"/>
      <c r="O27" s="37">
        <v>10.35</v>
      </c>
      <c r="P27" s="37"/>
      <c r="Q27" s="37"/>
      <c r="R27" s="37"/>
      <c r="S27" s="37"/>
      <c r="T27" s="37"/>
      <c r="U27" s="25">
        <v>1</v>
      </c>
      <c r="V27" s="84">
        <v>1</v>
      </c>
      <c r="W27" s="25">
        <v>1</v>
      </c>
      <c r="X27" s="25"/>
      <c r="Y27" s="25"/>
      <c r="Z27" s="25"/>
      <c r="AA27" s="38" t="s">
        <v>108</v>
      </c>
    </row>
    <row r="28" spans="1:27" ht="28.8" x14ac:dyDescent="0.25">
      <c r="A28" s="23">
        <v>22</v>
      </c>
      <c r="B28" s="31" t="s">
        <v>163</v>
      </c>
      <c r="C28" s="25">
        <v>1</v>
      </c>
      <c r="D28" s="26" t="s">
        <v>164</v>
      </c>
      <c r="E28" s="25" t="s">
        <v>831</v>
      </c>
      <c r="F28" s="25" t="s">
        <v>824</v>
      </c>
      <c r="G28" s="27">
        <v>44674</v>
      </c>
      <c r="H28" s="27"/>
      <c r="I28" s="37"/>
      <c r="J28" s="37">
        <f t="shared" si="11"/>
        <v>19.829999999999998</v>
      </c>
      <c r="K28" s="37">
        <f t="shared" si="12"/>
        <v>19.829999999999998</v>
      </c>
      <c r="L28" s="37">
        <f t="shared" si="13"/>
        <v>0</v>
      </c>
      <c r="M28" s="37">
        <v>0</v>
      </c>
      <c r="N28" s="37"/>
      <c r="O28" s="37">
        <v>19.829999999999998</v>
      </c>
      <c r="P28" s="37"/>
      <c r="Q28" s="37"/>
      <c r="R28" s="37"/>
      <c r="S28" s="37"/>
      <c r="T28" s="37"/>
      <c r="U28" s="25">
        <v>1</v>
      </c>
      <c r="V28" s="84">
        <v>1</v>
      </c>
      <c r="W28" s="25">
        <v>1</v>
      </c>
      <c r="X28" s="25"/>
      <c r="Y28" s="25"/>
      <c r="Z28" s="25"/>
      <c r="AA28" s="38" t="s">
        <v>108</v>
      </c>
    </row>
    <row r="29" spans="1:27" ht="28.8" x14ac:dyDescent="0.25">
      <c r="A29" s="16">
        <v>23</v>
      </c>
      <c r="B29" s="31" t="s">
        <v>167</v>
      </c>
      <c r="C29" s="25">
        <v>1</v>
      </c>
      <c r="D29" s="26" t="s">
        <v>168</v>
      </c>
      <c r="E29" s="25" t="s">
        <v>832</v>
      </c>
      <c r="F29" s="25" t="s">
        <v>824</v>
      </c>
      <c r="G29" s="27">
        <v>44674</v>
      </c>
      <c r="H29" s="27"/>
      <c r="I29" s="37"/>
      <c r="J29" s="37">
        <f t="shared" si="11"/>
        <v>20.75</v>
      </c>
      <c r="K29" s="37">
        <f t="shared" si="12"/>
        <v>20.75</v>
      </c>
      <c r="L29" s="37">
        <f t="shared" si="13"/>
        <v>0</v>
      </c>
      <c r="M29" s="37">
        <v>0</v>
      </c>
      <c r="N29" s="37"/>
      <c r="O29" s="37">
        <v>20.75</v>
      </c>
      <c r="P29" s="37"/>
      <c r="Q29" s="37"/>
      <c r="R29" s="37"/>
      <c r="S29" s="37"/>
      <c r="T29" s="37"/>
      <c r="U29" s="25">
        <v>1</v>
      </c>
      <c r="V29" s="84">
        <v>1</v>
      </c>
      <c r="W29" s="25">
        <v>1</v>
      </c>
      <c r="X29" s="25">
        <v>1</v>
      </c>
      <c r="Y29" s="25"/>
      <c r="Z29" s="25"/>
      <c r="AA29" s="38" t="s">
        <v>108</v>
      </c>
    </row>
    <row r="30" spans="1:27" ht="28.8" x14ac:dyDescent="0.25">
      <c r="A30" s="23">
        <v>24</v>
      </c>
      <c r="B30" s="31" t="s">
        <v>171</v>
      </c>
      <c r="C30" s="25">
        <v>1</v>
      </c>
      <c r="D30" s="26" t="s">
        <v>172</v>
      </c>
      <c r="E30" s="25"/>
      <c r="F30" s="25" t="s">
        <v>824</v>
      </c>
      <c r="G30" s="27">
        <v>44727</v>
      </c>
      <c r="H30" s="27"/>
      <c r="I30" s="37"/>
      <c r="J30" s="37">
        <f t="shared" si="11"/>
        <v>17</v>
      </c>
      <c r="K30" s="37">
        <f t="shared" si="12"/>
        <v>17</v>
      </c>
      <c r="L30" s="37">
        <f t="shared" si="13"/>
        <v>0</v>
      </c>
      <c r="M30" s="37">
        <v>0</v>
      </c>
      <c r="N30" s="37"/>
      <c r="O30" s="37">
        <v>17</v>
      </c>
      <c r="P30" s="37"/>
      <c r="Q30" s="37"/>
      <c r="R30" s="37"/>
      <c r="S30" s="37"/>
      <c r="T30" s="37"/>
      <c r="U30" s="25">
        <v>1</v>
      </c>
      <c r="V30" s="84">
        <v>0.2</v>
      </c>
      <c r="W30" s="25"/>
      <c r="X30" s="25"/>
      <c r="Y30" s="25"/>
      <c r="Z30" s="25"/>
      <c r="AA30" s="38" t="s">
        <v>108</v>
      </c>
    </row>
    <row r="31" spans="1:27" ht="28.8" x14ac:dyDescent="0.25">
      <c r="A31" s="16">
        <v>25</v>
      </c>
      <c r="B31" s="31" t="s">
        <v>176</v>
      </c>
      <c r="C31" s="25">
        <v>1</v>
      </c>
      <c r="D31" s="26" t="s">
        <v>177</v>
      </c>
      <c r="E31" s="25" t="s">
        <v>833</v>
      </c>
      <c r="F31" s="25" t="s">
        <v>824</v>
      </c>
      <c r="G31" s="27">
        <v>44674</v>
      </c>
      <c r="H31" s="27"/>
      <c r="I31" s="37"/>
      <c r="J31" s="37">
        <f t="shared" si="11"/>
        <v>14.88</v>
      </c>
      <c r="K31" s="37">
        <f t="shared" si="12"/>
        <v>0</v>
      </c>
      <c r="L31" s="37">
        <f t="shared" si="13"/>
        <v>14.88</v>
      </c>
      <c r="M31" s="37"/>
      <c r="N31" s="37">
        <v>14.88</v>
      </c>
      <c r="O31" s="37"/>
      <c r="P31" s="37">
        <v>0</v>
      </c>
      <c r="Q31" s="37"/>
      <c r="R31" s="37"/>
      <c r="S31" s="37"/>
      <c r="T31" s="37"/>
      <c r="U31" s="25">
        <v>1</v>
      </c>
      <c r="V31" s="84">
        <v>1</v>
      </c>
      <c r="W31" s="25">
        <v>1</v>
      </c>
      <c r="X31" s="25"/>
      <c r="Y31" s="25"/>
      <c r="Z31" s="25"/>
      <c r="AA31" s="38" t="s">
        <v>108</v>
      </c>
    </row>
    <row r="32" spans="1:27" ht="28.8" x14ac:dyDescent="0.25">
      <c r="A32" s="23">
        <v>26</v>
      </c>
      <c r="B32" s="31" t="s">
        <v>180</v>
      </c>
      <c r="C32" s="25">
        <v>1</v>
      </c>
      <c r="D32" s="26" t="s">
        <v>181</v>
      </c>
      <c r="E32" s="25" t="s">
        <v>834</v>
      </c>
      <c r="F32" s="25" t="s">
        <v>824</v>
      </c>
      <c r="G32" s="27">
        <v>44674</v>
      </c>
      <c r="H32" s="27"/>
      <c r="I32" s="37"/>
      <c r="J32" s="37">
        <f t="shared" si="11"/>
        <v>18.850000000000001</v>
      </c>
      <c r="K32" s="37">
        <f t="shared" si="12"/>
        <v>18.850000000000001</v>
      </c>
      <c r="L32" s="37">
        <f t="shared" si="13"/>
        <v>0</v>
      </c>
      <c r="M32" s="37">
        <v>0</v>
      </c>
      <c r="N32" s="37"/>
      <c r="O32" s="37">
        <v>18.850000000000001</v>
      </c>
      <c r="P32" s="37"/>
      <c r="Q32" s="37"/>
      <c r="R32" s="37"/>
      <c r="S32" s="37"/>
      <c r="T32" s="37"/>
      <c r="U32" s="25">
        <v>1</v>
      </c>
      <c r="V32" s="84">
        <v>1</v>
      </c>
      <c r="W32" s="25">
        <v>1</v>
      </c>
      <c r="X32" s="25"/>
      <c r="Y32" s="25"/>
      <c r="Z32" s="25"/>
      <c r="AA32" s="38" t="s">
        <v>108</v>
      </c>
    </row>
    <row r="33" spans="1:27" ht="28.8" x14ac:dyDescent="0.25">
      <c r="A33" s="16">
        <v>27</v>
      </c>
      <c r="B33" s="31" t="s">
        <v>184</v>
      </c>
      <c r="C33" s="25">
        <v>1</v>
      </c>
      <c r="D33" s="26" t="s">
        <v>185</v>
      </c>
      <c r="E33" s="25"/>
      <c r="F33" s="25" t="s">
        <v>824</v>
      </c>
      <c r="G33" s="27">
        <v>44727</v>
      </c>
      <c r="H33" s="27"/>
      <c r="I33" s="37"/>
      <c r="J33" s="37">
        <f t="shared" si="11"/>
        <v>51</v>
      </c>
      <c r="K33" s="37">
        <f t="shared" si="12"/>
        <v>51</v>
      </c>
      <c r="L33" s="37">
        <f t="shared" si="13"/>
        <v>0</v>
      </c>
      <c r="M33" s="37">
        <v>51</v>
      </c>
      <c r="N33" s="37"/>
      <c r="O33" s="37">
        <v>0</v>
      </c>
      <c r="P33" s="37"/>
      <c r="Q33" s="37"/>
      <c r="R33" s="37"/>
      <c r="S33" s="37"/>
      <c r="T33" s="37"/>
      <c r="U33" s="25">
        <v>1</v>
      </c>
      <c r="V33" s="84">
        <v>0.3</v>
      </c>
      <c r="W33" s="25"/>
      <c r="X33" s="25"/>
      <c r="Y33" s="25"/>
      <c r="Z33" s="25"/>
      <c r="AA33" s="38" t="s">
        <v>108</v>
      </c>
    </row>
    <row r="34" spans="1:27" ht="28.8" x14ac:dyDescent="0.25">
      <c r="A34" s="23">
        <v>28</v>
      </c>
      <c r="B34" s="31" t="s">
        <v>189</v>
      </c>
      <c r="C34" s="25">
        <v>1</v>
      </c>
      <c r="D34" s="26" t="s">
        <v>190</v>
      </c>
      <c r="E34" s="25"/>
      <c r="F34" s="25" t="s">
        <v>824</v>
      </c>
      <c r="G34" s="27">
        <v>44727</v>
      </c>
      <c r="H34" s="27"/>
      <c r="I34" s="37"/>
      <c r="J34" s="37">
        <f t="shared" si="11"/>
        <v>117.5</v>
      </c>
      <c r="K34" s="37">
        <f t="shared" si="12"/>
        <v>117.5</v>
      </c>
      <c r="L34" s="37">
        <f t="shared" si="13"/>
        <v>0</v>
      </c>
      <c r="M34" s="37">
        <v>117.5</v>
      </c>
      <c r="N34" s="37"/>
      <c r="O34" s="37">
        <v>0</v>
      </c>
      <c r="P34" s="37"/>
      <c r="Q34" s="37"/>
      <c r="R34" s="37"/>
      <c r="S34" s="37"/>
      <c r="T34" s="37"/>
      <c r="U34" s="25">
        <v>1</v>
      </c>
      <c r="V34" s="84">
        <v>0.1</v>
      </c>
      <c r="W34" s="25"/>
      <c r="X34" s="25"/>
      <c r="Y34" s="25"/>
      <c r="Z34" s="25"/>
      <c r="AA34" s="38" t="s">
        <v>108</v>
      </c>
    </row>
    <row r="35" spans="1:27" ht="28.8" x14ac:dyDescent="0.25">
      <c r="A35" s="16">
        <v>29</v>
      </c>
      <c r="B35" s="31" t="s">
        <v>193</v>
      </c>
      <c r="C35" s="25">
        <v>1</v>
      </c>
      <c r="D35" s="26" t="s">
        <v>194</v>
      </c>
      <c r="E35" s="25" t="s">
        <v>835</v>
      </c>
      <c r="F35" s="25" t="s">
        <v>824</v>
      </c>
      <c r="G35" s="27">
        <v>44674</v>
      </c>
      <c r="H35" s="27"/>
      <c r="I35" s="37"/>
      <c r="J35" s="37">
        <f t="shared" si="11"/>
        <v>6.9</v>
      </c>
      <c r="K35" s="37">
        <f t="shared" si="12"/>
        <v>6.9</v>
      </c>
      <c r="L35" s="37">
        <f t="shared" si="13"/>
        <v>0</v>
      </c>
      <c r="M35" s="37">
        <v>0</v>
      </c>
      <c r="N35" s="37"/>
      <c r="O35" s="37">
        <v>6.9</v>
      </c>
      <c r="P35" s="37"/>
      <c r="Q35" s="37"/>
      <c r="R35" s="37"/>
      <c r="S35" s="37"/>
      <c r="T35" s="37"/>
      <c r="U35" s="25">
        <v>1</v>
      </c>
      <c r="V35" s="84">
        <v>1</v>
      </c>
      <c r="W35" s="25">
        <v>1</v>
      </c>
      <c r="X35" s="25">
        <v>1</v>
      </c>
      <c r="Y35" s="25">
        <v>1</v>
      </c>
      <c r="Z35" s="25"/>
      <c r="AA35" s="38" t="s">
        <v>108</v>
      </c>
    </row>
    <row r="36" spans="1:27" ht="28.8" x14ac:dyDescent="0.25">
      <c r="A36" s="23">
        <v>30</v>
      </c>
      <c r="B36" s="31" t="s">
        <v>197</v>
      </c>
      <c r="C36" s="25">
        <v>1</v>
      </c>
      <c r="D36" s="26" t="s">
        <v>198</v>
      </c>
      <c r="E36" s="25"/>
      <c r="F36" s="25" t="s">
        <v>824</v>
      </c>
      <c r="G36" s="27"/>
      <c r="H36" s="27"/>
      <c r="I36" s="37"/>
      <c r="J36" s="37">
        <f t="shared" si="11"/>
        <v>99.17</v>
      </c>
      <c r="K36" s="37">
        <f t="shared" si="12"/>
        <v>99.17</v>
      </c>
      <c r="L36" s="37">
        <f t="shared" si="13"/>
        <v>0</v>
      </c>
      <c r="M36" s="37">
        <v>99.17</v>
      </c>
      <c r="N36" s="37"/>
      <c r="O36" s="37">
        <v>0</v>
      </c>
      <c r="P36" s="37"/>
      <c r="Q36" s="37"/>
      <c r="R36" s="37"/>
      <c r="S36" s="37"/>
      <c r="T36" s="37"/>
      <c r="U36" s="25">
        <v>1</v>
      </c>
      <c r="V36" s="84">
        <v>0.1</v>
      </c>
      <c r="W36" s="25"/>
      <c r="X36" s="25"/>
      <c r="Y36" s="25"/>
      <c r="Z36" s="25"/>
      <c r="AA36" s="38" t="s">
        <v>108</v>
      </c>
    </row>
    <row r="37" spans="1:27" ht="28.8" x14ac:dyDescent="0.25">
      <c r="A37" s="16">
        <v>31</v>
      </c>
      <c r="B37" s="31" t="s">
        <v>201</v>
      </c>
      <c r="C37" s="25">
        <v>1</v>
      </c>
      <c r="D37" s="26" t="s">
        <v>202</v>
      </c>
      <c r="E37" s="25"/>
      <c r="F37" s="25" t="s">
        <v>824</v>
      </c>
      <c r="G37" s="27">
        <v>44727</v>
      </c>
      <c r="H37" s="27"/>
      <c r="I37" s="37"/>
      <c r="J37" s="37">
        <f t="shared" si="11"/>
        <v>46</v>
      </c>
      <c r="K37" s="37">
        <f t="shared" si="12"/>
        <v>46</v>
      </c>
      <c r="L37" s="37">
        <f t="shared" si="13"/>
        <v>0</v>
      </c>
      <c r="M37" s="37">
        <v>46</v>
      </c>
      <c r="N37" s="37"/>
      <c r="O37" s="37">
        <v>0</v>
      </c>
      <c r="P37" s="37"/>
      <c r="Q37" s="37"/>
      <c r="R37" s="37"/>
      <c r="S37" s="37"/>
      <c r="T37" s="37"/>
      <c r="U37" s="25">
        <v>1</v>
      </c>
      <c r="V37" s="84">
        <v>0.1</v>
      </c>
      <c r="W37" s="25"/>
      <c r="X37" s="25"/>
      <c r="Y37" s="25"/>
      <c r="Z37" s="25"/>
      <c r="AA37" s="38" t="s">
        <v>108</v>
      </c>
    </row>
    <row r="38" spans="1:27" ht="28.8" x14ac:dyDescent="0.25">
      <c r="A38" s="23">
        <v>32</v>
      </c>
      <c r="B38" s="31" t="s">
        <v>205</v>
      </c>
      <c r="C38" s="25">
        <v>1</v>
      </c>
      <c r="D38" s="26" t="s">
        <v>206</v>
      </c>
      <c r="E38" s="25"/>
      <c r="F38" s="25" t="s">
        <v>824</v>
      </c>
      <c r="G38" s="27">
        <v>44727</v>
      </c>
      <c r="H38" s="27"/>
      <c r="I38" s="37"/>
      <c r="J38" s="37">
        <f t="shared" si="11"/>
        <v>38</v>
      </c>
      <c r="K38" s="37">
        <f t="shared" si="12"/>
        <v>38</v>
      </c>
      <c r="L38" s="37">
        <f t="shared" si="13"/>
        <v>0</v>
      </c>
      <c r="M38" s="37">
        <v>38</v>
      </c>
      <c r="N38" s="37"/>
      <c r="O38" s="37">
        <v>0</v>
      </c>
      <c r="P38" s="37"/>
      <c r="Q38" s="37"/>
      <c r="R38" s="37"/>
      <c r="S38" s="37"/>
      <c r="T38" s="37"/>
      <c r="U38" s="25">
        <v>1</v>
      </c>
      <c r="V38" s="84">
        <v>0.1</v>
      </c>
      <c r="W38" s="25"/>
      <c r="X38" s="25"/>
      <c r="Y38" s="25"/>
      <c r="Z38" s="25"/>
      <c r="AA38" s="38" t="s">
        <v>108</v>
      </c>
    </row>
    <row r="39" spans="1:27" ht="28.8" x14ac:dyDescent="0.25">
      <c r="A39" s="16">
        <v>33</v>
      </c>
      <c r="B39" s="31" t="s">
        <v>209</v>
      </c>
      <c r="C39" s="25">
        <v>1</v>
      </c>
      <c r="D39" s="26" t="s">
        <v>210</v>
      </c>
      <c r="E39" s="25" t="s">
        <v>836</v>
      </c>
      <c r="F39" s="25" t="s">
        <v>824</v>
      </c>
      <c r="G39" s="27">
        <v>44674</v>
      </c>
      <c r="H39" s="27"/>
      <c r="I39" s="37"/>
      <c r="J39" s="37">
        <f t="shared" si="11"/>
        <v>16.8</v>
      </c>
      <c r="K39" s="37">
        <f t="shared" si="12"/>
        <v>16.8</v>
      </c>
      <c r="L39" s="37">
        <f t="shared" si="13"/>
        <v>0</v>
      </c>
      <c r="M39" s="37">
        <v>0</v>
      </c>
      <c r="N39" s="37"/>
      <c r="O39" s="37">
        <v>16.8</v>
      </c>
      <c r="P39" s="37"/>
      <c r="Q39" s="37"/>
      <c r="R39" s="37"/>
      <c r="S39" s="37"/>
      <c r="T39" s="37"/>
      <c r="U39" s="25">
        <v>1</v>
      </c>
      <c r="V39" s="87">
        <v>1</v>
      </c>
      <c r="W39" s="25">
        <v>1</v>
      </c>
      <c r="X39" s="25">
        <v>1</v>
      </c>
      <c r="Y39" s="25"/>
      <c r="Z39" s="25"/>
      <c r="AA39" s="38" t="s">
        <v>108</v>
      </c>
    </row>
    <row r="40" spans="1:27" ht="28.8" x14ac:dyDescent="0.25">
      <c r="A40" s="23">
        <v>34</v>
      </c>
      <c r="B40" s="31" t="s">
        <v>213</v>
      </c>
      <c r="C40" s="25">
        <v>1</v>
      </c>
      <c r="D40" s="26" t="s">
        <v>214</v>
      </c>
      <c r="E40" s="25"/>
      <c r="F40" s="25" t="s">
        <v>824</v>
      </c>
      <c r="G40" s="27">
        <v>44727</v>
      </c>
      <c r="H40" s="27"/>
      <c r="I40" s="37"/>
      <c r="J40" s="37">
        <f t="shared" si="11"/>
        <v>52.6</v>
      </c>
      <c r="K40" s="37">
        <f t="shared" si="12"/>
        <v>52.6</v>
      </c>
      <c r="L40" s="37">
        <f t="shared" si="13"/>
        <v>0</v>
      </c>
      <c r="M40" s="37">
        <v>52.6</v>
      </c>
      <c r="N40" s="37"/>
      <c r="O40" s="37">
        <v>0</v>
      </c>
      <c r="P40" s="37"/>
      <c r="Q40" s="37"/>
      <c r="R40" s="37"/>
      <c r="S40" s="37"/>
      <c r="T40" s="37"/>
      <c r="U40" s="25">
        <v>1</v>
      </c>
      <c r="V40" s="84">
        <v>0.15</v>
      </c>
      <c r="W40" s="25"/>
      <c r="X40" s="25"/>
      <c r="Y40" s="25"/>
      <c r="Z40" s="25"/>
      <c r="AA40" s="38" t="s">
        <v>108</v>
      </c>
    </row>
    <row r="41" spans="1:27" ht="28.8" x14ac:dyDescent="0.25">
      <c r="A41" s="16">
        <v>35</v>
      </c>
      <c r="B41" s="31" t="s">
        <v>217</v>
      </c>
      <c r="C41" s="25">
        <v>1</v>
      </c>
      <c r="D41" s="26" t="s">
        <v>218</v>
      </c>
      <c r="E41" s="25"/>
      <c r="F41" s="25" t="s">
        <v>824</v>
      </c>
      <c r="G41" s="27">
        <v>44727</v>
      </c>
      <c r="H41" s="27"/>
      <c r="I41" s="37"/>
      <c r="J41" s="37">
        <f t="shared" si="11"/>
        <v>68.400000000000006</v>
      </c>
      <c r="K41" s="37">
        <f t="shared" si="12"/>
        <v>68.400000000000006</v>
      </c>
      <c r="L41" s="37">
        <f t="shared" si="13"/>
        <v>0</v>
      </c>
      <c r="M41" s="37">
        <v>68.400000000000006</v>
      </c>
      <c r="N41" s="37"/>
      <c r="O41" s="37">
        <v>0</v>
      </c>
      <c r="P41" s="37"/>
      <c r="Q41" s="37"/>
      <c r="R41" s="37"/>
      <c r="S41" s="37"/>
      <c r="T41" s="37"/>
      <c r="U41" s="25">
        <v>1</v>
      </c>
      <c r="V41" s="84">
        <v>0.1</v>
      </c>
      <c r="W41" s="25"/>
      <c r="X41" s="25"/>
      <c r="Y41" s="25"/>
      <c r="Z41" s="25"/>
      <c r="AA41" s="38" t="s">
        <v>108</v>
      </c>
    </row>
    <row r="42" spans="1:27" ht="28.8" x14ac:dyDescent="0.25">
      <c r="A42" s="23">
        <v>36</v>
      </c>
      <c r="B42" s="31" t="s">
        <v>221</v>
      </c>
      <c r="C42" s="25">
        <v>1</v>
      </c>
      <c r="D42" s="26" t="s">
        <v>222</v>
      </c>
      <c r="E42" s="25"/>
      <c r="F42" s="25" t="s">
        <v>824</v>
      </c>
      <c r="G42" s="27">
        <v>44727</v>
      </c>
      <c r="H42" s="27"/>
      <c r="I42" s="37"/>
      <c r="J42" s="37">
        <f t="shared" si="11"/>
        <v>31</v>
      </c>
      <c r="K42" s="37">
        <f t="shared" si="12"/>
        <v>31</v>
      </c>
      <c r="L42" s="37">
        <f t="shared" si="13"/>
        <v>0</v>
      </c>
      <c r="M42" s="37">
        <v>31</v>
      </c>
      <c r="N42" s="37"/>
      <c r="O42" s="37">
        <v>0</v>
      </c>
      <c r="P42" s="37"/>
      <c r="Q42" s="37"/>
      <c r="R42" s="37"/>
      <c r="S42" s="37"/>
      <c r="T42" s="37"/>
      <c r="U42" s="25">
        <v>1</v>
      </c>
      <c r="V42" s="84">
        <v>0.1</v>
      </c>
      <c r="W42" s="25"/>
      <c r="X42" s="25"/>
      <c r="Y42" s="25"/>
      <c r="Z42" s="25"/>
      <c r="AA42" s="38" t="s">
        <v>108</v>
      </c>
    </row>
    <row r="43" spans="1:27" ht="28.8" x14ac:dyDescent="0.25">
      <c r="A43" s="16">
        <v>37</v>
      </c>
      <c r="B43" s="31" t="s">
        <v>225</v>
      </c>
      <c r="C43" s="25">
        <v>1</v>
      </c>
      <c r="D43" s="26" t="s">
        <v>226</v>
      </c>
      <c r="E43" s="25"/>
      <c r="F43" s="25" t="s">
        <v>824</v>
      </c>
      <c r="G43" s="27">
        <v>44727</v>
      </c>
      <c r="H43" s="27"/>
      <c r="I43" s="37"/>
      <c r="J43" s="37">
        <f t="shared" si="11"/>
        <v>27.9</v>
      </c>
      <c r="K43" s="37">
        <f t="shared" si="12"/>
        <v>27.9</v>
      </c>
      <c r="L43" s="37">
        <f t="shared" si="13"/>
        <v>0</v>
      </c>
      <c r="M43" s="37">
        <v>0</v>
      </c>
      <c r="N43" s="37"/>
      <c r="O43" s="37">
        <v>27.9</v>
      </c>
      <c r="P43" s="37"/>
      <c r="Q43" s="37"/>
      <c r="R43" s="37"/>
      <c r="S43" s="37"/>
      <c r="T43" s="37"/>
      <c r="U43" s="25">
        <v>1</v>
      </c>
      <c r="V43" s="84">
        <v>0.1</v>
      </c>
      <c r="W43" s="25"/>
      <c r="X43" s="25"/>
      <c r="Y43" s="25"/>
      <c r="Z43" s="25"/>
      <c r="AA43" s="38" t="s">
        <v>108</v>
      </c>
    </row>
    <row r="44" spans="1:27" ht="28.8" x14ac:dyDescent="0.25">
      <c r="A44" s="23">
        <v>38</v>
      </c>
      <c r="B44" s="31" t="s">
        <v>229</v>
      </c>
      <c r="C44" s="25">
        <v>1</v>
      </c>
      <c r="D44" s="26" t="s">
        <v>230</v>
      </c>
      <c r="E44" s="25"/>
      <c r="F44" s="25" t="s">
        <v>824</v>
      </c>
      <c r="G44" s="27">
        <v>44727</v>
      </c>
      <c r="H44" s="27"/>
      <c r="I44" s="37"/>
      <c r="J44" s="37">
        <f t="shared" si="11"/>
        <v>104</v>
      </c>
      <c r="K44" s="37">
        <f t="shared" si="12"/>
        <v>104</v>
      </c>
      <c r="L44" s="37">
        <f t="shared" si="13"/>
        <v>0</v>
      </c>
      <c r="M44" s="37">
        <v>104</v>
      </c>
      <c r="N44" s="37"/>
      <c r="O44" s="37">
        <v>0</v>
      </c>
      <c r="P44" s="37"/>
      <c r="Q44" s="37"/>
      <c r="R44" s="37"/>
      <c r="S44" s="37"/>
      <c r="T44" s="37"/>
      <c r="U44" s="25">
        <v>1</v>
      </c>
      <c r="V44" s="84">
        <v>0.1</v>
      </c>
      <c r="W44" s="25"/>
      <c r="X44" s="25"/>
      <c r="Y44" s="25"/>
      <c r="Z44" s="25"/>
      <c r="AA44" s="38" t="s">
        <v>108</v>
      </c>
    </row>
    <row r="45" spans="1:27" ht="28.8" x14ac:dyDescent="0.25">
      <c r="A45" s="16">
        <v>39</v>
      </c>
      <c r="B45" s="31" t="s">
        <v>233</v>
      </c>
      <c r="C45" s="25">
        <v>1</v>
      </c>
      <c r="D45" s="26" t="s">
        <v>234</v>
      </c>
      <c r="E45" s="25"/>
      <c r="F45" s="25" t="s">
        <v>824</v>
      </c>
      <c r="G45" s="27">
        <v>44727</v>
      </c>
      <c r="H45" s="27"/>
      <c r="I45" s="37"/>
      <c r="J45" s="37">
        <f t="shared" si="11"/>
        <v>30.7</v>
      </c>
      <c r="K45" s="37">
        <f t="shared" si="12"/>
        <v>30.7</v>
      </c>
      <c r="L45" s="37">
        <f t="shared" si="13"/>
        <v>0</v>
      </c>
      <c r="M45" s="37">
        <v>0</v>
      </c>
      <c r="N45" s="37"/>
      <c r="O45" s="37">
        <v>30.7</v>
      </c>
      <c r="P45" s="37"/>
      <c r="Q45" s="37"/>
      <c r="R45" s="37"/>
      <c r="S45" s="37"/>
      <c r="T45" s="37"/>
      <c r="U45" s="25">
        <v>1</v>
      </c>
      <c r="V45" s="84">
        <v>0.1</v>
      </c>
      <c r="W45" s="25"/>
      <c r="X45" s="25"/>
      <c r="Y45" s="25"/>
      <c r="Z45" s="25"/>
      <c r="AA45" s="38" t="s">
        <v>108</v>
      </c>
    </row>
    <row r="46" spans="1:27" ht="28.8" x14ac:dyDescent="0.25">
      <c r="A46" s="23">
        <v>40</v>
      </c>
      <c r="B46" s="31" t="s">
        <v>238</v>
      </c>
      <c r="C46" s="25">
        <v>1</v>
      </c>
      <c r="D46" s="26" t="s">
        <v>239</v>
      </c>
      <c r="E46" s="25"/>
      <c r="F46" s="25" t="s">
        <v>824</v>
      </c>
      <c r="G46" s="27">
        <v>44727</v>
      </c>
      <c r="H46" s="27"/>
      <c r="I46" s="37"/>
      <c r="J46" s="37">
        <f t="shared" si="11"/>
        <v>74.099999999999994</v>
      </c>
      <c r="K46" s="37">
        <f t="shared" si="12"/>
        <v>74.099999999999994</v>
      </c>
      <c r="L46" s="37">
        <f t="shared" si="13"/>
        <v>0</v>
      </c>
      <c r="M46" s="37">
        <v>0</v>
      </c>
      <c r="N46" s="37"/>
      <c r="O46" s="37">
        <v>74.099999999999994</v>
      </c>
      <c r="P46" s="37"/>
      <c r="Q46" s="37"/>
      <c r="R46" s="37"/>
      <c r="S46" s="37"/>
      <c r="T46" s="37"/>
      <c r="U46" s="25">
        <v>1</v>
      </c>
      <c r="V46" s="84">
        <v>0.1</v>
      </c>
      <c r="W46" s="25"/>
      <c r="X46" s="25"/>
      <c r="Y46" s="25"/>
      <c r="Z46" s="25"/>
      <c r="AA46" s="38" t="s">
        <v>108</v>
      </c>
    </row>
    <row r="47" spans="1:27" ht="28.8" x14ac:dyDescent="0.25">
      <c r="A47" s="16">
        <v>41</v>
      </c>
      <c r="B47" s="31" t="s">
        <v>242</v>
      </c>
      <c r="C47" s="25">
        <v>1</v>
      </c>
      <c r="D47" s="26" t="s">
        <v>243</v>
      </c>
      <c r="E47" s="25"/>
      <c r="F47" s="25" t="s">
        <v>824</v>
      </c>
      <c r="G47" s="27">
        <v>44727</v>
      </c>
      <c r="H47" s="27"/>
      <c r="I47" s="37"/>
      <c r="J47" s="37">
        <f t="shared" si="11"/>
        <v>54.4</v>
      </c>
      <c r="K47" s="37">
        <f t="shared" si="12"/>
        <v>54.4</v>
      </c>
      <c r="L47" s="37">
        <f t="shared" si="13"/>
        <v>0</v>
      </c>
      <c r="M47" s="37">
        <v>54.4</v>
      </c>
      <c r="N47" s="37"/>
      <c r="O47" s="37">
        <v>0</v>
      </c>
      <c r="P47" s="37"/>
      <c r="Q47" s="37"/>
      <c r="R47" s="37"/>
      <c r="S47" s="37"/>
      <c r="T47" s="37"/>
      <c r="U47" s="25">
        <v>1</v>
      </c>
      <c r="V47" s="84">
        <v>0.15</v>
      </c>
      <c r="W47" s="25"/>
      <c r="X47" s="25"/>
      <c r="Y47" s="25"/>
      <c r="Z47" s="25"/>
      <c r="AA47" s="38" t="s">
        <v>108</v>
      </c>
    </row>
    <row r="48" spans="1:27" ht="28.8" x14ac:dyDescent="0.25">
      <c r="A48" s="23">
        <v>42</v>
      </c>
      <c r="B48" s="31" t="s">
        <v>246</v>
      </c>
      <c r="C48" s="25">
        <v>1</v>
      </c>
      <c r="D48" s="26" t="s">
        <v>247</v>
      </c>
      <c r="E48" s="25"/>
      <c r="F48" s="25" t="s">
        <v>824</v>
      </c>
      <c r="G48" s="27">
        <v>44727</v>
      </c>
      <c r="H48" s="27"/>
      <c r="I48" s="37"/>
      <c r="J48" s="37">
        <f t="shared" si="11"/>
        <v>48.5</v>
      </c>
      <c r="K48" s="37">
        <f t="shared" si="12"/>
        <v>48.5</v>
      </c>
      <c r="L48" s="37">
        <f t="shared" si="13"/>
        <v>0</v>
      </c>
      <c r="M48" s="37">
        <v>48.5</v>
      </c>
      <c r="N48" s="37"/>
      <c r="O48" s="37">
        <v>0</v>
      </c>
      <c r="P48" s="37"/>
      <c r="Q48" s="37"/>
      <c r="R48" s="37"/>
      <c r="S48" s="37"/>
      <c r="T48" s="37"/>
      <c r="U48" s="25">
        <v>1</v>
      </c>
      <c r="V48" s="84">
        <v>0.3</v>
      </c>
      <c r="W48" s="25"/>
      <c r="X48" s="25"/>
      <c r="Y48" s="25"/>
      <c r="Z48" s="25"/>
      <c r="AA48" s="38" t="s">
        <v>108</v>
      </c>
    </row>
    <row r="49" spans="1:27" ht="28.8" x14ac:dyDescent="0.25">
      <c r="A49" s="16">
        <v>43</v>
      </c>
      <c r="B49" s="31" t="s">
        <v>250</v>
      </c>
      <c r="C49" s="25">
        <v>1</v>
      </c>
      <c r="D49" s="26" t="s">
        <v>251</v>
      </c>
      <c r="E49" s="25"/>
      <c r="F49" s="25" t="s">
        <v>824</v>
      </c>
      <c r="G49" s="27">
        <v>44727</v>
      </c>
      <c r="H49" s="27"/>
      <c r="I49" s="37"/>
      <c r="J49" s="37">
        <f t="shared" si="11"/>
        <v>34</v>
      </c>
      <c r="K49" s="37">
        <f t="shared" si="12"/>
        <v>34</v>
      </c>
      <c r="L49" s="37">
        <f t="shared" si="13"/>
        <v>0</v>
      </c>
      <c r="M49" s="37">
        <v>0</v>
      </c>
      <c r="N49" s="37"/>
      <c r="O49" s="37">
        <v>34</v>
      </c>
      <c r="P49" s="37"/>
      <c r="Q49" s="37"/>
      <c r="R49" s="37"/>
      <c r="S49" s="37"/>
      <c r="T49" s="37"/>
      <c r="U49" s="25">
        <v>1</v>
      </c>
      <c r="V49" s="84">
        <v>0.35</v>
      </c>
      <c r="W49" s="25"/>
      <c r="X49" s="25"/>
      <c r="Y49" s="25"/>
      <c r="Z49" s="25"/>
      <c r="AA49" s="38" t="s">
        <v>108</v>
      </c>
    </row>
    <row r="50" spans="1:27" ht="28.8" x14ac:dyDescent="0.25">
      <c r="A50" s="23">
        <v>44</v>
      </c>
      <c r="B50" s="31" t="s">
        <v>254</v>
      </c>
      <c r="C50" s="25">
        <v>1</v>
      </c>
      <c r="D50" s="26" t="s">
        <v>255</v>
      </c>
      <c r="E50" s="25" t="s">
        <v>837</v>
      </c>
      <c r="F50" s="25" t="s">
        <v>824</v>
      </c>
      <c r="G50" s="27">
        <v>44674</v>
      </c>
      <c r="H50" s="27"/>
      <c r="I50" s="37"/>
      <c r="J50" s="37">
        <f t="shared" si="11"/>
        <v>22.75</v>
      </c>
      <c r="K50" s="37">
        <f t="shared" si="12"/>
        <v>22.75</v>
      </c>
      <c r="L50" s="37">
        <f t="shared" si="13"/>
        <v>0</v>
      </c>
      <c r="M50" s="37">
        <v>0</v>
      </c>
      <c r="N50" s="37"/>
      <c r="O50" s="37">
        <v>22.75</v>
      </c>
      <c r="P50" s="37"/>
      <c r="Q50" s="37"/>
      <c r="R50" s="37"/>
      <c r="S50" s="37"/>
      <c r="T50" s="37"/>
      <c r="U50" s="25">
        <v>1</v>
      </c>
      <c r="V50" s="84">
        <v>1</v>
      </c>
      <c r="W50" s="25">
        <v>1</v>
      </c>
      <c r="X50" s="25"/>
      <c r="Y50" s="25"/>
      <c r="Z50" s="25"/>
      <c r="AA50" s="38" t="s">
        <v>108</v>
      </c>
    </row>
    <row r="51" spans="1:27" ht="28.8" x14ac:dyDescent="0.25">
      <c r="A51" s="16">
        <v>45</v>
      </c>
      <c r="B51" s="31" t="s">
        <v>259</v>
      </c>
      <c r="C51" s="25">
        <v>1</v>
      </c>
      <c r="D51" s="26" t="s">
        <v>260</v>
      </c>
      <c r="E51" s="25"/>
      <c r="F51" s="25" t="s">
        <v>824</v>
      </c>
      <c r="G51" s="27">
        <v>44727</v>
      </c>
      <c r="H51" s="27"/>
      <c r="I51" s="37"/>
      <c r="J51" s="37">
        <f t="shared" si="11"/>
        <v>22</v>
      </c>
      <c r="K51" s="37">
        <f t="shared" si="12"/>
        <v>22</v>
      </c>
      <c r="L51" s="37">
        <f t="shared" si="13"/>
        <v>0</v>
      </c>
      <c r="M51" s="37">
        <v>0</v>
      </c>
      <c r="N51" s="37"/>
      <c r="O51" s="37">
        <v>22</v>
      </c>
      <c r="P51" s="37"/>
      <c r="Q51" s="37"/>
      <c r="R51" s="37"/>
      <c r="S51" s="37"/>
      <c r="T51" s="37"/>
      <c r="U51" s="25">
        <v>1</v>
      </c>
      <c r="V51" s="84">
        <v>0.4</v>
      </c>
      <c r="W51" s="25"/>
      <c r="X51" s="25"/>
      <c r="Y51" s="25"/>
      <c r="Z51" s="25"/>
      <c r="AA51" s="38" t="s">
        <v>108</v>
      </c>
    </row>
    <row r="52" spans="1:27" ht="28.8" x14ac:dyDescent="0.25">
      <c r="A52" s="23">
        <v>46</v>
      </c>
      <c r="B52" s="31" t="s">
        <v>264</v>
      </c>
      <c r="C52" s="25">
        <v>1</v>
      </c>
      <c r="D52" s="26" t="s">
        <v>265</v>
      </c>
      <c r="E52" s="25" t="s">
        <v>838</v>
      </c>
      <c r="F52" s="25" t="s">
        <v>824</v>
      </c>
      <c r="G52" s="27">
        <v>44674</v>
      </c>
      <c r="H52" s="27"/>
      <c r="I52" s="37"/>
      <c r="J52" s="37">
        <f t="shared" si="11"/>
        <v>11.85</v>
      </c>
      <c r="K52" s="37">
        <f t="shared" si="12"/>
        <v>11.85</v>
      </c>
      <c r="L52" s="37">
        <f t="shared" si="13"/>
        <v>0</v>
      </c>
      <c r="M52" s="37">
        <v>0</v>
      </c>
      <c r="N52" s="37"/>
      <c r="O52" s="37">
        <v>11.85</v>
      </c>
      <c r="P52" s="37"/>
      <c r="Q52" s="37"/>
      <c r="R52" s="37"/>
      <c r="S52" s="37"/>
      <c r="T52" s="37"/>
      <c r="U52" s="25">
        <v>1</v>
      </c>
      <c r="V52" s="84">
        <v>1</v>
      </c>
      <c r="W52" s="25">
        <v>1</v>
      </c>
      <c r="X52" s="25">
        <v>1</v>
      </c>
      <c r="Y52" s="25">
        <v>1</v>
      </c>
      <c r="Z52" s="25"/>
      <c r="AA52" s="38" t="s">
        <v>108</v>
      </c>
    </row>
    <row r="53" spans="1:27" ht="28.8" x14ac:dyDescent="0.25">
      <c r="A53" s="16">
        <v>47</v>
      </c>
      <c r="B53" s="31" t="s">
        <v>268</v>
      </c>
      <c r="C53" s="25">
        <v>1</v>
      </c>
      <c r="D53" s="26" t="s">
        <v>269</v>
      </c>
      <c r="E53" s="25"/>
      <c r="F53" s="25" t="s">
        <v>824</v>
      </c>
      <c r="G53" s="27">
        <v>44727</v>
      </c>
      <c r="H53" s="27"/>
      <c r="I53" s="37"/>
      <c r="J53" s="37">
        <f t="shared" si="11"/>
        <v>100.5</v>
      </c>
      <c r="K53" s="37">
        <f t="shared" si="12"/>
        <v>100.5</v>
      </c>
      <c r="L53" s="37">
        <f t="shared" si="13"/>
        <v>0</v>
      </c>
      <c r="M53" s="37">
        <v>100.5</v>
      </c>
      <c r="N53" s="37"/>
      <c r="O53" s="37">
        <v>0</v>
      </c>
      <c r="P53" s="37"/>
      <c r="Q53" s="37"/>
      <c r="R53" s="37"/>
      <c r="S53" s="37"/>
      <c r="T53" s="37"/>
      <c r="U53" s="25">
        <v>1</v>
      </c>
      <c r="V53" s="84">
        <v>0.6</v>
      </c>
      <c r="W53" s="25"/>
      <c r="X53" s="25"/>
      <c r="Y53" s="25"/>
      <c r="Z53" s="25"/>
      <c r="AA53" s="38" t="s">
        <v>108</v>
      </c>
    </row>
    <row r="54" spans="1:27" ht="28.8" x14ac:dyDescent="0.25">
      <c r="A54" s="23">
        <v>48</v>
      </c>
      <c r="B54" s="31" t="s">
        <v>272</v>
      </c>
      <c r="C54" s="25">
        <v>1</v>
      </c>
      <c r="D54" s="26" t="s">
        <v>273</v>
      </c>
      <c r="E54" s="25" t="s">
        <v>839</v>
      </c>
      <c r="F54" s="25" t="s">
        <v>824</v>
      </c>
      <c r="G54" s="27">
        <v>44674</v>
      </c>
      <c r="H54" s="27"/>
      <c r="I54" s="37"/>
      <c r="J54" s="37">
        <f t="shared" si="11"/>
        <v>12.3</v>
      </c>
      <c r="K54" s="37">
        <f t="shared" si="12"/>
        <v>12.3</v>
      </c>
      <c r="L54" s="37">
        <f t="shared" si="13"/>
        <v>0</v>
      </c>
      <c r="M54" s="37">
        <v>0</v>
      </c>
      <c r="N54" s="37"/>
      <c r="O54" s="37">
        <v>12.3</v>
      </c>
      <c r="P54" s="37"/>
      <c r="Q54" s="37"/>
      <c r="R54" s="37"/>
      <c r="S54" s="37"/>
      <c r="T54" s="37"/>
      <c r="U54" s="25">
        <v>1</v>
      </c>
      <c r="V54" s="84">
        <v>0.9</v>
      </c>
      <c r="W54" s="25"/>
      <c r="X54" s="25"/>
      <c r="Y54" s="25"/>
      <c r="Z54" s="25"/>
      <c r="AA54" s="38" t="s">
        <v>108</v>
      </c>
    </row>
    <row r="55" spans="1:27" ht="28.8" x14ac:dyDescent="0.25">
      <c r="A55" s="16">
        <v>49</v>
      </c>
      <c r="B55" s="24" t="s">
        <v>275</v>
      </c>
      <c r="C55" s="25">
        <v>1</v>
      </c>
      <c r="D55" s="26" t="s">
        <v>276</v>
      </c>
      <c r="E55" s="25"/>
      <c r="F55" s="25" t="s">
        <v>824</v>
      </c>
      <c r="G55" s="27">
        <v>44727</v>
      </c>
      <c r="H55" s="27"/>
      <c r="I55" s="37"/>
      <c r="J55" s="37">
        <f t="shared" si="11"/>
        <v>49.6</v>
      </c>
      <c r="K55" s="37">
        <f t="shared" si="12"/>
        <v>49.6</v>
      </c>
      <c r="L55" s="37">
        <f t="shared" si="13"/>
        <v>0</v>
      </c>
      <c r="M55" s="37">
        <v>49.6</v>
      </c>
      <c r="N55" s="37"/>
      <c r="O55" s="37">
        <v>0</v>
      </c>
      <c r="P55" s="37"/>
      <c r="Q55" s="37"/>
      <c r="R55" s="37"/>
      <c r="S55" s="37"/>
      <c r="T55" s="37"/>
      <c r="U55" s="25">
        <v>1</v>
      </c>
      <c r="V55" s="84">
        <v>1</v>
      </c>
      <c r="W55" s="25">
        <v>1</v>
      </c>
      <c r="X55" s="25"/>
      <c r="Y55" s="25"/>
      <c r="Z55" s="25"/>
      <c r="AA55" s="38" t="s">
        <v>108</v>
      </c>
    </row>
    <row r="56" spans="1:27" ht="28.8" x14ac:dyDescent="0.25">
      <c r="A56" s="23">
        <v>50</v>
      </c>
      <c r="B56" s="31" t="s">
        <v>282</v>
      </c>
      <c r="C56" s="25">
        <v>1</v>
      </c>
      <c r="D56" s="33" t="s">
        <v>283</v>
      </c>
      <c r="E56" s="25"/>
      <c r="F56" s="25" t="s">
        <v>824</v>
      </c>
      <c r="G56" s="27">
        <v>44727</v>
      </c>
      <c r="H56" s="27"/>
      <c r="I56" s="37"/>
      <c r="J56" s="37">
        <f t="shared" si="11"/>
        <v>58</v>
      </c>
      <c r="K56" s="37">
        <f t="shared" si="12"/>
        <v>58</v>
      </c>
      <c r="L56" s="37">
        <f t="shared" si="13"/>
        <v>0</v>
      </c>
      <c r="M56" s="37">
        <v>0</v>
      </c>
      <c r="N56" s="37"/>
      <c r="O56" s="37">
        <v>58</v>
      </c>
      <c r="P56" s="37"/>
      <c r="Q56" s="37"/>
      <c r="R56" s="37"/>
      <c r="S56" s="37"/>
      <c r="T56" s="37"/>
      <c r="U56" s="25">
        <v>1</v>
      </c>
      <c r="V56" s="84">
        <v>0.85</v>
      </c>
      <c r="W56" s="25"/>
      <c r="X56" s="25"/>
      <c r="Y56" s="25"/>
      <c r="Z56" s="25"/>
      <c r="AA56" s="38" t="s">
        <v>108</v>
      </c>
    </row>
    <row r="57" spans="1:27" ht="28.8" x14ac:dyDescent="0.25">
      <c r="A57" s="16">
        <v>51</v>
      </c>
      <c r="B57" s="31" t="s">
        <v>287</v>
      </c>
      <c r="C57" s="25">
        <v>1</v>
      </c>
      <c r="D57" s="33" t="s">
        <v>288</v>
      </c>
      <c r="E57" s="25"/>
      <c r="F57" s="25" t="s">
        <v>824</v>
      </c>
      <c r="G57" s="27">
        <v>44727</v>
      </c>
      <c r="H57" s="27"/>
      <c r="I57" s="37"/>
      <c r="J57" s="37">
        <f t="shared" si="11"/>
        <v>76</v>
      </c>
      <c r="K57" s="37">
        <f t="shared" si="12"/>
        <v>76</v>
      </c>
      <c r="L57" s="37">
        <f t="shared" si="13"/>
        <v>0</v>
      </c>
      <c r="M57" s="37">
        <v>0</v>
      </c>
      <c r="N57" s="37"/>
      <c r="O57" s="37">
        <v>76</v>
      </c>
      <c r="P57" s="37"/>
      <c r="Q57" s="37"/>
      <c r="R57" s="37"/>
      <c r="S57" s="37"/>
      <c r="T57" s="37"/>
      <c r="U57" s="25">
        <v>1</v>
      </c>
      <c r="V57" s="84">
        <v>0.1</v>
      </c>
      <c r="W57" s="25"/>
      <c r="X57" s="25"/>
      <c r="Y57" s="25"/>
      <c r="Z57" s="25"/>
      <c r="AA57" s="38" t="s">
        <v>108</v>
      </c>
    </row>
    <row r="58" spans="1:27" ht="28.8" x14ac:dyDescent="0.25">
      <c r="A58" s="23">
        <v>52</v>
      </c>
      <c r="B58" s="31" t="s">
        <v>291</v>
      </c>
      <c r="C58" s="25">
        <v>1</v>
      </c>
      <c r="D58" s="33" t="s">
        <v>292</v>
      </c>
      <c r="E58" s="25"/>
      <c r="F58" s="25" t="s">
        <v>824</v>
      </c>
      <c r="G58" s="27">
        <v>44727</v>
      </c>
      <c r="H58" s="27"/>
      <c r="I58" s="37"/>
      <c r="J58" s="37">
        <f t="shared" si="11"/>
        <v>23</v>
      </c>
      <c r="K58" s="37">
        <f t="shared" si="12"/>
        <v>23</v>
      </c>
      <c r="L58" s="37">
        <f t="shared" si="13"/>
        <v>0</v>
      </c>
      <c r="M58" s="37">
        <v>0</v>
      </c>
      <c r="N58" s="37"/>
      <c r="O58" s="37">
        <v>23</v>
      </c>
      <c r="P58" s="37"/>
      <c r="Q58" s="37"/>
      <c r="R58" s="37"/>
      <c r="S58" s="37"/>
      <c r="T58" s="37"/>
      <c r="U58" s="25">
        <v>1</v>
      </c>
      <c r="V58" s="84">
        <v>0.4</v>
      </c>
      <c r="W58" s="25"/>
      <c r="X58" s="25"/>
      <c r="Y58" s="25"/>
      <c r="Z58" s="25"/>
      <c r="AA58" s="38" t="s">
        <v>108</v>
      </c>
    </row>
    <row r="59" spans="1:27" ht="28.8" x14ac:dyDescent="0.25">
      <c r="A59" s="16">
        <v>53</v>
      </c>
      <c r="B59" s="31" t="s">
        <v>295</v>
      </c>
      <c r="C59" s="25">
        <v>1</v>
      </c>
      <c r="D59" s="26" t="s">
        <v>296</v>
      </c>
      <c r="E59" s="25" t="s">
        <v>840</v>
      </c>
      <c r="F59" s="25" t="s">
        <v>824</v>
      </c>
      <c r="G59" s="27">
        <v>44674</v>
      </c>
      <c r="H59" s="27"/>
      <c r="I59" s="37"/>
      <c r="J59" s="37">
        <f t="shared" si="11"/>
        <v>13.5</v>
      </c>
      <c r="K59" s="37">
        <f t="shared" si="12"/>
        <v>13.5</v>
      </c>
      <c r="L59" s="37">
        <f t="shared" si="13"/>
        <v>0</v>
      </c>
      <c r="M59" s="37">
        <v>0</v>
      </c>
      <c r="N59" s="37"/>
      <c r="O59" s="37">
        <v>13.5</v>
      </c>
      <c r="P59" s="37"/>
      <c r="Q59" s="37"/>
      <c r="R59" s="37"/>
      <c r="S59" s="37"/>
      <c r="T59" s="37"/>
      <c r="U59" s="25">
        <v>1</v>
      </c>
      <c r="V59" s="87">
        <v>1</v>
      </c>
      <c r="W59" s="25">
        <v>1</v>
      </c>
      <c r="X59" s="25">
        <v>1</v>
      </c>
      <c r="Y59" s="25">
        <v>1</v>
      </c>
      <c r="Z59" s="25"/>
      <c r="AA59" s="38" t="s">
        <v>108</v>
      </c>
    </row>
    <row r="60" spans="1:27" ht="28.8" x14ac:dyDescent="0.25">
      <c r="A60" s="23">
        <v>54</v>
      </c>
      <c r="B60" s="31" t="s">
        <v>300</v>
      </c>
      <c r="C60" s="25">
        <v>1</v>
      </c>
      <c r="D60" s="26" t="s">
        <v>301</v>
      </c>
      <c r="E60" s="25"/>
      <c r="F60" s="25" t="s">
        <v>824</v>
      </c>
      <c r="G60" s="27">
        <v>44727</v>
      </c>
      <c r="H60" s="27"/>
      <c r="I60" s="37"/>
      <c r="J60" s="37">
        <f t="shared" si="11"/>
        <v>61.35</v>
      </c>
      <c r="K60" s="37">
        <f t="shared" si="12"/>
        <v>61.35</v>
      </c>
      <c r="L60" s="37">
        <f t="shared" si="13"/>
        <v>0</v>
      </c>
      <c r="M60" s="37">
        <v>0</v>
      </c>
      <c r="N60" s="37"/>
      <c r="O60" s="37">
        <v>61.35</v>
      </c>
      <c r="P60" s="37"/>
      <c r="Q60" s="37"/>
      <c r="R60" s="37"/>
      <c r="S60" s="37"/>
      <c r="T60" s="37"/>
      <c r="U60" s="25">
        <v>1</v>
      </c>
      <c r="V60" s="84">
        <v>0.2</v>
      </c>
      <c r="W60" s="25"/>
      <c r="X60" s="25"/>
      <c r="Y60" s="25"/>
      <c r="Z60" s="25"/>
      <c r="AA60" s="38" t="s">
        <v>108</v>
      </c>
    </row>
    <row r="61" spans="1:27" ht="28.8" x14ac:dyDescent="0.25">
      <c r="A61" s="16">
        <v>55</v>
      </c>
      <c r="B61" s="31" t="s">
        <v>304</v>
      </c>
      <c r="C61" s="25">
        <v>1</v>
      </c>
      <c r="D61" s="26" t="s">
        <v>305</v>
      </c>
      <c r="E61" s="25"/>
      <c r="F61" s="25" t="s">
        <v>824</v>
      </c>
      <c r="G61" s="27">
        <v>44727</v>
      </c>
      <c r="H61" s="27"/>
      <c r="I61" s="37"/>
      <c r="J61" s="37">
        <f t="shared" si="11"/>
        <v>44.8</v>
      </c>
      <c r="K61" s="37">
        <f t="shared" si="12"/>
        <v>44.8</v>
      </c>
      <c r="L61" s="37">
        <f t="shared" si="13"/>
        <v>0</v>
      </c>
      <c r="M61" s="37">
        <v>0</v>
      </c>
      <c r="N61" s="37"/>
      <c r="O61" s="37">
        <v>44.8</v>
      </c>
      <c r="P61" s="37"/>
      <c r="Q61" s="37"/>
      <c r="R61" s="37"/>
      <c r="S61" s="37"/>
      <c r="T61" s="37"/>
      <c r="U61" s="25">
        <v>1</v>
      </c>
      <c r="V61" s="84">
        <v>0.4</v>
      </c>
      <c r="W61" s="25"/>
      <c r="X61" s="25"/>
      <c r="Y61" s="25"/>
      <c r="Z61" s="25"/>
      <c r="AA61" s="38" t="s">
        <v>108</v>
      </c>
    </row>
    <row r="62" spans="1:27" ht="28.8" x14ac:dyDescent="0.25">
      <c r="A62" s="23">
        <v>56</v>
      </c>
      <c r="B62" s="31" t="s">
        <v>308</v>
      </c>
      <c r="C62" s="25">
        <v>1</v>
      </c>
      <c r="D62" s="26" t="s">
        <v>309</v>
      </c>
      <c r="E62" s="25"/>
      <c r="F62" s="25" t="s">
        <v>824</v>
      </c>
      <c r="G62" s="27">
        <v>44727</v>
      </c>
      <c r="H62" s="27"/>
      <c r="I62" s="37"/>
      <c r="J62" s="37">
        <f t="shared" si="11"/>
        <v>35</v>
      </c>
      <c r="K62" s="37">
        <f t="shared" si="12"/>
        <v>35</v>
      </c>
      <c r="L62" s="37">
        <f t="shared" si="13"/>
        <v>0</v>
      </c>
      <c r="M62" s="37">
        <v>0</v>
      </c>
      <c r="N62" s="37"/>
      <c r="O62" s="37">
        <v>35</v>
      </c>
      <c r="P62" s="37"/>
      <c r="Q62" s="37"/>
      <c r="R62" s="37"/>
      <c r="S62" s="37"/>
      <c r="T62" s="37"/>
      <c r="U62" s="25">
        <v>1</v>
      </c>
      <c r="V62" s="84">
        <v>1</v>
      </c>
      <c r="W62" s="25">
        <v>1</v>
      </c>
      <c r="X62" s="25"/>
      <c r="Y62" s="25"/>
      <c r="Z62" s="25"/>
      <c r="AA62" s="38" t="s">
        <v>108</v>
      </c>
    </row>
    <row r="63" spans="1:27" ht="28.8" x14ac:dyDescent="0.25">
      <c r="A63" s="16">
        <v>57</v>
      </c>
      <c r="B63" s="31" t="s">
        <v>312</v>
      </c>
      <c r="C63" s="25">
        <v>1</v>
      </c>
      <c r="D63" s="26" t="s">
        <v>313</v>
      </c>
      <c r="E63" s="25"/>
      <c r="F63" s="25" t="s">
        <v>824</v>
      </c>
      <c r="G63" s="27">
        <v>44727</v>
      </c>
      <c r="H63" s="27"/>
      <c r="I63" s="37"/>
      <c r="J63" s="37">
        <f t="shared" si="11"/>
        <v>23</v>
      </c>
      <c r="K63" s="37">
        <f t="shared" si="12"/>
        <v>23</v>
      </c>
      <c r="L63" s="37">
        <f t="shared" si="13"/>
        <v>0</v>
      </c>
      <c r="M63" s="37">
        <v>0</v>
      </c>
      <c r="N63" s="37"/>
      <c r="O63" s="37">
        <v>23</v>
      </c>
      <c r="P63" s="37"/>
      <c r="Q63" s="37"/>
      <c r="R63" s="37"/>
      <c r="S63" s="37"/>
      <c r="T63" s="37"/>
      <c r="U63" s="25">
        <v>1</v>
      </c>
      <c r="V63" s="84">
        <v>0.1</v>
      </c>
      <c r="W63" s="25"/>
      <c r="X63" s="25"/>
      <c r="Y63" s="25"/>
      <c r="Z63" s="25"/>
      <c r="AA63" s="38" t="s">
        <v>108</v>
      </c>
    </row>
    <row r="64" spans="1:27" ht="28.8" x14ac:dyDescent="0.25">
      <c r="A64" s="23">
        <v>58</v>
      </c>
      <c r="B64" s="31" t="s">
        <v>317</v>
      </c>
      <c r="C64" s="25">
        <v>1</v>
      </c>
      <c r="D64" s="26" t="s">
        <v>318</v>
      </c>
      <c r="E64" s="25"/>
      <c r="F64" s="25" t="s">
        <v>824</v>
      </c>
      <c r="G64" s="27">
        <v>44727</v>
      </c>
      <c r="H64" s="27"/>
      <c r="I64" s="37"/>
      <c r="J64" s="37">
        <f t="shared" si="11"/>
        <v>26</v>
      </c>
      <c r="K64" s="37">
        <f t="shared" si="12"/>
        <v>26</v>
      </c>
      <c r="L64" s="37">
        <f t="shared" si="13"/>
        <v>0</v>
      </c>
      <c r="M64" s="37">
        <v>26</v>
      </c>
      <c r="N64" s="37"/>
      <c r="O64" s="37">
        <v>0</v>
      </c>
      <c r="P64" s="37"/>
      <c r="Q64" s="37"/>
      <c r="R64" s="37"/>
      <c r="S64" s="37"/>
      <c r="T64" s="37"/>
      <c r="U64" s="25">
        <v>1</v>
      </c>
      <c r="V64" s="84">
        <v>0.6</v>
      </c>
      <c r="W64" s="25"/>
      <c r="X64" s="25"/>
      <c r="Y64" s="25"/>
      <c r="Z64" s="25"/>
      <c r="AA64" s="38" t="s">
        <v>108</v>
      </c>
    </row>
    <row r="65" spans="1:27" ht="28.8" x14ac:dyDescent="0.25">
      <c r="A65" s="16">
        <v>59</v>
      </c>
      <c r="B65" s="31" t="s">
        <v>322</v>
      </c>
      <c r="C65" s="25">
        <v>1</v>
      </c>
      <c r="D65" s="26" t="s">
        <v>323</v>
      </c>
      <c r="E65" s="25"/>
      <c r="F65" s="25" t="s">
        <v>824</v>
      </c>
      <c r="G65" s="27">
        <v>44727</v>
      </c>
      <c r="H65" s="27"/>
      <c r="I65" s="37"/>
      <c r="J65" s="37">
        <f t="shared" si="11"/>
        <v>50</v>
      </c>
      <c r="K65" s="37">
        <f t="shared" si="12"/>
        <v>50</v>
      </c>
      <c r="L65" s="37">
        <f t="shared" si="13"/>
        <v>0</v>
      </c>
      <c r="M65" s="37">
        <v>0</v>
      </c>
      <c r="N65" s="37"/>
      <c r="O65" s="37">
        <v>50</v>
      </c>
      <c r="P65" s="37"/>
      <c r="Q65" s="37"/>
      <c r="R65" s="37"/>
      <c r="S65" s="37"/>
      <c r="T65" s="37"/>
      <c r="U65" s="25">
        <v>1</v>
      </c>
      <c r="V65" s="84">
        <v>1</v>
      </c>
      <c r="W65" s="25">
        <v>1</v>
      </c>
      <c r="X65" s="25"/>
      <c r="Y65" s="25"/>
      <c r="Z65" s="25"/>
      <c r="AA65" s="38" t="s">
        <v>108</v>
      </c>
    </row>
    <row r="66" spans="1:27" ht="24" x14ac:dyDescent="0.25">
      <c r="A66" s="23">
        <v>60</v>
      </c>
      <c r="B66" s="31" t="s">
        <v>328</v>
      </c>
      <c r="C66" s="25">
        <v>1</v>
      </c>
      <c r="D66" s="39" t="s">
        <v>329</v>
      </c>
      <c r="E66" s="25"/>
      <c r="F66" s="25"/>
      <c r="G66" s="27"/>
      <c r="H66" s="76">
        <v>44794</v>
      </c>
      <c r="I66" s="37"/>
      <c r="J66" s="37">
        <f t="shared" si="11"/>
        <v>0</v>
      </c>
      <c r="K66" s="37">
        <f t="shared" si="12"/>
        <v>0</v>
      </c>
      <c r="L66" s="37">
        <f t="shared" si="13"/>
        <v>0</v>
      </c>
      <c r="M66" s="37">
        <v>0</v>
      </c>
      <c r="N66" s="37"/>
      <c r="O66" s="37">
        <v>0</v>
      </c>
      <c r="P66" s="37"/>
      <c r="Q66" s="37"/>
      <c r="R66" s="37"/>
      <c r="S66" s="37"/>
      <c r="T66" s="37"/>
      <c r="U66" s="25"/>
      <c r="V66" s="87"/>
      <c r="W66" s="25"/>
      <c r="X66" s="25"/>
      <c r="Y66" s="25"/>
      <c r="Z66" s="64" t="s">
        <v>817</v>
      </c>
      <c r="AA66" s="38" t="s">
        <v>108</v>
      </c>
    </row>
    <row r="67" spans="1:27" ht="24" x14ac:dyDescent="0.25">
      <c r="A67" s="16">
        <v>61</v>
      </c>
      <c r="B67" s="31" t="s">
        <v>333</v>
      </c>
      <c r="C67" s="25">
        <v>1</v>
      </c>
      <c r="D67" s="40" t="s">
        <v>334</v>
      </c>
      <c r="E67" s="25"/>
      <c r="F67" s="25"/>
      <c r="G67" s="27"/>
      <c r="H67" s="76">
        <v>44794</v>
      </c>
      <c r="I67" s="37"/>
      <c r="J67" s="37">
        <f t="shared" si="11"/>
        <v>0</v>
      </c>
      <c r="K67" s="37">
        <f t="shared" si="12"/>
        <v>0</v>
      </c>
      <c r="L67" s="37">
        <f t="shared" si="13"/>
        <v>0</v>
      </c>
      <c r="M67" s="37">
        <v>0</v>
      </c>
      <c r="N67" s="37"/>
      <c r="O67" s="37">
        <v>0</v>
      </c>
      <c r="P67" s="37"/>
      <c r="Q67" s="37"/>
      <c r="R67" s="37"/>
      <c r="S67" s="37"/>
      <c r="T67" s="37"/>
      <c r="U67" s="25"/>
      <c r="V67" s="87"/>
      <c r="W67" s="25"/>
      <c r="X67" s="25"/>
      <c r="Y67" s="25"/>
      <c r="Z67" s="64" t="s">
        <v>817</v>
      </c>
      <c r="AA67" s="38" t="s">
        <v>108</v>
      </c>
    </row>
    <row r="68" spans="1:27" ht="24" x14ac:dyDescent="0.25">
      <c r="A68" s="23">
        <v>62</v>
      </c>
      <c r="B68" s="31" t="s">
        <v>338</v>
      </c>
      <c r="C68" s="25">
        <v>1</v>
      </c>
      <c r="D68" s="41" t="s">
        <v>339</v>
      </c>
      <c r="E68" s="25"/>
      <c r="F68" s="25"/>
      <c r="G68" s="27"/>
      <c r="H68" s="76">
        <v>44794</v>
      </c>
      <c r="I68" s="37"/>
      <c r="J68" s="37">
        <f t="shared" si="11"/>
        <v>0</v>
      </c>
      <c r="K68" s="37">
        <f t="shared" si="12"/>
        <v>0</v>
      </c>
      <c r="L68" s="37">
        <f t="shared" si="13"/>
        <v>0</v>
      </c>
      <c r="M68" s="37">
        <v>0</v>
      </c>
      <c r="N68" s="37"/>
      <c r="O68" s="37">
        <v>0</v>
      </c>
      <c r="P68" s="37"/>
      <c r="Q68" s="37"/>
      <c r="R68" s="37"/>
      <c r="S68" s="37"/>
      <c r="T68" s="37"/>
      <c r="U68" s="25"/>
      <c r="V68" s="87"/>
      <c r="W68" s="25"/>
      <c r="X68" s="25"/>
      <c r="Y68" s="25"/>
      <c r="Z68" s="64" t="s">
        <v>817</v>
      </c>
      <c r="AA68" s="38" t="s">
        <v>108</v>
      </c>
    </row>
    <row r="69" spans="1:27" ht="24" x14ac:dyDescent="0.25">
      <c r="A69" s="16">
        <v>63</v>
      </c>
      <c r="B69" s="31" t="s">
        <v>341</v>
      </c>
      <c r="C69" s="25">
        <v>1</v>
      </c>
      <c r="D69" s="39" t="s">
        <v>342</v>
      </c>
      <c r="E69" s="25"/>
      <c r="F69" s="25"/>
      <c r="G69" s="27"/>
      <c r="H69" s="76">
        <v>44794</v>
      </c>
      <c r="I69" s="37"/>
      <c r="J69" s="37">
        <f t="shared" si="11"/>
        <v>0</v>
      </c>
      <c r="K69" s="37">
        <f t="shared" si="12"/>
        <v>0</v>
      </c>
      <c r="L69" s="37">
        <f t="shared" si="13"/>
        <v>0</v>
      </c>
      <c r="M69" s="37">
        <v>0</v>
      </c>
      <c r="N69" s="37"/>
      <c r="O69" s="37">
        <v>0</v>
      </c>
      <c r="P69" s="37"/>
      <c r="Q69" s="37"/>
      <c r="R69" s="37"/>
      <c r="S69" s="37"/>
      <c r="T69" s="37"/>
      <c r="U69" s="25"/>
      <c r="V69" s="87"/>
      <c r="W69" s="25"/>
      <c r="X69" s="25"/>
      <c r="Y69" s="25"/>
      <c r="Z69" s="64" t="s">
        <v>817</v>
      </c>
      <c r="AA69" s="38" t="s">
        <v>108</v>
      </c>
    </row>
    <row r="70" spans="1:27" ht="24" x14ac:dyDescent="0.25">
      <c r="A70" s="23">
        <v>64</v>
      </c>
      <c r="B70" s="31" t="s">
        <v>345</v>
      </c>
      <c r="C70" s="25">
        <v>1</v>
      </c>
      <c r="D70" s="39" t="s">
        <v>346</v>
      </c>
      <c r="E70" s="25"/>
      <c r="F70" s="25"/>
      <c r="G70" s="27"/>
      <c r="H70" s="76">
        <v>44794</v>
      </c>
      <c r="I70" s="37"/>
      <c r="J70" s="37">
        <f t="shared" si="11"/>
        <v>0</v>
      </c>
      <c r="K70" s="37">
        <f t="shared" si="12"/>
        <v>0</v>
      </c>
      <c r="L70" s="37">
        <f t="shared" si="13"/>
        <v>0</v>
      </c>
      <c r="M70" s="37">
        <v>0</v>
      </c>
      <c r="N70" s="37"/>
      <c r="O70" s="37">
        <v>0</v>
      </c>
      <c r="P70" s="37"/>
      <c r="Q70" s="37"/>
      <c r="R70" s="37"/>
      <c r="S70" s="37"/>
      <c r="T70" s="37"/>
      <c r="U70" s="25"/>
      <c r="V70" s="87"/>
      <c r="W70" s="25"/>
      <c r="X70" s="25"/>
      <c r="Y70" s="25"/>
      <c r="Z70" s="64" t="s">
        <v>817</v>
      </c>
      <c r="AA70" s="38" t="s">
        <v>108</v>
      </c>
    </row>
    <row r="71" spans="1:27" ht="24" x14ac:dyDescent="0.25">
      <c r="A71" s="16">
        <v>65</v>
      </c>
      <c r="B71" s="31" t="s">
        <v>349</v>
      </c>
      <c r="C71" s="25">
        <v>1</v>
      </c>
      <c r="D71" s="42" t="s">
        <v>350</v>
      </c>
      <c r="E71" s="25"/>
      <c r="F71" s="25"/>
      <c r="G71" s="27"/>
      <c r="H71" s="76">
        <v>44794</v>
      </c>
      <c r="I71" s="37"/>
      <c r="J71" s="37">
        <f t="shared" si="11"/>
        <v>0</v>
      </c>
      <c r="K71" s="37">
        <f t="shared" si="12"/>
        <v>0</v>
      </c>
      <c r="L71" s="37">
        <f t="shared" si="13"/>
        <v>0</v>
      </c>
      <c r="M71" s="37">
        <v>0</v>
      </c>
      <c r="N71" s="37"/>
      <c r="O71" s="37">
        <v>0</v>
      </c>
      <c r="P71" s="37"/>
      <c r="Q71" s="37"/>
      <c r="R71" s="37"/>
      <c r="S71" s="37"/>
      <c r="T71" s="37"/>
      <c r="U71" s="25"/>
      <c r="V71" s="87"/>
      <c r="W71" s="25"/>
      <c r="X71" s="25"/>
      <c r="Y71" s="25"/>
      <c r="Z71" s="64" t="s">
        <v>817</v>
      </c>
      <c r="AA71" s="38" t="s">
        <v>108</v>
      </c>
    </row>
    <row r="72" spans="1:27" ht="24" x14ac:dyDescent="0.25">
      <c r="A72" s="23">
        <v>66</v>
      </c>
      <c r="B72" s="31" t="s">
        <v>353</v>
      </c>
      <c r="C72" s="25">
        <v>1</v>
      </c>
      <c r="D72" s="43" t="s">
        <v>354</v>
      </c>
      <c r="E72" s="25"/>
      <c r="F72" s="25"/>
      <c r="G72" s="27"/>
      <c r="H72" s="76">
        <v>44794</v>
      </c>
      <c r="I72" s="37"/>
      <c r="J72" s="37">
        <f t="shared" si="11"/>
        <v>0</v>
      </c>
      <c r="K72" s="37">
        <f t="shared" si="12"/>
        <v>0</v>
      </c>
      <c r="L72" s="37">
        <f t="shared" si="13"/>
        <v>0</v>
      </c>
      <c r="M72" s="37">
        <v>0</v>
      </c>
      <c r="N72" s="37"/>
      <c r="O72" s="37">
        <v>0</v>
      </c>
      <c r="P72" s="37"/>
      <c r="Q72" s="37"/>
      <c r="R72" s="37"/>
      <c r="S72" s="37"/>
      <c r="T72" s="37"/>
      <c r="U72" s="25"/>
      <c r="V72" s="87"/>
      <c r="W72" s="25"/>
      <c r="X72" s="25"/>
      <c r="Y72" s="25"/>
      <c r="Z72" s="64" t="s">
        <v>817</v>
      </c>
      <c r="AA72" s="38" t="s">
        <v>108</v>
      </c>
    </row>
    <row r="73" spans="1:27" ht="24" x14ac:dyDescent="0.25">
      <c r="A73" s="16">
        <v>67</v>
      </c>
      <c r="B73" s="31" t="s">
        <v>357</v>
      </c>
      <c r="C73" s="25">
        <v>1</v>
      </c>
      <c r="D73" s="43" t="s">
        <v>358</v>
      </c>
      <c r="E73" s="25"/>
      <c r="F73" s="25"/>
      <c r="G73" s="27"/>
      <c r="H73" s="76">
        <v>44794</v>
      </c>
      <c r="I73" s="37"/>
      <c r="J73" s="37">
        <f t="shared" si="11"/>
        <v>0</v>
      </c>
      <c r="K73" s="37">
        <f t="shared" si="12"/>
        <v>0</v>
      </c>
      <c r="L73" s="37">
        <f t="shared" si="13"/>
        <v>0</v>
      </c>
      <c r="M73" s="37">
        <v>0</v>
      </c>
      <c r="N73" s="37"/>
      <c r="O73" s="37">
        <v>0</v>
      </c>
      <c r="P73" s="37"/>
      <c r="Q73" s="37"/>
      <c r="R73" s="37"/>
      <c r="S73" s="37"/>
      <c r="T73" s="37"/>
      <c r="U73" s="25"/>
      <c r="V73" s="87"/>
      <c r="W73" s="25"/>
      <c r="X73" s="25"/>
      <c r="Y73" s="25"/>
      <c r="Z73" s="64" t="s">
        <v>817</v>
      </c>
      <c r="AA73" s="38" t="s">
        <v>108</v>
      </c>
    </row>
    <row r="74" spans="1:27" ht="24" x14ac:dyDescent="0.25">
      <c r="A74" s="23">
        <v>68</v>
      </c>
      <c r="B74" s="31" t="s">
        <v>360</v>
      </c>
      <c r="C74" s="25">
        <v>1</v>
      </c>
      <c r="D74" s="43" t="s">
        <v>361</v>
      </c>
      <c r="E74" s="25"/>
      <c r="F74" s="25"/>
      <c r="G74" s="27"/>
      <c r="H74" s="76">
        <v>44794</v>
      </c>
      <c r="I74" s="37"/>
      <c r="J74" s="37">
        <f t="shared" si="11"/>
        <v>0</v>
      </c>
      <c r="K74" s="37">
        <f t="shared" si="12"/>
        <v>0</v>
      </c>
      <c r="L74" s="37">
        <f t="shared" si="13"/>
        <v>0</v>
      </c>
      <c r="M74" s="37">
        <v>0</v>
      </c>
      <c r="N74" s="37"/>
      <c r="O74" s="37">
        <v>0</v>
      </c>
      <c r="P74" s="37"/>
      <c r="Q74" s="37"/>
      <c r="R74" s="37"/>
      <c r="S74" s="37"/>
      <c r="T74" s="37"/>
      <c r="U74" s="25"/>
      <c r="V74" s="87"/>
      <c r="W74" s="25"/>
      <c r="X74" s="25"/>
      <c r="Y74" s="25"/>
      <c r="Z74" s="64" t="s">
        <v>817</v>
      </c>
      <c r="AA74" s="38" t="s">
        <v>108</v>
      </c>
    </row>
    <row r="75" spans="1:27" ht="24" x14ac:dyDescent="0.25">
      <c r="A75" s="16">
        <v>69</v>
      </c>
      <c r="B75" s="31" t="s">
        <v>363</v>
      </c>
      <c r="C75" s="25">
        <v>1</v>
      </c>
      <c r="D75" s="41" t="s">
        <v>364</v>
      </c>
      <c r="E75" s="25"/>
      <c r="F75" s="25"/>
      <c r="G75" s="27"/>
      <c r="H75" s="76">
        <v>44794</v>
      </c>
      <c r="I75" s="37"/>
      <c r="J75" s="37">
        <f t="shared" si="11"/>
        <v>0</v>
      </c>
      <c r="K75" s="37">
        <f t="shared" si="12"/>
        <v>0</v>
      </c>
      <c r="L75" s="37">
        <f t="shared" si="13"/>
        <v>0</v>
      </c>
      <c r="M75" s="37">
        <v>0</v>
      </c>
      <c r="N75" s="37"/>
      <c r="O75" s="37">
        <v>0</v>
      </c>
      <c r="P75" s="37"/>
      <c r="Q75" s="37"/>
      <c r="R75" s="37"/>
      <c r="S75" s="37"/>
      <c r="T75" s="37"/>
      <c r="U75" s="25"/>
      <c r="V75" s="87"/>
      <c r="W75" s="25"/>
      <c r="X75" s="25"/>
      <c r="Y75" s="25"/>
      <c r="Z75" s="64" t="s">
        <v>817</v>
      </c>
      <c r="AA75" s="38" t="s">
        <v>108</v>
      </c>
    </row>
    <row r="76" spans="1:27" ht="24" x14ac:dyDescent="0.25">
      <c r="A76" s="23">
        <v>70</v>
      </c>
      <c r="B76" s="31" t="s">
        <v>367</v>
      </c>
      <c r="C76" s="25">
        <v>1</v>
      </c>
      <c r="D76" s="41" t="s">
        <v>368</v>
      </c>
      <c r="E76" s="25"/>
      <c r="F76" s="25"/>
      <c r="G76" s="27"/>
      <c r="H76" s="76">
        <v>44794</v>
      </c>
      <c r="I76" s="37"/>
      <c r="J76" s="37">
        <f t="shared" si="11"/>
        <v>0</v>
      </c>
      <c r="K76" s="37">
        <f t="shared" si="12"/>
        <v>0</v>
      </c>
      <c r="L76" s="37">
        <f t="shared" si="13"/>
        <v>0</v>
      </c>
      <c r="M76" s="37">
        <v>0</v>
      </c>
      <c r="N76" s="37"/>
      <c r="O76" s="37">
        <v>0</v>
      </c>
      <c r="P76" s="37"/>
      <c r="Q76" s="37"/>
      <c r="R76" s="37"/>
      <c r="S76" s="37"/>
      <c r="T76" s="37"/>
      <c r="U76" s="25"/>
      <c r="V76" s="87"/>
      <c r="W76" s="25"/>
      <c r="X76" s="25"/>
      <c r="Y76" s="25"/>
      <c r="Z76" s="64" t="s">
        <v>817</v>
      </c>
      <c r="AA76" s="38" t="s">
        <v>108</v>
      </c>
    </row>
    <row r="77" spans="1:27" ht="24" x14ac:dyDescent="0.25">
      <c r="A77" s="16">
        <v>71</v>
      </c>
      <c r="B77" s="31" t="s">
        <v>371</v>
      </c>
      <c r="C77" s="25">
        <v>1</v>
      </c>
      <c r="D77" s="41" t="s">
        <v>372</v>
      </c>
      <c r="E77" s="25"/>
      <c r="F77" s="25"/>
      <c r="G77" s="27"/>
      <c r="H77" s="76">
        <v>44794</v>
      </c>
      <c r="I77" s="37"/>
      <c r="J77" s="37">
        <f t="shared" si="11"/>
        <v>0</v>
      </c>
      <c r="K77" s="37">
        <f t="shared" si="12"/>
        <v>0</v>
      </c>
      <c r="L77" s="37">
        <f t="shared" si="13"/>
        <v>0</v>
      </c>
      <c r="M77" s="37">
        <v>0</v>
      </c>
      <c r="N77" s="37"/>
      <c r="O77" s="37">
        <v>0</v>
      </c>
      <c r="P77" s="37"/>
      <c r="Q77" s="37"/>
      <c r="R77" s="37"/>
      <c r="S77" s="37"/>
      <c r="T77" s="37"/>
      <c r="U77" s="25"/>
      <c r="V77" s="87"/>
      <c r="W77" s="25"/>
      <c r="X77" s="25"/>
      <c r="Y77" s="25"/>
      <c r="Z77" s="64" t="s">
        <v>817</v>
      </c>
      <c r="AA77" s="38" t="s">
        <v>108</v>
      </c>
    </row>
    <row r="78" spans="1:27" ht="15.6" x14ac:dyDescent="0.25">
      <c r="A78" s="23">
        <v>72</v>
      </c>
      <c r="B78" s="31" t="s">
        <v>375</v>
      </c>
      <c r="C78" s="25">
        <v>1</v>
      </c>
      <c r="D78" s="44" t="s">
        <v>376</v>
      </c>
      <c r="E78" s="25"/>
      <c r="F78" s="25"/>
      <c r="G78" s="27"/>
      <c r="H78" s="76">
        <v>44794</v>
      </c>
      <c r="I78" s="37"/>
      <c r="J78" s="37">
        <f t="shared" si="11"/>
        <v>0</v>
      </c>
      <c r="K78" s="37">
        <f t="shared" si="12"/>
        <v>0</v>
      </c>
      <c r="L78" s="37">
        <f t="shared" si="13"/>
        <v>0</v>
      </c>
      <c r="M78" s="37">
        <v>0</v>
      </c>
      <c r="N78" s="37"/>
      <c r="O78" s="37">
        <v>0</v>
      </c>
      <c r="P78" s="37"/>
      <c r="Q78" s="37"/>
      <c r="R78" s="37"/>
      <c r="S78" s="37"/>
      <c r="T78" s="37"/>
      <c r="U78" s="25"/>
      <c r="V78" s="87"/>
      <c r="W78" s="25"/>
      <c r="X78" s="25"/>
      <c r="Y78" s="25"/>
      <c r="Z78" s="64" t="s">
        <v>817</v>
      </c>
      <c r="AA78" s="38" t="s">
        <v>108</v>
      </c>
    </row>
    <row r="79" spans="1:27" s="6" customFormat="1" ht="55.95" customHeight="1" x14ac:dyDescent="0.25">
      <c r="A79" s="16">
        <v>73</v>
      </c>
      <c r="B79" s="30" t="s">
        <v>379</v>
      </c>
      <c r="C79" s="32">
        <f>SUM(C80:C89)</f>
        <v>10</v>
      </c>
      <c r="D79" s="45"/>
      <c r="E79" s="22"/>
      <c r="F79" s="22"/>
      <c r="G79" s="21"/>
      <c r="H79" s="21"/>
      <c r="I79" s="32" t="str">
        <f t="shared" ref="I79:U79" si="14">IF(SUM(I80:I89)=0,"",SUM(I80:I89))</f>
        <v/>
      </c>
      <c r="J79" s="32">
        <f t="shared" si="14"/>
        <v>967.63</v>
      </c>
      <c r="K79" s="32">
        <f t="shared" si="14"/>
        <v>48.9</v>
      </c>
      <c r="L79" s="32">
        <f t="shared" si="14"/>
        <v>918.73</v>
      </c>
      <c r="M79" s="32">
        <f t="shared" si="14"/>
        <v>48.9</v>
      </c>
      <c r="N79" s="32">
        <f t="shared" si="14"/>
        <v>918.73</v>
      </c>
      <c r="O79" s="32" t="str">
        <f t="shared" si="14"/>
        <v/>
      </c>
      <c r="P79" s="32" t="str">
        <f t="shared" si="14"/>
        <v/>
      </c>
      <c r="Q79" s="32" t="str">
        <f t="shared" si="14"/>
        <v/>
      </c>
      <c r="R79" s="32" t="str">
        <f t="shared" si="14"/>
        <v/>
      </c>
      <c r="S79" s="32" t="str">
        <f t="shared" si="14"/>
        <v/>
      </c>
      <c r="T79" s="32" t="str">
        <f t="shared" si="14"/>
        <v/>
      </c>
      <c r="U79" s="32">
        <f t="shared" si="14"/>
        <v>8</v>
      </c>
      <c r="V79" s="85">
        <f>SUM(V80:V89)/C79</f>
        <v>0.29359999999999997</v>
      </c>
      <c r="W79" s="32" t="str">
        <f t="shared" ref="W79:Y79" si="15">IF(SUM(W80:W89)=0,"",SUM(W80:W89))</f>
        <v/>
      </c>
      <c r="X79" s="32" t="str">
        <f t="shared" si="15"/>
        <v/>
      </c>
      <c r="Y79" s="32" t="str">
        <f t="shared" si="15"/>
        <v/>
      </c>
      <c r="Z79" s="22"/>
      <c r="AA79" s="36" t="s">
        <v>379</v>
      </c>
    </row>
    <row r="80" spans="1:27" s="72" customFormat="1" ht="57" customHeight="1" x14ac:dyDescent="0.25">
      <c r="A80" s="23">
        <v>74</v>
      </c>
      <c r="B80" s="31" t="s">
        <v>380</v>
      </c>
      <c r="C80" s="25">
        <v>1</v>
      </c>
      <c r="D80" s="26" t="s">
        <v>381</v>
      </c>
      <c r="E80" s="25" t="s">
        <v>841</v>
      </c>
      <c r="F80" s="25" t="s">
        <v>842</v>
      </c>
      <c r="G80" s="27">
        <v>44667</v>
      </c>
      <c r="H80" s="27"/>
      <c r="I80" s="37"/>
      <c r="J80" s="37">
        <f t="shared" ref="J80:J89" si="16">SUM(M80:T80)</f>
        <v>77</v>
      </c>
      <c r="K80" s="37">
        <f t="shared" ref="K80:K89" si="17">SUM(M80,O80,Q80,S80)</f>
        <v>0</v>
      </c>
      <c r="L80" s="37">
        <f t="shared" ref="L80:L89" si="18">SUM(N80,P80,R80,T80)</f>
        <v>77</v>
      </c>
      <c r="M80" s="37"/>
      <c r="N80" s="37">
        <v>77</v>
      </c>
      <c r="O80" s="37"/>
      <c r="P80" s="37">
        <v>0</v>
      </c>
      <c r="Q80" s="37"/>
      <c r="R80" s="37"/>
      <c r="S80" s="37"/>
      <c r="T80" s="37"/>
      <c r="U80" s="25">
        <v>1</v>
      </c>
      <c r="V80" s="87">
        <v>0.74</v>
      </c>
      <c r="W80" s="25"/>
      <c r="X80" s="25"/>
      <c r="Y80" s="25"/>
      <c r="Z80" s="25"/>
      <c r="AA80" s="38" t="s">
        <v>379</v>
      </c>
    </row>
    <row r="81" spans="1:27" s="72" customFormat="1" ht="28.8" x14ac:dyDescent="0.25">
      <c r="A81" s="16">
        <v>75</v>
      </c>
      <c r="B81" s="31" t="s">
        <v>392</v>
      </c>
      <c r="C81" s="25">
        <v>1</v>
      </c>
      <c r="D81" s="26" t="s">
        <v>393</v>
      </c>
      <c r="E81" s="25" t="s">
        <v>841</v>
      </c>
      <c r="F81" s="25" t="s">
        <v>842</v>
      </c>
      <c r="G81" s="27">
        <v>44667</v>
      </c>
      <c r="H81" s="27"/>
      <c r="I81" s="37"/>
      <c r="J81" s="37">
        <f t="shared" si="16"/>
        <v>73</v>
      </c>
      <c r="K81" s="37">
        <f t="shared" si="17"/>
        <v>0</v>
      </c>
      <c r="L81" s="37">
        <f t="shared" si="18"/>
        <v>73</v>
      </c>
      <c r="M81" s="37"/>
      <c r="N81" s="37">
        <v>73</v>
      </c>
      <c r="O81" s="37"/>
      <c r="P81" s="37">
        <v>0</v>
      </c>
      <c r="Q81" s="37"/>
      <c r="R81" s="37"/>
      <c r="S81" s="37"/>
      <c r="T81" s="37"/>
      <c r="U81" s="25">
        <v>1</v>
      </c>
      <c r="V81" s="87">
        <v>0.09</v>
      </c>
      <c r="W81" s="25"/>
      <c r="X81" s="25"/>
      <c r="Y81" s="25"/>
      <c r="Z81" s="25"/>
      <c r="AA81" s="38" t="s">
        <v>379</v>
      </c>
    </row>
    <row r="82" spans="1:27" s="72" customFormat="1" ht="28.8" x14ac:dyDescent="0.25">
      <c r="A82" s="23">
        <v>76</v>
      </c>
      <c r="B82" s="31" t="s">
        <v>396</v>
      </c>
      <c r="C82" s="25">
        <v>1</v>
      </c>
      <c r="D82" s="26" t="s">
        <v>397</v>
      </c>
      <c r="E82" s="25" t="s">
        <v>841</v>
      </c>
      <c r="F82" s="25" t="s">
        <v>842</v>
      </c>
      <c r="G82" s="27">
        <v>44667</v>
      </c>
      <c r="H82" s="27"/>
      <c r="I82" s="37"/>
      <c r="J82" s="37">
        <f t="shared" si="16"/>
        <v>74</v>
      </c>
      <c r="K82" s="37">
        <f t="shared" si="17"/>
        <v>0</v>
      </c>
      <c r="L82" s="37">
        <f t="shared" si="18"/>
        <v>74</v>
      </c>
      <c r="M82" s="37"/>
      <c r="N82" s="37">
        <v>74</v>
      </c>
      <c r="O82" s="37"/>
      <c r="P82" s="37">
        <v>0</v>
      </c>
      <c r="Q82" s="37"/>
      <c r="R82" s="37"/>
      <c r="S82" s="37"/>
      <c r="T82" s="37"/>
      <c r="U82" s="25">
        <v>1</v>
      </c>
      <c r="V82" s="87">
        <v>0.1</v>
      </c>
      <c r="W82" s="25"/>
      <c r="X82" s="25"/>
      <c r="Y82" s="25"/>
      <c r="Z82" s="25"/>
      <c r="AA82" s="38" t="s">
        <v>379</v>
      </c>
    </row>
    <row r="83" spans="1:27" s="72" customFormat="1" ht="42" customHeight="1" x14ac:dyDescent="0.25">
      <c r="A83" s="16">
        <v>77</v>
      </c>
      <c r="B83" s="31" t="s">
        <v>400</v>
      </c>
      <c r="C83" s="25">
        <v>1</v>
      </c>
      <c r="D83" s="26" t="s">
        <v>401</v>
      </c>
      <c r="E83" s="25" t="s">
        <v>841</v>
      </c>
      <c r="F83" s="25" t="s">
        <v>842</v>
      </c>
      <c r="G83" s="27">
        <v>44667</v>
      </c>
      <c r="H83" s="27"/>
      <c r="I83" s="37"/>
      <c r="J83" s="37">
        <f t="shared" si="16"/>
        <v>30</v>
      </c>
      <c r="K83" s="37">
        <f t="shared" si="17"/>
        <v>0</v>
      </c>
      <c r="L83" s="37">
        <f t="shared" si="18"/>
        <v>30</v>
      </c>
      <c r="M83" s="37"/>
      <c r="N83" s="37">
        <v>30</v>
      </c>
      <c r="O83" s="37"/>
      <c r="P83" s="37">
        <v>0</v>
      </c>
      <c r="Q83" s="37"/>
      <c r="R83" s="37"/>
      <c r="S83" s="37"/>
      <c r="T83" s="37"/>
      <c r="U83" s="25">
        <v>1</v>
      </c>
      <c r="V83" s="87">
        <v>0.01</v>
      </c>
      <c r="W83" s="25"/>
      <c r="X83" s="25"/>
      <c r="Y83" s="25"/>
      <c r="Z83" s="25"/>
      <c r="AA83" s="38" t="s">
        <v>379</v>
      </c>
    </row>
    <row r="84" spans="1:27" s="72" customFormat="1" ht="28.8" x14ac:dyDescent="0.25">
      <c r="A84" s="23">
        <v>78</v>
      </c>
      <c r="B84" s="31" t="s">
        <v>404</v>
      </c>
      <c r="C84" s="25">
        <v>1</v>
      </c>
      <c r="D84" s="26" t="s">
        <v>405</v>
      </c>
      <c r="E84" s="25" t="s">
        <v>841</v>
      </c>
      <c r="F84" s="25" t="s">
        <v>842</v>
      </c>
      <c r="G84" s="27">
        <v>44667</v>
      </c>
      <c r="H84" s="27"/>
      <c r="I84" s="37"/>
      <c r="J84" s="37">
        <f t="shared" si="16"/>
        <v>30</v>
      </c>
      <c r="K84" s="37">
        <f t="shared" si="17"/>
        <v>0</v>
      </c>
      <c r="L84" s="37">
        <f t="shared" si="18"/>
        <v>30</v>
      </c>
      <c r="M84" s="37"/>
      <c r="N84" s="37">
        <v>30</v>
      </c>
      <c r="O84" s="37"/>
      <c r="P84" s="37">
        <v>0</v>
      </c>
      <c r="Q84" s="37"/>
      <c r="R84" s="37"/>
      <c r="S84" s="37"/>
      <c r="T84" s="37"/>
      <c r="U84" s="25">
        <v>1</v>
      </c>
      <c r="V84" s="87">
        <v>0.01</v>
      </c>
      <c r="W84" s="25"/>
      <c r="X84" s="25"/>
      <c r="Y84" s="25"/>
      <c r="Z84" s="25"/>
      <c r="AA84" s="38" t="s">
        <v>379</v>
      </c>
    </row>
    <row r="85" spans="1:27" s="72" customFormat="1" ht="28.8" x14ac:dyDescent="0.25">
      <c r="A85" s="16">
        <v>79</v>
      </c>
      <c r="B85" s="31" t="s">
        <v>407</v>
      </c>
      <c r="C85" s="25">
        <v>1</v>
      </c>
      <c r="D85" s="26" t="s">
        <v>408</v>
      </c>
      <c r="E85" s="25" t="s">
        <v>841</v>
      </c>
      <c r="F85" s="25" t="s">
        <v>842</v>
      </c>
      <c r="G85" s="27">
        <v>44667</v>
      </c>
      <c r="H85" s="27"/>
      <c r="I85" s="37"/>
      <c r="J85" s="37">
        <f t="shared" si="16"/>
        <v>85</v>
      </c>
      <c r="K85" s="37">
        <f t="shared" si="17"/>
        <v>0</v>
      </c>
      <c r="L85" s="37">
        <f t="shared" si="18"/>
        <v>85</v>
      </c>
      <c r="M85" s="37"/>
      <c r="N85" s="37">
        <v>85</v>
      </c>
      <c r="O85" s="37"/>
      <c r="P85" s="37">
        <v>0</v>
      </c>
      <c r="Q85" s="37"/>
      <c r="R85" s="37"/>
      <c r="S85" s="37"/>
      <c r="T85" s="37"/>
      <c r="U85" s="25">
        <v>1</v>
      </c>
      <c r="V85" s="84">
        <v>0.7</v>
      </c>
      <c r="W85" s="25"/>
      <c r="X85" s="25"/>
      <c r="Y85" s="25"/>
      <c r="Z85" s="25"/>
      <c r="AA85" s="38" t="s">
        <v>379</v>
      </c>
    </row>
    <row r="86" spans="1:27" s="72" customFormat="1" ht="28.8" x14ac:dyDescent="0.25">
      <c r="A86" s="23">
        <v>80</v>
      </c>
      <c r="B86" s="31" t="s">
        <v>410</v>
      </c>
      <c r="C86" s="25">
        <v>1</v>
      </c>
      <c r="D86" s="26" t="s">
        <v>411</v>
      </c>
      <c r="E86" s="25" t="s">
        <v>841</v>
      </c>
      <c r="F86" s="25" t="s">
        <v>842</v>
      </c>
      <c r="G86" s="27">
        <v>44667</v>
      </c>
      <c r="H86" s="27"/>
      <c r="I86" s="37"/>
      <c r="J86" s="37">
        <f t="shared" si="16"/>
        <v>549.73</v>
      </c>
      <c r="K86" s="37">
        <f t="shared" si="17"/>
        <v>0</v>
      </c>
      <c r="L86" s="37">
        <f t="shared" si="18"/>
        <v>549.73</v>
      </c>
      <c r="M86" s="37"/>
      <c r="N86" s="37">
        <v>549.73</v>
      </c>
      <c r="O86" s="37"/>
      <c r="P86" s="37">
        <v>0</v>
      </c>
      <c r="Q86" s="37"/>
      <c r="R86" s="37"/>
      <c r="S86" s="37"/>
      <c r="T86" s="37"/>
      <c r="U86" s="25">
        <v>1</v>
      </c>
      <c r="V86" s="84">
        <v>0.63600000000000001</v>
      </c>
      <c r="W86" s="25"/>
      <c r="X86" s="25"/>
      <c r="Y86" s="25"/>
      <c r="Z86" s="25"/>
      <c r="AA86" s="38" t="s">
        <v>379</v>
      </c>
    </row>
    <row r="87" spans="1:27" s="72" customFormat="1" ht="15.6" x14ac:dyDescent="0.25">
      <c r="A87" s="16">
        <v>81</v>
      </c>
      <c r="B87" s="31" t="s">
        <v>414</v>
      </c>
      <c r="C87" s="25">
        <v>1</v>
      </c>
      <c r="D87" s="46" t="s">
        <v>415</v>
      </c>
      <c r="E87" s="25"/>
      <c r="F87" s="25"/>
      <c r="G87" s="27"/>
      <c r="H87" s="27">
        <v>44788</v>
      </c>
      <c r="I87" s="37"/>
      <c r="J87" s="37">
        <f t="shared" si="16"/>
        <v>0</v>
      </c>
      <c r="K87" s="37">
        <f t="shared" si="17"/>
        <v>0</v>
      </c>
      <c r="L87" s="37">
        <f t="shared" si="18"/>
        <v>0</v>
      </c>
      <c r="M87" s="37">
        <v>0</v>
      </c>
      <c r="N87" s="37"/>
      <c r="O87" s="37">
        <v>0</v>
      </c>
      <c r="P87" s="37"/>
      <c r="Q87" s="37"/>
      <c r="R87" s="37"/>
      <c r="S87" s="37"/>
      <c r="T87" s="37"/>
      <c r="U87" s="25"/>
      <c r="V87" s="87"/>
      <c r="W87" s="25"/>
      <c r="X87" s="25"/>
      <c r="Y87" s="25"/>
      <c r="Z87" s="64" t="s">
        <v>817</v>
      </c>
      <c r="AA87" s="38" t="s">
        <v>379</v>
      </c>
    </row>
    <row r="88" spans="1:27" s="72" customFormat="1" ht="43.2" x14ac:dyDescent="0.25">
      <c r="A88" s="23">
        <v>82</v>
      </c>
      <c r="B88" s="31" t="s">
        <v>418</v>
      </c>
      <c r="C88" s="25">
        <v>1</v>
      </c>
      <c r="D88" s="46" t="s">
        <v>419</v>
      </c>
      <c r="E88" s="92" t="s">
        <v>843</v>
      </c>
      <c r="F88" s="92" t="s">
        <v>842</v>
      </c>
      <c r="G88" s="27">
        <v>44678</v>
      </c>
      <c r="H88" s="27"/>
      <c r="I88" s="37"/>
      <c r="J88" s="37">
        <f t="shared" si="16"/>
        <v>48.9</v>
      </c>
      <c r="K88" s="37">
        <f t="shared" si="17"/>
        <v>48.9</v>
      </c>
      <c r="L88" s="37">
        <f t="shared" si="18"/>
        <v>0</v>
      </c>
      <c r="M88" s="37">
        <v>48.9</v>
      </c>
      <c r="N88" s="37"/>
      <c r="O88" s="37">
        <v>0</v>
      </c>
      <c r="P88" s="37"/>
      <c r="Q88" s="37"/>
      <c r="R88" s="37"/>
      <c r="S88" s="37"/>
      <c r="T88" s="37"/>
      <c r="U88" s="25">
        <v>1</v>
      </c>
      <c r="V88" s="87">
        <v>0.65</v>
      </c>
      <c r="W88" s="25"/>
      <c r="X88" s="25"/>
      <c r="Y88" s="25"/>
      <c r="Z88" s="25"/>
      <c r="AA88" s="38" t="s">
        <v>379</v>
      </c>
    </row>
    <row r="89" spans="1:27" s="72" customFormat="1" ht="28.8" x14ac:dyDescent="0.25">
      <c r="A89" s="16">
        <v>83</v>
      </c>
      <c r="B89" s="134" t="s">
        <v>423</v>
      </c>
      <c r="C89" s="25">
        <v>1</v>
      </c>
      <c r="D89" s="25" t="s">
        <v>424</v>
      </c>
      <c r="E89" s="64"/>
      <c r="F89" s="64"/>
      <c r="G89" s="63"/>
      <c r="H89" s="63">
        <v>44805</v>
      </c>
      <c r="I89" s="64"/>
      <c r="J89" s="37">
        <f t="shared" si="16"/>
        <v>0</v>
      </c>
      <c r="K89" s="37">
        <f t="shared" si="17"/>
        <v>0</v>
      </c>
      <c r="L89" s="37">
        <f t="shared" si="18"/>
        <v>0</v>
      </c>
      <c r="M89" s="37"/>
      <c r="N89" s="37">
        <v>0</v>
      </c>
      <c r="O89" s="37"/>
      <c r="P89" s="37">
        <v>0</v>
      </c>
      <c r="Q89" s="37"/>
      <c r="R89" s="37"/>
      <c r="S89" s="37"/>
      <c r="T89" s="37"/>
      <c r="U89" s="64"/>
      <c r="V89" s="64"/>
      <c r="W89" s="64"/>
      <c r="X89" s="64"/>
      <c r="Y89" s="64"/>
      <c r="Z89" s="64" t="s">
        <v>817</v>
      </c>
      <c r="AA89" s="38" t="s">
        <v>379</v>
      </c>
    </row>
    <row r="90" spans="1:27" s="6" customFormat="1" ht="55.95" customHeight="1" x14ac:dyDescent="0.25">
      <c r="A90" s="23">
        <v>84</v>
      </c>
      <c r="B90" s="47" t="s">
        <v>431</v>
      </c>
      <c r="C90" s="47">
        <f>SUM(C91:C118)</f>
        <v>28</v>
      </c>
      <c r="D90" s="48"/>
      <c r="E90" s="22"/>
      <c r="F90" s="22"/>
      <c r="G90" s="21"/>
      <c r="H90" s="21"/>
      <c r="I90" s="47">
        <f t="shared" ref="I90:U90" si="19">IF(SUM(I91:I118)=0,"",SUM(I91:I118))</f>
        <v>1166.5</v>
      </c>
      <c r="J90" s="47">
        <f t="shared" si="19"/>
        <v>610.79999999999995</v>
      </c>
      <c r="K90" s="47">
        <f t="shared" si="19"/>
        <v>590.79999999999995</v>
      </c>
      <c r="L90" s="47">
        <f t="shared" si="19"/>
        <v>20</v>
      </c>
      <c r="M90" s="47">
        <f t="shared" si="19"/>
        <v>590.79999999999995</v>
      </c>
      <c r="N90" s="47">
        <f t="shared" si="19"/>
        <v>20</v>
      </c>
      <c r="O90" s="47" t="str">
        <f t="shared" si="19"/>
        <v/>
      </c>
      <c r="P90" s="47" t="str">
        <f t="shared" si="19"/>
        <v/>
      </c>
      <c r="Q90" s="47" t="str">
        <f t="shared" si="19"/>
        <v/>
      </c>
      <c r="R90" s="47" t="str">
        <f t="shared" si="19"/>
        <v/>
      </c>
      <c r="S90" s="47" t="str">
        <f t="shared" si="19"/>
        <v/>
      </c>
      <c r="T90" s="47" t="str">
        <f t="shared" si="19"/>
        <v/>
      </c>
      <c r="U90" s="47">
        <f t="shared" si="19"/>
        <v>18</v>
      </c>
      <c r="V90" s="99">
        <f>SUM(V91:V118)/C90</f>
        <v>0.52704642857142858</v>
      </c>
      <c r="W90" s="47">
        <f t="shared" ref="W90:Y90" si="20">IF(SUM(W91:W118)=0,"",SUM(W91:W118))</f>
        <v>6</v>
      </c>
      <c r="X90" s="47" t="str">
        <f t="shared" si="20"/>
        <v/>
      </c>
      <c r="Y90" s="47" t="str">
        <f t="shared" si="20"/>
        <v/>
      </c>
      <c r="Z90" s="22"/>
      <c r="AA90" s="36" t="s">
        <v>431</v>
      </c>
    </row>
    <row r="91" spans="1:27" s="72" customFormat="1" ht="28.8" x14ac:dyDescent="0.25">
      <c r="A91" s="16">
        <v>85</v>
      </c>
      <c r="B91" s="31" t="s">
        <v>432</v>
      </c>
      <c r="C91" s="25">
        <v>1</v>
      </c>
      <c r="D91" s="26" t="s">
        <v>433</v>
      </c>
      <c r="E91" s="64" t="s">
        <v>844</v>
      </c>
      <c r="F91" s="64" t="s">
        <v>845</v>
      </c>
      <c r="G91" s="63">
        <v>44700</v>
      </c>
      <c r="H91" s="93"/>
      <c r="I91" s="98">
        <v>20</v>
      </c>
      <c r="J91" s="37">
        <v>18.5</v>
      </c>
      <c r="K91" s="37">
        <v>18.5</v>
      </c>
      <c r="L91" s="37">
        <v>0</v>
      </c>
      <c r="M91" s="37">
        <v>18.5</v>
      </c>
      <c r="N91" s="37"/>
      <c r="O91" s="37">
        <v>0</v>
      </c>
      <c r="P91" s="37"/>
      <c r="Q91" s="37"/>
      <c r="R91" s="37"/>
      <c r="S91" s="37"/>
      <c r="T91" s="37"/>
      <c r="U91" s="64">
        <v>1</v>
      </c>
      <c r="V91" s="100">
        <v>1</v>
      </c>
      <c r="W91" s="64">
        <v>1</v>
      </c>
      <c r="X91" s="64"/>
      <c r="Y91" s="64"/>
      <c r="Z91" s="64"/>
      <c r="AA91" s="38" t="s">
        <v>431</v>
      </c>
    </row>
    <row r="92" spans="1:27" s="72" customFormat="1" ht="28.8" x14ac:dyDescent="0.25">
      <c r="A92" s="23">
        <v>86</v>
      </c>
      <c r="B92" s="31" t="s">
        <v>438</v>
      </c>
      <c r="C92" s="25">
        <v>1</v>
      </c>
      <c r="D92" s="26" t="s">
        <v>439</v>
      </c>
      <c r="E92" s="64" t="s">
        <v>844</v>
      </c>
      <c r="F92" s="64" t="s">
        <v>845</v>
      </c>
      <c r="G92" s="63">
        <v>44706</v>
      </c>
      <c r="H92" s="93"/>
      <c r="I92" s="98">
        <v>47</v>
      </c>
      <c r="J92" s="37">
        <v>47</v>
      </c>
      <c r="K92" s="37">
        <v>47</v>
      </c>
      <c r="L92" s="37">
        <v>0</v>
      </c>
      <c r="M92" s="37">
        <v>47</v>
      </c>
      <c r="N92" s="37"/>
      <c r="O92" s="37">
        <v>0</v>
      </c>
      <c r="P92" s="37"/>
      <c r="Q92" s="37"/>
      <c r="R92" s="37"/>
      <c r="S92" s="37"/>
      <c r="T92" s="37"/>
      <c r="U92" s="64">
        <v>1</v>
      </c>
      <c r="V92" s="100">
        <v>0.92159999999999997</v>
      </c>
      <c r="W92" s="64"/>
      <c r="X92" s="64"/>
      <c r="Y92" s="64"/>
      <c r="Z92" s="64"/>
      <c r="AA92" s="38" t="s">
        <v>431</v>
      </c>
    </row>
    <row r="93" spans="1:27" s="72" customFormat="1" ht="28.8" x14ac:dyDescent="0.25">
      <c r="A93" s="16">
        <v>87</v>
      </c>
      <c r="B93" s="31" t="s">
        <v>442</v>
      </c>
      <c r="C93" s="25">
        <v>1</v>
      </c>
      <c r="D93" s="26" t="s">
        <v>443</v>
      </c>
      <c r="E93" s="64" t="s">
        <v>846</v>
      </c>
      <c r="F93" s="64" t="s">
        <v>845</v>
      </c>
      <c r="G93" s="27">
        <v>44722</v>
      </c>
      <c r="H93" s="94"/>
      <c r="I93" s="98">
        <v>136</v>
      </c>
      <c r="J93" s="37">
        <v>136</v>
      </c>
      <c r="K93" s="37">
        <v>136</v>
      </c>
      <c r="L93" s="37">
        <v>0</v>
      </c>
      <c r="M93" s="37">
        <v>136</v>
      </c>
      <c r="N93" s="37"/>
      <c r="O93" s="37">
        <v>0</v>
      </c>
      <c r="P93" s="37"/>
      <c r="Q93" s="37"/>
      <c r="R93" s="37"/>
      <c r="S93" s="37"/>
      <c r="T93" s="37"/>
      <c r="U93" s="64">
        <v>1</v>
      </c>
      <c r="V93" s="100">
        <v>0.90669999999999995</v>
      </c>
      <c r="W93" s="64"/>
      <c r="X93" s="64"/>
      <c r="Y93" s="64"/>
      <c r="Z93" s="64"/>
      <c r="AA93" s="38" t="s">
        <v>431</v>
      </c>
    </row>
    <row r="94" spans="1:27" s="72" customFormat="1" ht="37.950000000000003" customHeight="1" x14ac:dyDescent="0.25">
      <c r="A94" s="23">
        <v>88</v>
      </c>
      <c r="B94" s="31" t="s">
        <v>446</v>
      </c>
      <c r="C94" s="25">
        <v>1</v>
      </c>
      <c r="D94" s="26" t="s">
        <v>447</v>
      </c>
      <c r="E94" s="64" t="s">
        <v>844</v>
      </c>
      <c r="F94" s="64" t="s">
        <v>845</v>
      </c>
      <c r="G94" s="63">
        <v>44706</v>
      </c>
      <c r="H94" s="93"/>
      <c r="I94" s="98">
        <v>27</v>
      </c>
      <c r="J94" s="37">
        <v>27</v>
      </c>
      <c r="K94" s="37">
        <v>27</v>
      </c>
      <c r="L94" s="37">
        <v>0</v>
      </c>
      <c r="M94" s="37">
        <v>27</v>
      </c>
      <c r="N94" s="37"/>
      <c r="O94" s="37">
        <v>0</v>
      </c>
      <c r="P94" s="37"/>
      <c r="Q94" s="37"/>
      <c r="R94" s="37"/>
      <c r="S94" s="37"/>
      <c r="T94" s="37"/>
      <c r="U94" s="64">
        <v>1</v>
      </c>
      <c r="V94" s="100">
        <v>0.9</v>
      </c>
      <c r="W94" s="64"/>
      <c r="X94" s="64"/>
      <c r="Y94" s="64"/>
      <c r="Z94" s="64"/>
      <c r="AA94" s="38" t="s">
        <v>431</v>
      </c>
    </row>
    <row r="95" spans="1:27" s="72" customFormat="1" ht="28.8" x14ac:dyDescent="0.25">
      <c r="A95" s="16">
        <v>89</v>
      </c>
      <c r="B95" s="31" t="s">
        <v>451</v>
      </c>
      <c r="C95" s="25">
        <v>1</v>
      </c>
      <c r="D95" s="26" t="s">
        <v>452</v>
      </c>
      <c r="E95" s="64" t="s">
        <v>847</v>
      </c>
      <c r="F95" s="64" t="s">
        <v>845</v>
      </c>
      <c r="G95" s="27">
        <v>44722</v>
      </c>
      <c r="H95" s="94"/>
      <c r="I95" s="98">
        <v>106</v>
      </c>
      <c r="J95" s="37">
        <v>106</v>
      </c>
      <c r="K95" s="37">
        <v>106</v>
      </c>
      <c r="L95" s="37">
        <v>0</v>
      </c>
      <c r="M95" s="37">
        <v>106</v>
      </c>
      <c r="N95" s="37"/>
      <c r="O95" s="37">
        <v>0</v>
      </c>
      <c r="P95" s="37"/>
      <c r="Q95" s="37"/>
      <c r="R95" s="37"/>
      <c r="S95" s="37"/>
      <c r="T95" s="37"/>
      <c r="U95" s="64">
        <v>1</v>
      </c>
      <c r="V95" s="100">
        <v>0.97250000000000003</v>
      </c>
      <c r="W95" s="64"/>
      <c r="X95" s="64"/>
      <c r="Y95" s="64"/>
      <c r="Z95" s="64"/>
      <c r="AA95" s="38" t="s">
        <v>431</v>
      </c>
    </row>
    <row r="96" spans="1:27" s="72" customFormat="1" ht="28.8" x14ac:dyDescent="0.25">
      <c r="A96" s="23">
        <v>90</v>
      </c>
      <c r="B96" s="31" t="s">
        <v>455</v>
      </c>
      <c r="C96" s="25">
        <v>1</v>
      </c>
      <c r="D96" s="26" t="s">
        <v>456</v>
      </c>
      <c r="E96" s="64" t="s">
        <v>848</v>
      </c>
      <c r="F96" s="64" t="s">
        <v>845</v>
      </c>
      <c r="G96" s="27">
        <v>44722</v>
      </c>
      <c r="H96" s="94"/>
      <c r="I96" s="98">
        <v>60</v>
      </c>
      <c r="J96" s="37">
        <v>0</v>
      </c>
      <c r="K96" s="37">
        <v>0</v>
      </c>
      <c r="L96" s="37">
        <v>0</v>
      </c>
      <c r="M96" s="37"/>
      <c r="N96" s="37">
        <v>0</v>
      </c>
      <c r="O96" s="37"/>
      <c r="P96" s="37">
        <v>0</v>
      </c>
      <c r="Q96" s="37"/>
      <c r="R96" s="37"/>
      <c r="S96" s="37"/>
      <c r="T96" s="37"/>
      <c r="U96" s="64">
        <v>1</v>
      </c>
      <c r="V96" s="100">
        <v>1</v>
      </c>
      <c r="W96" s="64">
        <v>1</v>
      </c>
      <c r="X96" s="64"/>
      <c r="Y96" s="64"/>
      <c r="Z96" s="64"/>
      <c r="AA96" s="38" t="s">
        <v>431</v>
      </c>
    </row>
    <row r="97" spans="1:27" s="72" customFormat="1" ht="28.8" x14ac:dyDescent="0.25">
      <c r="A97" s="16">
        <v>91</v>
      </c>
      <c r="B97" s="31" t="s">
        <v>461</v>
      </c>
      <c r="C97" s="25">
        <v>1</v>
      </c>
      <c r="D97" s="26" t="s">
        <v>462</v>
      </c>
      <c r="E97" s="64" t="s">
        <v>844</v>
      </c>
      <c r="F97" s="64" t="s">
        <v>845</v>
      </c>
      <c r="G97" s="63">
        <v>44703</v>
      </c>
      <c r="H97" s="93"/>
      <c r="I97" s="98">
        <v>15</v>
      </c>
      <c r="J97" s="37">
        <v>14.2</v>
      </c>
      <c r="K97" s="37">
        <v>14.2</v>
      </c>
      <c r="L97" s="37">
        <v>0</v>
      </c>
      <c r="M97" s="37">
        <v>14.2</v>
      </c>
      <c r="N97" s="37"/>
      <c r="O97" s="37">
        <v>0</v>
      </c>
      <c r="P97" s="37"/>
      <c r="Q97" s="37"/>
      <c r="R97" s="37"/>
      <c r="S97" s="37"/>
      <c r="T97" s="37"/>
      <c r="U97" s="64">
        <v>1</v>
      </c>
      <c r="V97" s="100">
        <v>1</v>
      </c>
      <c r="W97" s="64">
        <v>1</v>
      </c>
      <c r="X97" s="64"/>
      <c r="Y97" s="64"/>
      <c r="Z97" s="64"/>
      <c r="AA97" s="38" t="s">
        <v>431</v>
      </c>
    </row>
    <row r="98" spans="1:27" s="72" customFormat="1" ht="28.8" x14ac:dyDescent="0.25">
      <c r="A98" s="23">
        <v>92</v>
      </c>
      <c r="B98" s="31" t="s">
        <v>465</v>
      </c>
      <c r="C98" s="25">
        <v>1</v>
      </c>
      <c r="D98" s="26" t="s">
        <v>466</v>
      </c>
      <c r="E98" s="64" t="s">
        <v>849</v>
      </c>
      <c r="F98" s="64" t="s">
        <v>845</v>
      </c>
      <c r="G98" s="27">
        <v>44722</v>
      </c>
      <c r="H98" s="94"/>
      <c r="I98" s="98">
        <v>105</v>
      </c>
      <c r="J98" s="37">
        <v>105</v>
      </c>
      <c r="K98" s="37">
        <v>105</v>
      </c>
      <c r="L98" s="37">
        <v>0</v>
      </c>
      <c r="M98" s="37">
        <v>105</v>
      </c>
      <c r="N98" s="37"/>
      <c r="O98" s="37">
        <v>0</v>
      </c>
      <c r="P98" s="37"/>
      <c r="Q98" s="37"/>
      <c r="R98" s="37"/>
      <c r="S98" s="37"/>
      <c r="T98" s="37"/>
      <c r="U98" s="64">
        <v>1</v>
      </c>
      <c r="V98" s="100">
        <v>0.91300000000000003</v>
      </c>
      <c r="W98" s="64"/>
      <c r="X98" s="64"/>
      <c r="Y98" s="64"/>
      <c r="Z98" s="64"/>
      <c r="AA98" s="38" t="s">
        <v>431</v>
      </c>
    </row>
    <row r="99" spans="1:27" s="72" customFormat="1" ht="28.8" x14ac:dyDescent="0.25">
      <c r="A99" s="16">
        <v>93</v>
      </c>
      <c r="B99" s="31" t="s">
        <v>469</v>
      </c>
      <c r="C99" s="25">
        <v>1</v>
      </c>
      <c r="D99" s="26" t="s">
        <v>470</v>
      </c>
      <c r="E99" s="64" t="s">
        <v>849</v>
      </c>
      <c r="F99" s="64" t="s">
        <v>845</v>
      </c>
      <c r="G99" s="27">
        <v>44722</v>
      </c>
      <c r="H99" s="94"/>
      <c r="I99" s="98">
        <v>70</v>
      </c>
      <c r="J99" s="37">
        <v>69.2</v>
      </c>
      <c r="K99" s="37">
        <v>69.2</v>
      </c>
      <c r="L99" s="37">
        <v>0</v>
      </c>
      <c r="M99" s="37">
        <v>69.2</v>
      </c>
      <c r="N99" s="37"/>
      <c r="O99" s="37">
        <v>0</v>
      </c>
      <c r="P99" s="37"/>
      <c r="Q99" s="37"/>
      <c r="R99" s="37"/>
      <c r="S99" s="37"/>
      <c r="T99" s="37"/>
      <c r="U99" s="64">
        <v>1</v>
      </c>
      <c r="V99" s="100">
        <v>0.89739999999999998</v>
      </c>
      <c r="W99" s="64"/>
      <c r="X99" s="64"/>
      <c r="Y99" s="64"/>
      <c r="Z99" s="64"/>
      <c r="AA99" s="38" t="s">
        <v>431</v>
      </c>
    </row>
    <row r="100" spans="1:27" s="72" customFormat="1" ht="28.8" x14ac:dyDescent="0.25">
      <c r="A100" s="23">
        <v>94</v>
      </c>
      <c r="B100" s="31" t="s">
        <v>473</v>
      </c>
      <c r="C100" s="25">
        <v>1</v>
      </c>
      <c r="D100" s="26" t="s">
        <v>474</v>
      </c>
      <c r="E100" s="93" t="s">
        <v>844</v>
      </c>
      <c r="F100" s="93" t="s">
        <v>845</v>
      </c>
      <c r="G100" s="63">
        <v>44703</v>
      </c>
      <c r="H100" s="93"/>
      <c r="I100" s="98">
        <v>21</v>
      </c>
      <c r="J100" s="37">
        <v>0</v>
      </c>
      <c r="K100" s="37">
        <v>0</v>
      </c>
      <c r="L100" s="37">
        <v>0</v>
      </c>
      <c r="M100" s="37"/>
      <c r="N100" s="37">
        <v>0</v>
      </c>
      <c r="O100" s="37"/>
      <c r="P100" s="37">
        <v>0</v>
      </c>
      <c r="Q100" s="37"/>
      <c r="R100" s="37"/>
      <c r="S100" s="37"/>
      <c r="T100" s="37"/>
      <c r="U100" s="93">
        <v>1</v>
      </c>
      <c r="V100" s="100">
        <v>1</v>
      </c>
      <c r="W100" s="93">
        <v>1</v>
      </c>
      <c r="X100" s="93"/>
      <c r="Y100" s="93"/>
      <c r="Z100" s="93"/>
      <c r="AA100" s="38" t="s">
        <v>431</v>
      </c>
    </row>
    <row r="101" spans="1:27" s="72" customFormat="1" ht="28.8" x14ac:dyDescent="0.25">
      <c r="A101" s="16">
        <v>95</v>
      </c>
      <c r="B101" s="31" t="s">
        <v>477</v>
      </c>
      <c r="C101" s="25">
        <v>1</v>
      </c>
      <c r="D101" s="26" t="s">
        <v>478</v>
      </c>
      <c r="E101" s="93" t="s">
        <v>844</v>
      </c>
      <c r="F101" s="93" t="s">
        <v>845</v>
      </c>
      <c r="G101" s="63">
        <v>44702</v>
      </c>
      <c r="H101" s="93"/>
      <c r="I101" s="98">
        <v>21</v>
      </c>
      <c r="J101" s="37">
        <v>19.899999999999999</v>
      </c>
      <c r="K101" s="37">
        <v>19.899999999999999</v>
      </c>
      <c r="L101" s="37">
        <v>0</v>
      </c>
      <c r="M101" s="37">
        <v>19.899999999999999</v>
      </c>
      <c r="N101" s="37"/>
      <c r="O101" s="37">
        <v>0</v>
      </c>
      <c r="P101" s="37"/>
      <c r="Q101" s="37"/>
      <c r="R101" s="37"/>
      <c r="S101" s="37"/>
      <c r="T101" s="37"/>
      <c r="U101" s="93">
        <v>1</v>
      </c>
      <c r="V101" s="100">
        <v>1</v>
      </c>
      <c r="W101" s="93">
        <v>1</v>
      </c>
      <c r="X101" s="93"/>
      <c r="Y101" s="93"/>
      <c r="Z101" s="93"/>
      <c r="AA101" s="38" t="s">
        <v>431</v>
      </c>
    </row>
    <row r="102" spans="1:27" s="72" customFormat="1" ht="28.8" x14ac:dyDescent="0.25">
      <c r="A102" s="23">
        <v>96</v>
      </c>
      <c r="B102" s="31" t="s">
        <v>481</v>
      </c>
      <c r="C102" s="25">
        <v>1</v>
      </c>
      <c r="D102" s="26" t="s">
        <v>482</v>
      </c>
      <c r="E102" s="93" t="s">
        <v>844</v>
      </c>
      <c r="F102" s="93" t="s">
        <v>845</v>
      </c>
      <c r="G102" s="63">
        <v>44701</v>
      </c>
      <c r="H102" s="93"/>
      <c r="I102" s="98">
        <v>35</v>
      </c>
      <c r="J102" s="37">
        <v>33.5</v>
      </c>
      <c r="K102" s="37">
        <v>33.5</v>
      </c>
      <c r="L102" s="37">
        <v>0</v>
      </c>
      <c r="M102" s="37">
        <v>33.5</v>
      </c>
      <c r="N102" s="37"/>
      <c r="O102" s="37">
        <v>0</v>
      </c>
      <c r="P102" s="37"/>
      <c r="Q102" s="37"/>
      <c r="R102" s="37"/>
      <c r="S102" s="37"/>
      <c r="T102" s="37"/>
      <c r="U102" s="93">
        <v>1</v>
      </c>
      <c r="V102" s="100">
        <v>1</v>
      </c>
      <c r="W102" s="93">
        <v>1</v>
      </c>
      <c r="X102" s="93"/>
      <c r="Y102" s="93"/>
      <c r="Z102" s="93"/>
      <c r="AA102" s="38" t="s">
        <v>431</v>
      </c>
    </row>
    <row r="103" spans="1:27" s="72" customFormat="1" ht="28.8" x14ac:dyDescent="0.25">
      <c r="A103" s="16">
        <v>97</v>
      </c>
      <c r="B103" s="31" t="s">
        <v>484</v>
      </c>
      <c r="C103" s="25">
        <v>1</v>
      </c>
      <c r="D103" s="26" t="s">
        <v>485</v>
      </c>
      <c r="E103" s="64" t="s">
        <v>849</v>
      </c>
      <c r="F103" s="64" t="s">
        <v>845</v>
      </c>
      <c r="G103" s="27">
        <v>44722</v>
      </c>
      <c r="H103" s="94"/>
      <c r="I103" s="98">
        <v>48</v>
      </c>
      <c r="J103" s="37">
        <v>0</v>
      </c>
      <c r="K103" s="37">
        <v>0</v>
      </c>
      <c r="L103" s="37">
        <v>0</v>
      </c>
      <c r="M103" s="37">
        <v>0</v>
      </c>
      <c r="N103" s="37"/>
      <c r="O103" s="37">
        <v>0</v>
      </c>
      <c r="P103" s="37"/>
      <c r="Q103" s="37"/>
      <c r="R103" s="37"/>
      <c r="S103" s="37"/>
      <c r="T103" s="37"/>
      <c r="U103" s="64">
        <v>1</v>
      </c>
      <c r="V103" s="100">
        <v>0.75</v>
      </c>
      <c r="W103" s="64"/>
      <c r="X103" s="64"/>
      <c r="Y103" s="64"/>
      <c r="Z103" s="64"/>
      <c r="AA103" s="38" t="s">
        <v>431</v>
      </c>
    </row>
    <row r="104" spans="1:27" s="72" customFormat="1" ht="43.2" x14ac:dyDescent="0.25">
      <c r="A104" s="23">
        <v>98</v>
      </c>
      <c r="B104" s="31" t="s">
        <v>490</v>
      </c>
      <c r="C104" s="25">
        <v>1</v>
      </c>
      <c r="D104" s="26" t="s">
        <v>491</v>
      </c>
      <c r="E104" s="64" t="s">
        <v>847</v>
      </c>
      <c r="F104" s="64" t="s">
        <v>845</v>
      </c>
      <c r="G104" s="27">
        <v>44722</v>
      </c>
      <c r="H104" s="94"/>
      <c r="I104" s="98">
        <v>70</v>
      </c>
      <c r="J104" s="37">
        <v>14.5</v>
      </c>
      <c r="K104" s="37">
        <v>14.5</v>
      </c>
      <c r="L104" s="37">
        <v>0</v>
      </c>
      <c r="M104" s="37">
        <v>14.5</v>
      </c>
      <c r="N104" s="37"/>
      <c r="O104" s="37">
        <v>0</v>
      </c>
      <c r="P104" s="37"/>
      <c r="Q104" s="37"/>
      <c r="R104" s="37"/>
      <c r="S104" s="37"/>
      <c r="T104" s="37"/>
      <c r="U104" s="64">
        <v>1</v>
      </c>
      <c r="V104" s="100">
        <v>0.82350000000000001</v>
      </c>
      <c r="W104" s="64"/>
      <c r="X104" s="64"/>
      <c r="Y104" s="64"/>
      <c r="Z104" s="64"/>
      <c r="AA104" s="38" t="s">
        <v>431</v>
      </c>
    </row>
    <row r="105" spans="1:27" s="72" customFormat="1" ht="28.8" x14ac:dyDescent="0.25">
      <c r="A105" s="16">
        <v>99</v>
      </c>
      <c r="B105" s="31" t="s">
        <v>495</v>
      </c>
      <c r="C105" s="25">
        <v>1</v>
      </c>
      <c r="D105" s="26" t="s">
        <v>496</v>
      </c>
      <c r="E105" s="64" t="s">
        <v>850</v>
      </c>
      <c r="F105" s="64" t="s">
        <v>845</v>
      </c>
      <c r="G105" s="27">
        <v>44722</v>
      </c>
      <c r="H105" s="94"/>
      <c r="I105" s="98">
        <v>17.399999999999999</v>
      </c>
      <c r="J105" s="37">
        <v>0</v>
      </c>
      <c r="K105" s="37">
        <v>0</v>
      </c>
      <c r="L105" s="37">
        <v>0</v>
      </c>
      <c r="M105" s="37"/>
      <c r="N105" s="37">
        <v>0</v>
      </c>
      <c r="O105" s="37"/>
      <c r="P105" s="37">
        <v>0</v>
      </c>
      <c r="Q105" s="37"/>
      <c r="R105" s="37"/>
      <c r="S105" s="37"/>
      <c r="T105" s="37"/>
      <c r="U105" s="64">
        <v>1</v>
      </c>
      <c r="V105" s="100">
        <v>0.20960000000000001</v>
      </c>
      <c r="W105" s="64"/>
      <c r="X105" s="64"/>
      <c r="Y105" s="64"/>
      <c r="Z105" s="64"/>
      <c r="AA105" s="38" t="s">
        <v>431</v>
      </c>
    </row>
    <row r="106" spans="1:27" s="72" customFormat="1" ht="28.8" x14ac:dyDescent="0.25">
      <c r="A106" s="23">
        <v>100</v>
      </c>
      <c r="B106" s="31" t="s">
        <v>498</v>
      </c>
      <c r="C106" s="25">
        <v>1</v>
      </c>
      <c r="D106" s="26" t="s">
        <v>499</v>
      </c>
      <c r="E106" s="64" t="s">
        <v>844</v>
      </c>
      <c r="F106" s="64" t="s">
        <v>845</v>
      </c>
      <c r="G106" s="63">
        <v>44702</v>
      </c>
      <c r="H106" s="93"/>
      <c r="I106" s="98">
        <v>13.1</v>
      </c>
      <c r="J106" s="37">
        <v>0</v>
      </c>
      <c r="K106" s="37">
        <v>0</v>
      </c>
      <c r="L106" s="37">
        <v>0</v>
      </c>
      <c r="M106" s="37"/>
      <c r="N106" s="37">
        <v>0</v>
      </c>
      <c r="O106" s="37"/>
      <c r="P106" s="37">
        <v>0</v>
      </c>
      <c r="Q106" s="37"/>
      <c r="R106" s="37"/>
      <c r="S106" s="37"/>
      <c r="T106" s="37"/>
      <c r="U106" s="64">
        <v>1</v>
      </c>
      <c r="V106" s="100">
        <v>0.48520000000000002</v>
      </c>
      <c r="W106" s="64"/>
      <c r="X106" s="64"/>
      <c r="Y106" s="64"/>
      <c r="Z106" s="64"/>
      <c r="AA106" s="38" t="s">
        <v>431</v>
      </c>
    </row>
    <row r="107" spans="1:27" s="72" customFormat="1" ht="28.8" x14ac:dyDescent="0.25">
      <c r="A107" s="16">
        <v>101</v>
      </c>
      <c r="B107" s="31" t="s">
        <v>501</v>
      </c>
      <c r="C107" s="25">
        <v>1</v>
      </c>
      <c r="D107" s="26" t="s">
        <v>502</v>
      </c>
      <c r="E107" s="64" t="s">
        <v>844</v>
      </c>
      <c r="F107" s="64" t="s">
        <v>845</v>
      </c>
      <c r="G107" s="63">
        <v>44739</v>
      </c>
      <c r="H107" s="63"/>
      <c r="I107" s="98">
        <v>5</v>
      </c>
      <c r="J107" s="37">
        <v>0</v>
      </c>
      <c r="K107" s="37">
        <v>0</v>
      </c>
      <c r="L107" s="37">
        <v>0</v>
      </c>
      <c r="M107" s="37"/>
      <c r="N107" s="37">
        <v>0</v>
      </c>
      <c r="O107" s="37"/>
      <c r="P107" s="37">
        <v>0</v>
      </c>
      <c r="Q107" s="37"/>
      <c r="R107" s="37"/>
      <c r="S107" s="37"/>
      <c r="T107" s="37"/>
      <c r="U107" s="64">
        <v>1</v>
      </c>
      <c r="V107" s="100">
        <v>0.27779999999999999</v>
      </c>
      <c r="W107" s="64"/>
      <c r="X107" s="64"/>
      <c r="Y107" s="64"/>
      <c r="Z107" s="64"/>
      <c r="AA107" s="38" t="s">
        <v>431</v>
      </c>
    </row>
    <row r="108" spans="1:27" s="72" customFormat="1" ht="28.8" x14ac:dyDescent="0.25">
      <c r="A108" s="23">
        <v>102</v>
      </c>
      <c r="B108" s="31" t="s">
        <v>504</v>
      </c>
      <c r="C108" s="25">
        <v>1</v>
      </c>
      <c r="D108" s="26" t="s">
        <v>505</v>
      </c>
      <c r="E108" s="64" t="s">
        <v>851</v>
      </c>
      <c r="F108" s="64" t="s">
        <v>845</v>
      </c>
      <c r="G108" s="27">
        <v>44635</v>
      </c>
      <c r="H108" s="27"/>
      <c r="I108" s="98">
        <v>350</v>
      </c>
      <c r="J108" s="37">
        <v>20</v>
      </c>
      <c r="K108" s="37">
        <v>0</v>
      </c>
      <c r="L108" s="37">
        <v>20</v>
      </c>
      <c r="M108" s="37"/>
      <c r="N108" s="37">
        <v>20</v>
      </c>
      <c r="O108" s="37"/>
      <c r="P108" s="37">
        <v>0</v>
      </c>
      <c r="Q108" s="37"/>
      <c r="R108" s="37"/>
      <c r="S108" s="37"/>
      <c r="T108" s="37"/>
      <c r="U108" s="64">
        <v>1</v>
      </c>
      <c r="V108" s="100">
        <v>0.7</v>
      </c>
      <c r="W108" s="64"/>
      <c r="X108" s="64"/>
      <c r="Y108" s="64"/>
      <c r="Z108" s="64"/>
      <c r="AA108" s="38" t="s">
        <v>431</v>
      </c>
    </row>
    <row r="109" spans="1:27" s="72" customFormat="1" ht="28.8" x14ac:dyDescent="0.25">
      <c r="A109" s="16">
        <v>103</v>
      </c>
      <c r="B109" s="31" t="s">
        <v>509</v>
      </c>
      <c r="C109" s="25">
        <v>1</v>
      </c>
      <c r="D109" s="26" t="s">
        <v>510</v>
      </c>
      <c r="E109" s="64"/>
      <c r="F109" s="64" t="s">
        <v>845</v>
      </c>
      <c r="G109" s="63"/>
      <c r="H109" s="63">
        <v>44803</v>
      </c>
      <c r="I109" s="64"/>
      <c r="J109" s="37">
        <v>0</v>
      </c>
      <c r="K109" s="37">
        <v>0</v>
      </c>
      <c r="L109" s="37">
        <v>0</v>
      </c>
      <c r="M109" s="37">
        <v>0</v>
      </c>
      <c r="N109" s="37"/>
      <c r="O109" s="37">
        <v>0</v>
      </c>
      <c r="P109" s="37"/>
      <c r="Q109" s="37"/>
      <c r="R109" s="37"/>
      <c r="S109" s="37"/>
      <c r="T109" s="37"/>
      <c r="U109" s="64"/>
      <c r="V109" s="100"/>
      <c r="W109" s="64"/>
      <c r="X109" s="64"/>
      <c r="Y109" s="64"/>
      <c r="Z109" s="64" t="s">
        <v>817</v>
      </c>
      <c r="AA109" s="38" t="s">
        <v>431</v>
      </c>
    </row>
    <row r="110" spans="1:27" s="73" customFormat="1" ht="28.8" x14ac:dyDescent="0.25">
      <c r="A110" s="23">
        <v>104</v>
      </c>
      <c r="B110" s="31" t="s">
        <v>512</v>
      </c>
      <c r="C110" s="25">
        <v>1</v>
      </c>
      <c r="D110" s="26" t="s">
        <v>513</v>
      </c>
      <c r="E110" s="64" t="s">
        <v>844</v>
      </c>
      <c r="F110" s="64" t="s">
        <v>845</v>
      </c>
      <c r="G110" s="63"/>
      <c r="H110" s="76">
        <v>44803</v>
      </c>
      <c r="I110" s="64"/>
      <c r="J110" s="37">
        <v>0</v>
      </c>
      <c r="K110" s="37">
        <v>0</v>
      </c>
      <c r="L110" s="37">
        <v>0</v>
      </c>
      <c r="M110" s="37"/>
      <c r="N110" s="37">
        <v>0</v>
      </c>
      <c r="O110" s="37"/>
      <c r="P110" s="37">
        <v>0</v>
      </c>
      <c r="Q110" s="37"/>
      <c r="R110" s="37"/>
      <c r="S110" s="37"/>
      <c r="T110" s="37"/>
      <c r="U110" s="64"/>
      <c r="V110" s="100"/>
      <c r="W110" s="64"/>
      <c r="X110" s="64"/>
      <c r="Y110" s="64"/>
      <c r="Z110" s="64" t="s">
        <v>817</v>
      </c>
      <c r="AA110" s="38" t="s">
        <v>431</v>
      </c>
    </row>
    <row r="111" spans="1:27" s="72" customFormat="1" ht="24" x14ac:dyDescent="0.15">
      <c r="A111" s="16">
        <v>105</v>
      </c>
      <c r="B111" s="31" t="s">
        <v>520</v>
      </c>
      <c r="C111" s="25">
        <v>1</v>
      </c>
      <c r="D111" s="95" t="s">
        <v>521</v>
      </c>
      <c r="E111" s="64" t="s">
        <v>844</v>
      </c>
      <c r="F111" s="64" t="s">
        <v>845</v>
      </c>
      <c r="G111" s="63"/>
      <c r="H111" s="76">
        <v>44803</v>
      </c>
      <c r="I111" s="64"/>
      <c r="J111" s="37">
        <v>0</v>
      </c>
      <c r="K111" s="37">
        <v>0</v>
      </c>
      <c r="L111" s="37">
        <v>0</v>
      </c>
      <c r="M111" s="37"/>
      <c r="N111" s="37">
        <v>0</v>
      </c>
      <c r="O111" s="37"/>
      <c r="P111" s="37">
        <v>0</v>
      </c>
      <c r="Q111" s="37"/>
      <c r="R111" s="37"/>
      <c r="S111" s="37"/>
      <c r="T111" s="37"/>
      <c r="U111" s="64"/>
      <c r="V111" s="100"/>
      <c r="W111" s="64"/>
      <c r="X111" s="64"/>
      <c r="Y111" s="64"/>
      <c r="Z111" s="64" t="s">
        <v>817</v>
      </c>
      <c r="AA111" s="38" t="s">
        <v>431</v>
      </c>
    </row>
    <row r="112" spans="1:27" s="73" customFormat="1" ht="28.8" x14ac:dyDescent="0.25">
      <c r="A112" s="23">
        <v>106</v>
      </c>
      <c r="B112" s="31" t="s">
        <v>523</v>
      </c>
      <c r="C112" s="25">
        <v>1</v>
      </c>
      <c r="D112" s="96" t="s">
        <v>524</v>
      </c>
      <c r="E112" s="64" t="s">
        <v>844</v>
      </c>
      <c r="F112" s="64" t="s">
        <v>845</v>
      </c>
      <c r="G112" s="63"/>
      <c r="H112" s="76">
        <v>44803</v>
      </c>
      <c r="I112" s="64"/>
      <c r="J112" s="37">
        <v>0</v>
      </c>
      <c r="K112" s="37">
        <v>0</v>
      </c>
      <c r="L112" s="37">
        <v>0</v>
      </c>
      <c r="M112" s="37"/>
      <c r="N112" s="37">
        <v>0</v>
      </c>
      <c r="O112" s="37"/>
      <c r="P112" s="37">
        <v>0</v>
      </c>
      <c r="Q112" s="37"/>
      <c r="R112" s="37"/>
      <c r="S112" s="37"/>
      <c r="T112" s="37"/>
      <c r="U112" s="64"/>
      <c r="V112" s="100"/>
      <c r="W112" s="64"/>
      <c r="X112" s="64"/>
      <c r="Y112" s="64"/>
      <c r="Z112" s="64" t="s">
        <v>817</v>
      </c>
      <c r="AA112" s="38" t="s">
        <v>431</v>
      </c>
    </row>
    <row r="113" spans="1:27" s="73" customFormat="1" ht="28.8" x14ac:dyDescent="0.25">
      <c r="A113" s="16">
        <v>107</v>
      </c>
      <c r="B113" s="31" t="s">
        <v>527</v>
      </c>
      <c r="C113" s="25">
        <v>1</v>
      </c>
      <c r="D113" s="96" t="s">
        <v>528</v>
      </c>
      <c r="E113" s="64" t="s">
        <v>844</v>
      </c>
      <c r="F113" s="64" t="s">
        <v>845</v>
      </c>
      <c r="G113" s="63"/>
      <c r="H113" s="76">
        <v>44803</v>
      </c>
      <c r="I113" s="64"/>
      <c r="J113" s="37">
        <v>0</v>
      </c>
      <c r="K113" s="37">
        <v>0</v>
      </c>
      <c r="L113" s="37">
        <v>0</v>
      </c>
      <c r="M113" s="37"/>
      <c r="N113" s="37">
        <v>0</v>
      </c>
      <c r="O113" s="37"/>
      <c r="P113" s="37">
        <v>0</v>
      </c>
      <c r="Q113" s="37"/>
      <c r="R113" s="37"/>
      <c r="S113" s="37"/>
      <c r="T113" s="37"/>
      <c r="U113" s="64"/>
      <c r="V113" s="100"/>
      <c r="W113" s="64"/>
      <c r="X113" s="64"/>
      <c r="Y113" s="64"/>
      <c r="Z113" s="64" t="s">
        <v>817</v>
      </c>
      <c r="AA113" s="38" t="s">
        <v>431</v>
      </c>
    </row>
    <row r="114" spans="1:27" s="73" customFormat="1" ht="28.8" x14ac:dyDescent="0.25">
      <c r="A114" s="23">
        <v>108</v>
      </c>
      <c r="B114" s="31" t="s">
        <v>531</v>
      </c>
      <c r="C114" s="25">
        <v>1</v>
      </c>
      <c r="D114" s="97" t="s">
        <v>532</v>
      </c>
      <c r="E114" s="64" t="s">
        <v>844</v>
      </c>
      <c r="F114" s="64" t="s">
        <v>845</v>
      </c>
      <c r="G114" s="63"/>
      <c r="H114" s="76">
        <v>44803</v>
      </c>
      <c r="I114" s="64"/>
      <c r="J114" s="37">
        <v>0</v>
      </c>
      <c r="K114" s="37">
        <v>0</v>
      </c>
      <c r="L114" s="37">
        <v>0</v>
      </c>
      <c r="M114" s="37"/>
      <c r="N114" s="37">
        <v>0</v>
      </c>
      <c r="O114" s="37"/>
      <c r="P114" s="37">
        <v>0</v>
      </c>
      <c r="Q114" s="37"/>
      <c r="R114" s="37"/>
      <c r="S114" s="37"/>
      <c r="T114" s="37"/>
      <c r="U114" s="64"/>
      <c r="V114" s="100"/>
      <c r="W114" s="64"/>
      <c r="X114" s="64"/>
      <c r="Y114" s="64"/>
      <c r="Z114" s="64" t="s">
        <v>817</v>
      </c>
      <c r="AA114" s="38" t="s">
        <v>431</v>
      </c>
    </row>
    <row r="115" spans="1:27" s="73" customFormat="1" ht="28.8" x14ac:dyDescent="0.25">
      <c r="A115" s="16">
        <v>109</v>
      </c>
      <c r="B115" s="31" t="s">
        <v>535</v>
      </c>
      <c r="C115" s="25">
        <v>1</v>
      </c>
      <c r="D115" s="97" t="s">
        <v>536</v>
      </c>
      <c r="E115" s="64" t="s">
        <v>844</v>
      </c>
      <c r="F115" s="64" t="s">
        <v>845</v>
      </c>
      <c r="G115" s="63"/>
      <c r="H115" s="76">
        <v>44803</v>
      </c>
      <c r="I115" s="64"/>
      <c r="J115" s="37">
        <v>0</v>
      </c>
      <c r="K115" s="37">
        <v>0</v>
      </c>
      <c r="L115" s="37">
        <v>0</v>
      </c>
      <c r="M115" s="37"/>
      <c r="N115" s="37">
        <v>0</v>
      </c>
      <c r="O115" s="37"/>
      <c r="P115" s="37">
        <v>0</v>
      </c>
      <c r="Q115" s="37"/>
      <c r="R115" s="37"/>
      <c r="S115" s="37"/>
      <c r="T115" s="37"/>
      <c r="U115" s="64"/>
      <c r="V115" s="100"/>
      <c r="W115" s="64"/>
      <c r="X115" s="64"/>
      <c r="Y115" s="64"/>
      <c r="Z115" s="64" t="s">
        <v>817</v>
      </c>
      <c r="AA115" s="38" t="s">
        <v>431</v>
      </c>
    </row>
    <row r="116" spans="1:27" s="73" customFormat="1" ht="28.8" x14ac:dyDescent="0.25">
      <c r="A116" s="23">
        <v>110</v>
      </c>
      <c r="B116" s="31" t="s">
        <v>538</v>
      </c>
      <c r="C116" s="25">
        <v>1</v>
      </c>
      <c r="D116" s="97" t="s">
        <v>539</v>
      </c>
      <c r="E116" s="64" t="s">
        <v>844</v>
      </c>
      <c r="F116" s="64" t="s">
        <v>845</v>
      </c>
      <c r="G116" s="63"/>
      <c r="H116" s="76">
        <v>44803</v>
      </c>
      <c r="I116" s="64"/>
      <c r="J116" s="37">
        <v>0</v>
      </c>
      <c r="K116" s="37">
        <v>0</v>
      </c>
      <c r="L116" s="37">
        <v>0</v>
      </c>
      <c r="M116" s="37"/>
      <c r="N116" s="37">
        <v>0</v>
      </c>
      <c r="O116" s="37"/>
      <c r="P116" s="37">
        <v>0</v>
      </c>
      <c r="Q116" s="37"/>
      <c r="R116" s="37"/>
      <c r="S116" s="37"/>
      <c r="T116" s="37"/>
      <c r="U116" s="64"/>
      <c r="V116" s="100"/>
      <c r="W116" s="64"/>
      <c r="X116" s="64"/>
      <c r="Y116" s="64"/>
      <c r="Z116" s="64" t="s">
        <v>817</v>
      </c>
      <c r="AA116" s="38" t="s">
        <v>431</v>
      </c>
    </row>
    <row r="117" spans="1:27" s="73" customFormat="1" ht="28.8" x14ac:dyDescent="0.25">
      <c r="A117" s="16">
        <v>111</v>
      </c>
      <c r="B117" s="31" t="s">
        <v>546</v>
      </c>
      <c r="C117" s="25">
        <v>1</v>
      </c>
      <c r="D117" s="97" t="s">
        <v>547</v>
      </c>
      <c r="E117" s="64" t="s">
        <v>844</v>
      </c>
      <c r="F117" s="64" t="s">
        <v>845</v>
      </c>
      <c r="G117" s="63"/>
      <c r="H117" s="76">
        <v>44803</v>
      </c>
      <c r="I117" s="64"/>
      <c r="J117" s="37">
        <v>0</v>
      </c>
      <c r="K117" s="37">
        <v>0</v>
      </c>
      <c r="L117" s="37">
        <v>0</v>
      </c>
      <c r="M117" s="37"/>
      <c r="N117" s="37">
        <v>0</v>
      </c>
      <c r="O117" s="37"/>
      <c r="P117" s="37">
        <v>0</v>
      </c>
      <c r="Q117" s="37"/>
      <c r="R117" s="37"/>
      <c r="S117" s="37"/>
      <c r="T117" s="37"/>
      <c r="U117" s="64"/>
      <c r="V117" s="100"/>
      <c r="W117" s="64"/>
      <c r="X117" s="64"/>
      <c r="Y117" s="64"/>
      <c r="Z117" s="64" t="s">
        <v>817</v>
      </c>
      <c r="AA117" s="38" t="s">
        <v>431</v>
      </c>
    </row>
    <row r="118" spans="1:27" s="73" customFormat="1" ht="28.8" x14ac:dyDescent="0.25">
      <c r="A118" s="23">
        <v>112</v>
      </c>
      <c r="B118" s="31" t="s">
        <v>551</v>
      </c>
      <c r="C118" s="25">
        <v>1</v>
      </c>
      <c r="D118" s="25" t="s">
        <v>552</v>
      </c>
      <c r="E118" s="64"/>
      <c r="F118" s="64" t="s">
        <v>845</v>
      </c>
      <c r="G118" s="63"/>
      <c r="H118" s="63">
        <v>44834</v>
      </c>
      <c r="I118" s="64"/>
      <c r="J118" s="37">
        <v>0</v>
      </c>
      <c r="K118" s="37">
        <v>0</v>
      </c>
      <c r="L118" s="37">
        <v>0</v>
      </c>
      <c r="M118" s="37"/>
      <c r="N118" s="37">
        <v>0</v>
      </c>
      <c r="O118" s="37"/>
      <c r="P118" s="37">
        <v>0</v>
      </c>
      <c r="Q118" s="37"/>
      <c r="R118" s="37"/>
      <c r="S118" s="37"/>
      <c r="T118" s="37"/>
      <c r="U118" s="64"/>
      <c r="V118" s="100"/>
      <c r="W118" s="64"/>
      <c r="X118" s="64"/>
      <c r="Y118" s="64"/>
      <c r="Z118" s="64" t="s">
        <v>817</v>
      </c>
      <c r="AA118" s="38" t="s">
        <v>431</v>
      </c>
    </row>
    <row r="119" spans="1:27" s="6" customFormat="1" ht="55.95" customHeight="1" x14ac:dyDescent="0.25">
      <c r="A119" s="16">
        <v>113</v>
      </c>
      <c r="B119" s="32" t="s">
        <v>556</v>
      </c>
      <c r="C119" s="47">
        <f>SUM(C120:C121)</f>
        <v>2</v>
      </c>
      <c r="D119" s="20"/>
      <c r="E119" s="22"/>
      <c r="F119" s="22"/>
      <c r="G119" s="21"/>
      <c r="H119" s="21"/>
      <c r="I119" s="47">
        <f t="shared" ref="I119:U119" si="21">IF(SUM(I120:I121)=0,"",SUM(I120:I121))</f>
        <v>179.78</v>
      </c>
      <c r="J119" s="47">
        <f t="shared" si="21"/>
        <v>364.9</v>
      </c>
      <c r="K119" s="47">
        <f t="shared" si="21"/>
        <v>364.9</v>
      </c>
      <c r="L119" s="47" t="str">
        <f t="shared" si="21"/>
        <v/>
      </c>
      <c r="M119" s="47">
        <f t="shared" si="21"/>
        <v>46.65</v>
      </c>
      <c r="N119" s="47" t="str">
        <f t="shared" si="21"/>
        <v/>
      </c>
      <c r="O119" s="47">
        <f t="shared" si="21"/>
        <v>318.25</v>
      </c>
      <c r="P119" s="47" t="str">
        <f t="shared" si="21"/>
        <v/>
      </c>
      <c r="Q119" s="47" t="str">
        <f t="shared" si="21"/>
        <v/>
      </c>
      <c r="R119" s="47" t="str">
        <f t="shared" si="21"/>
        <v/>
      </c>
      <c r="S119" s="47" t="str">
        <f t="shared" si="21"/>
        <v/>
      </c>
      <c r="T119" s="47" t="str">
        <f t="shared" si="21"/>
        <v/>
      </c>
      <c r="U119" s="47">
        <f t="shared" si="21"/>
        <v>2</v>
      </c>
      <c r="V119" s="99">
        <f>SUM(V120:V121)</f>
        <v>1.5</v>
      </c>
      <c r="W119" s="47">
        <f t="shared" ref="W119:Y119" si="22">IF(SUM(W120:W121)=0,"",SUM(W120:W121))</f>
        <v>1</v>
      </c>
      <c r="X119" s="47">
        <f t="shared" si="22"/>
        <v>1</v>
      </c>
      <c r="Y119" s="47">
        <f t="shared" si="22"/>
        <v>1</v>
      </c>
      <c r="Z119" s="22"/>
      <c r="AA119" s="36" t="s">
        <v>556</v>
      </c>
    </row>
    <row r="120" spans="1:27" ht="42" customHeight="1" x14ac:dyDescent="0.25">
      <c r="A120" s="23">
        <v>114</v>
      </c>
      <c r="B120" s="31" t="s">
        <v>557</v>
      </c>
      <c r="C120" s="25">
        <v>1</v>
      </c>
      <c r="D120" s="26" t="s">
        <v>558</v>
      </c>
      <c r="E120" s="25" t="s">
        <v>852</v>
      </c>
      <c r="F120" s="25" t="s">
        <v>819</v>
      </c>
      <c r="G120" s="27">
        <v>44652</v>
      </c>
      <c r="H120" s="27"/>
      <c r="I120" s="37">
        <v>179.78</v>
      </c>
      <c r="J120" s="37">
        <f t="shared" ref="J120:J128" si="23">SUM(M120:T120)</f>
        <v>167.9</v>
      </c>
      <c r="K120" s="37">
        <f t="shared" ref="K120:K128" si="24">SUM(M120,O120,Q120,S120)</f>
        <v>167.9</v>
      </c>
      <c r="L120" s="37">
        <f t="shared" ref="L120:L128" si="25">SUM(N120,P120,R120,T120)</f>
        <v>0</v>
      </c>
      <c r="M120" s="37">
        <v>46.65</v>
      </c>
      <c r="N120" s="37">
        <v>0</v>
      </c>
      <c r="O120" s="37">
        <v>121.25</v>
      </c>
      <c r="P120" s="37">
        <v>0</v>
      </c>
      <c r="Q120" s="37"/>
      <c r="R120" s="37"/>
      <c r="S120" s="37"/>
      <c r="T120" s="37"/>
      <c r="U120" s="25">
        <v>1</v>
      </c>
      <c r="V120" s="84">
        <v>0.5</v>
      </c>
      <c r="W120" s="25"/>
      <c r="X120" s="25"/>
      <c r="Y120" s="25"/>
      <c r="Z120" s="25" t="s">
        <v>853</v>
      </c>
      <c r="AA120" s="38" t="s">
        <v>556</v>
      </c>
    </row>
    <row r="121" spans="1:27" ht="28.8" x14ac:dyDescent="0.25">
      <c r="A121" s="16">
        <v>115</v>
      </c>
      <c r="B121" s="31" t="s">
        <v>564</v>
      </c>
      <c r="C121" s="25">
        <v>1</v>
      </c>
      <c r="D121" s="26" t="s">
        <v>565</v>
      </c>
      <c r="E121" s="25" t="s">
        <v>854</v>
      </c>
      <c r="F121" s="25" t="s">
        <v>819</v>
      </c>
      <c r="G121" s="27">
        <v>44652</v>
      </c>
      <c r="H121" s="27"/>
      <c r="I121" s="37"/>
      <c r="J121" s="37">
        <f t="shared" si="23"/>
        <v>197</v>
      </c>
      <c r="K121" s="37">
        <f t="shared" si="24"/>
        <v>197</v>
      </c>
      <c r="L121" s="37">
        <f t="shared" si="25"/>
        <v>0</v>
      </c>
      <c r="M121" s="37">
        <v>0</v>
      </c>
      <c r="N121" s="37"/>
      <c r="O121" s="37">
        <v>197</v>
      </c>
      <c r="P121" s="37"/>
      <c r="Q121" s="37"/>
      <c r="R121" s="37"/>
      <c r="S121" s="37"/>
      <c r="T121" s="37"/>
      <c r="U121" s="25">
        <v>1</v>
      </c>
      <c r="V121" s="87">
        <v>1</v>
      </c>
      <c r="W121" s="25">
        <v>1</v>
      </c>
      <c r="X121" s="25">
        <v>1</v>
      </c>
      <c r="Y121" s="25">
        <v>1</v>
      </c>
      <c r="Z121" s="25"/>
      <c r="AA121" s="38" t="s">
        <v>556</v>
      </c>
    </row>
    <row r="122" spans="1:27" s="6" customFormat="1" ht="55.95" customHeight="1" x14ac:dyDescent="0.25">
      <c r="A122" s="23">
        <v>116</v>
      </c>
      <c r="B122" s="32" t="s">
        <v>570</v>
      </c>
      <c r="C122" s="47">
        <f>SUM(C123:C128)</f>
        <v>6</v>
      </c>
      <c r="D122" s="45"/>
      <c r="E122" s="22"/>
      <c r="F122" s="22"/>
      <c r="G122" s="21"/>
      <c r="H122" s="21"/>
      <c r="I122" s="47" t="str">
        <f t="shared" ref="I122:U122" si="26">IF(SUM(I123:I128)=0,"",SUM(I123:I128))</f>
        <v/>
      </c>
      <c r="J122" s="47" t="str">
        <f t="shared" si="26"/>
        <v/>
      </c>
      <c r="K122" s="47" t="str">
        <f t="shared" si="26"/>
        <v/>
      </c>
      <c r="L122" s="47" t="str">
        <f t="shared" si="26"/>
        <v/>
      </c>
      <c r="M122" s="47" t="str">
        <f t="shared" si="26"/>
        <v/>
      </c>
      <c r="N122" s="47" t="str">
        <f t="shared" si="26"/>
        <v/>
      </c>
      <c r="O122" s="47" t="str">
        <f t="shared" si="26"/>
        <v/>
      </c>
      <c r="P122" s="47" t="str">
        <f t="shared" si="26"/>
        <v/>
      </c>
      <c r="Q122" s="47" t="str">
        <f t="shared" si="26"/>
        <v/>
      </c>
      <c r="R122" s="47" t="str">
        <f t="shared" si="26"/>
        <v/>
      </c>
      <c r="S122" s="47" t="str">
        <f t="shared" si="26"/>
        <v/>
      </c>
      <c r="T122" s="47" t="str">
        <f t="shared" si="26"/>
        <v/>
      </c>
      <c r="U122" s="47" t="str">
        <f t="shared" si="26"/>
        <v/>
      </c>
      <c r="V122" s="99">
        <f>SUM(V123:V128)/C122</f>
        <v>0</v>
      </c>
      <c r="W122" s="47" t="str">
        <f t="shared" ref="W122:Y122" si="27">IF(SUM(W123:W128)=0,"",SUM(W123:W128))</f>
        <v/>
      </c>
      <c r="X122" s="47" t="str">
        <f t="shared" si="27"/>
        <v/>
      </c>
      <c r="Y122" s="47" t="str">
        <f t="shared" si="27"/>
        <v/>
      </c>
      <c r="Z122" s="22"/>
      <c r="AA122" s="56" t="s">
        <v>570</v>
      </c>
    </row>
    <row r="123" spans="1:27" ht="40.950000000000003" customHeight="1" x14ac:dyDescent="0.25">
      <c r="A123" s="16">
        <v>117</v>
      </c>
      <c r="B123" s="49" t="s">
        <v>571</v>
      </c>
      <c r="C123" s="25">
        <v>1</v>
      </c>
      <c r="D123" s="50" t="s">
        <v>572</v>
      </c>
      <c r="E123" s="25"/>
      <c r="F123" s="25"/>
      <c r="G123" s="27"/>
      <c r="H123" s="76">
        <v>44794</v>
      </c>
      <c r="I123" s="37"/>
      <c r="J123" s="37">
        <f t="shared" si="23"/>
        <v>0</v>
      </c>
      <c r="K123" s="37">
        <f t="shared" si="24"/>
        <v>0</v>
      </c>
      <c r="L123" s="37">
        <f t="shared" si="25"/>
        <v>0</v>
      </c>
      <c r="M123" s="37">
        <v>0</v>
      </c>
      <c r="N123" s="37"/>
      <c r="O123" s="37">
        <v>0</v>
      </c>
      <c r="P123" s="37"/>
      <c r="Q123" s="37"/>
      <c r="R123" s="37"/>
      <c r="S123" s="37"/>
      <c r="T123" s="37"/>
      <c r="U123" s="25"/>
      <c r="V123" s="87"/>
      <c r="W123" s="25"/>
      <c r="X123" s="25"/>
      <c r="Y123" s="25"/>
      <c r="Z123" s="25" t="s">
        <v>817</v>
      </c>
      <c r="AA123" s="58" t="s">
        <v>570</v>
      </c>
    </row>
    <row r="124" spans="1:27" ht="40.950000000000003" customHeight="1" x14ac:dyDescent="0.25">
      <c r="A124" s="23">
        <v>118</v>
      </c>
      <c r="B124" s="49" t="s">
        <v>575</v>
      </c>
      <c r="C124" s="25">
        <v>1</v>
      </c>
      <c r="D124" s="54" t="s">
        <v>576</v>
      </c>
      <c r="E124" s="25"/>
      <c r="F124" s="25"/>
      <c r="G124" s="27"/>
      <c r="H124" s="76">
        <v>44794</v>
      </c>
      <c r="I124" s="37"/>
      <c r="J124" s="37">
        <f t="shared" si="23"/>
        <v>0</v>
      </c>
      <c r="K124" s="37">
        <f t="shared" si="24"/>
        <v>0</v>
      </c>
      <c r="L124" s="37">
        <f t="shared" si="25"/>
        <v>0</v>
      </c>
      <c r="M124" s="37">
        <v>0</v>
      </c>
      <c r="N124" s="37"/>
      <c r="O124" s="37">
        <v>0</v>
      </c>
      <c r="P124" s="37"/>
      <c r="Q124" s="37"/>
      <c r="R124" s="37"/>
      <c r="S124" s="37"/>
      <c r="T124" s="37"/>
      <c r="U124" s="25"/>
      <c r="V124" s="87"/>
      <c r="W124" s="25"/>
      <c r="X124" s="25"/>
      <c r="Y124" s="25"/>
      <c r="Z124" s="25" t="s">
        <v>817</v>
      </c>
      <c r="AA124" s="58" t="s">
        <v>570</v>
      </c>
    </row>
    <row r="125" spans="1:27" ht="28.8" x14ac:dyDescent="0.25">
      <c r="A125" s="16">
        <v>119</v>
      </c>
      <c r="B125" s="49" t="s">
        <v>578</v>
      </c>
      <c r="C125" s="25">
        <v>1</v>
      </c>
      <c r="D125" s="55" t="s">
        <v>579</v>
      </c>
      <c r="E125" s="25"/>
      <c r="F125" s="25"/>
      <c r="G125" s="27"/>
      <c r="H125" s="76">
        <v>44794</v>
      </c>
      <c r="I125" s="37"/>
      <c r="J125" s="37">
        <f t="shared" si="23"/>
        <v>0</v>
      </c>
      <c r="K125" s="37">
        <f t="shared" si="24"/>
        <v>0</v>
      </c>
      <c r="L125" s="37">
        <f t="shared" si="25"/>
        <v>0</v>
      </c>
      <c r="M125" s="37">
        <v>0</v>
      </c>
      <c r="N125" s="37"/>
      <c r="O125" s="37">
        <v>0</v>
      </c>
      <c r="P125" s="37"/>
      <c r="Q125" s="37"/>
      <c r="R125" s="37"/>
      <c r="S125" s="37"/>
      <c r="T125" s="37"/>
      <c r="U125" s="25"/>
      <c r="V125" s="87"/>
      <c r="W125" s="25"/>
      <c r="X125" s="25"/>
      <c r="Y125" s="25"/>
      <c r="Z125" s="25" t="s">
        <v>817</v>
      </c>
      <c r="AA125" s="58" t="s">
        <v>570</v>
      </c>
    </row>
    <row r="126" spans="1:27" ht="28.8" x14ac:dyDescent="0.25">
      <c r="A126" s="23">
        <v>120</v>
      </c>
      <c r="B126" s="49" t="s">
        <v>581</v>
      </c>
      <c r="C126" s="25">
        <v>1</v>
      </c>
      <c r="D126" s="55" t="s">
        <v>582</v>
      </c>
      <c r="E126" s="25"/>
      <c r="F126" s="25"/>
      <c r="G126" s="27"/>
      <c r="H126" s="76">
        <v>44794</v>
      </c>
      <c r="I126" s="37"/>
      <c r="J126" s="37">
        <f t="shared" si="23"/>
        <v>0</v>
      </c>
      <c r="K126" s="37">
        <f t="shared" si="24"/>
        <v>0</v>
      </c>
      <c r="L126" s="37">
        <f t="shared" si="25"/>
        <v>0</v>
      </c>
      <c r="M126" s="37">
        <v>0</v>
      </c>
      <c r="N126" s="37"/>
      <c r="O126" s="37">
        <v>0</v>
      </c>
      <c r="P126" s="37"/>
      <c r="Q126" s="37"/>
      <c r="R126" s="37"/>
      <c r="S126" s="37"/>
      <c r="T126" s="37"/>
      <c r="U126" s="25"/>
      <c r="V126" s="87"/>
      <c r="W126" s="25"/>
      <c r="X126" s="25"/>
      <c r="Y126" s="25"/>
      <c r="Z126" s="25" t="s">
        <v>817</v>
      </c>
      <c r="AA126" s="58" t="s">
        <v>570</v>
      </c>
    </row>
    <row r="127" spans="1:27" ht="28.8" x14ac:dyDescent="0.25">
      <c r="A127" s="16">
        <v>121</v>
      </c>
      <c r="B127" s="49" t="s">
        <v>584</v>
      </c>
      <c r="C127" s="25">
        <v>1</v>
      </c>
      <c r="D127" s="50" t="s">
        <v>585</v>
      </c>
      <c r="E127" s="25"/>
      <c r="F127" s="25"/>
      <c r="G127" s="27"/>
      <c r="H127" s="76">
        <v>44794</v>
      </c>
      <c r="I127" s="37"/>
      <c r="J127" s="37">
        <f t="shared" si="23"/>
        <v>0</v>
      </c>
      <c r="K127" s="37">
        <f t="shared" si="24"/>
        <v>0</v>
      </c>
      <c r="L127" s="37">
        <f t="shared" si="25"/>
        <v>0</v>
      </c>
      <c r="M127" s="37">
        <v>0</v>
      </c>
      <c r="N127" s="37"/>
      <c r="O127" s="37">
        <v>0</v>
      </c>
      <c r="P127" s="37"/>
      <c r="Q127" s="37"/>
      <c r="R127" s="37"/>
      <c r="S127" s="37"/>
      <c r="T127" s="37"/>
      <c r="U127" s="25"/>
      <c r="V127" s="87"/>
      <c r="W127" s="25"/>
      <c r="X127" s="25"/>
      <c r="Y127" s="25"/>
      <c r="Z127" s="25" t="s">
        <v>817</v>
      </c>
      <c r="AA127" s="58" t="s">
        <v>570</v>
      </c>
    </row>
    <row r="128" spans="1:27" ht="28.8" x14ac:dyDescent="0.25">
      <c r="A128" s="23">
        <v>122</v>
      </c>
      <c r="B128" s="49" t="s">
        <v>587</v>
      </c>
      <c r="C128" s="25">
        <v>1</v>
      </c>
      <c r="D128" s="55" t="s">
        <v>588</v>
      </c>
      <c r="E128" s="25"/>
      <c r="F128" s="25"/>
      <c r="G128" s="27"/>
      <c r="H128" s="76">
        <v>44794</v>
      </c>
      <c r="I128" s="37"/>
      <c r="J128" s="37">
        <f t="shared" si="23"/>
        <v>0</v>
      </c>
      <c r="K128" s="37">
        <f t="shared" si="24"/>
        <v>0</v>
      </c>
      <c r="L128" s="37">
        <f t="shared" si="25"/>
        <v>0</v>
      </c>
      <c r="M128" s="37">
        <v>0</v>
      </c>
      <c r="N128" s="37"/>
      <c r="O128" s="37">
        <v>0</v>
      </c>
      <c r="P128" s="37"/>
      <c r="Q128" s="37"/>
      <c r="R128" s="37"/>
      <c r="S128" s="37"/>
      <c r="T128" s="37"/>
      <c r="U128" s="25"/>
      <c r="V128" s="87"/>
      <c r="W128" s="25"/>
      <c r="X128" s="25"/>
      <c r="Y128" s="25"/>
      <c r="Z128" s="25" t="s">
        <v>817</v>
      </c>
      <c r="AA128" s="58" t="s">
        <v>570</v>
      </c>
    </row>
    <row r="129" spans="1:27" s="6" customFormat="1" ht="55.95" customHeight="1" x14ac:dyDescent="0.25">
      <c r="A129" s="16">
        <v>123</v>
      </c>
      <c r="B129" s="22" t="s">
        <v>412</v>
      </c>
      <c r="C129" s="22">
        <f>SUM(C130)</f>
        <v>1</v>
      </c>
      <c r="D129" s="22"/>
      <c r="E129" s="22"/>
      <c r="F129" s="101"/>
      <c r="G129" s="22"/>
      <c r="H129" s="22"/>
      <c r="I129" s="22" t="str">
        <f t="shared" ref="I129:U129" si="28">IF(SUM(I130)=0,"",SUM(I130))</f>
        <v/>
      </c>
      <c r="J129" s="22">
        <f t="shared" si="28"/>
        <v>18</v>
      </c>
      <c r="K129" s="22">
        <f t="shared" si="28"/>
        <v>18</v>
      </c>
      <c r="L129" s="22" t="str">
        <f t="shared" si="28"/>
        <v/>
      </c>
      <c r="M129" s="22">
        <f t="shared" si="28"/>
        <v>18</v>
      </c>
      <c r="N129" s="22" t="str">
        <f t="shared" si="28"/>
        <v/>
      </c>
      <c r="O129" s="22" t="str">
        <f t="shared" si="28"/>
        <v/>
      </c>
      <c r="P129" s="22" t="str">
        <f t="shared" si="28"/>
        <v/>
      </c>
      <c r="Q129" s="22" t="str">
        <f t="shared" si="28"/>
        <v/>
      </c>
      <c r="R129" s="22" t="str">
        <f t="shared" si="28"/>
        <v/>
      </c>
      <c r="S129" s="22" t="str">
        <f t="shared" si="28"/>
        <v/>
      </c>
      <c r="T129" s="22" t="str">
        <f t="shared" si="28"/>
        <v/>
      </c>
      <c r="U129" s="22">
        <f t="shared" si="28"/>
        <v>1</v>
      </c>
      <c r="V129" s="85">
        <f>SUM(V130)/C129</f>
        <v>1</v>
      </c>
      <c r="W129" s="22">
        <f t="shared" ref="W129:Y129" si="29">IF(SUM(W130)=0,"",SUM(W130))</f>
        <v>1</v>
      </c>
      <c r="X129" s="22">
        <f t="shared" si="29"/>
        <v>1</v>
      </c>
      <c r="Y129" s="22" t="str">
        <f t="shared" si="29"/>
        <v/>
      </c>
      <c r="Z129" s="59"/>
      <c r="AA129" s="36" t="s">
        <v>590</v>
      </c>
    </row>
    <row r="130" spans="1:27" ht="46.95" customHeight="1" x14ac:dyDescent="0.25">
      <c r="A130" s="23">
        <v>124</v>
      </c>
      <c r="B130" s="31" t="s">
        <v>591</v>
      </c>
      <c r="C130" s="28">
        <v>1</v>
      </c>
      <c r="D130" s="26" t="s">
        <v>592</v>
      </c>
      <c r="E130" s="25"/>
      <c r="F130" s="25" t="s">
        <v>819</v>
      </c>
      <c r="G130" s="27">
        <v>44640</v>
      </c>
      <c r="H130" s="77"/>
      <c r="I130" s="80"/>
      <c r="J130" s="37">
        <f t="shared" ref="J130:J135" si="30">SUM(M130:T130)</f>
        <v>18</v>
      </c>
      <c r="K130" s="37">
        <f t="shared" ref="K130:K135" si="31">SUM(M130,O130,Q130,S130)</f>
        <v>18</v>
      </c>
      <c r="L130" s="37">
        <f t="shared" ref="L130:L135" si="32">SUM(N130,P130,R130,T130)</f>
        <v>0</v>
      </c>
      <c r="M130" s="37">
        <v>18</v>
      </c>
      <c r="N130" s="37"/>
      <c r="O130" s="37">
        <v>0</v>
      </c>
      <c r="P130" s="80"/>
      <c r="Q130" s="80"/>
      <c r="R130" s="80"/>
      <c r="S130" s="80"/>
      <c r="T130" s="80"/>
      <c r="U130" s="28">
        <v>1</v>
      </c>
      <c r="V130" s="86">
        <v>1</v>
      </c>
      <c r="W130" s="28">
        <v>1</v>
      </c>
      <c r="X130" s="28">
        <v>1</v>
      </c>
      <c r="Y130" s="28"/>
      <c r="Z130" s="25" t="s">
        <v>855</v>
      </c>
      <c r="AA130" s="38" t="s">
        <v>590</v>
      </c>
    </row>
    <row r="131" spans="1:27" s="6" customFormat="1" ht="55.95" customHeight="1" x14ac:dyDescent="0.25">
      <c r="A131" s="16">
        <v>125</v>
      </c>
      <c r="B131" s="30" t="s">
        <v>84</v>
      </c>
      <c r="C131" s="22">
        <f>SUM(C132:C135)</f>
        <v>4</v>
      </c>
      <c r="D131" s="45"/>
      <c r="E131" s="22"/>
      <c r="F131" s="22"/>
      <c r="G131" s="21"/>
      <c r="H131" s="21"/>
      <c r="I131" s="22" t="str">
        <f t="shared" ref="I131:U131" si="33">IF(SUM(I132:I135)=0,"",SUM(I132:I135))</f>
        <v/>
      </c>
      <c r="J131" s="22">
        <f t="shared" si="33"/>
        <v>61.5</v>
      </c>
      <c r="K131" s="22">
        <f t="shared" si="33"/>
        <v>61.5</v>
      </c>
      <c r="L131" s="22" t="str">
        <f t="shared" si="33"/>
        <v/>
      </c>
      <c r="M131" s="22">
        <f t="shared" si="33"/>
        <v>61.5</v>
      </c>
      <c r="N131" s="22" t="str">
        <f t="shared" si="33"/>
        <v/>
      </c>
      <c r="O131" s="22" t="str">
        <f t="shared" si="33"/>
        <v/>
      </c>
      <c r="P131" s="22" t="str">
        <f t="shared" si="33"/>
        <v/>
      </c>
      <c r="Q131" s="22" t="str">
        <f t="shared" si="33"/>
        <v/>
      </c>
      <c r="R131" s="22" t="str">
        <f t="shared" si="33"/>
        <v/>
      </c>
      <c r="S131" s="22" t="str">
        <f t="shared" si="33"/>
        <v/>
      </c>
      <c r="T131" s="22" t="str">
        <f t="shared" si="33"/>
        <v/>
      </c>
      <c r="U131" s="22">
        <f t="shared" si="33"/>
        <v>2</v>
      </c>
      <c r="V131" s="85">
        <f>SUM(V132:V135)/C131</f>
        <v>0.45</v>
      </c>
      <c r="W131" s="22" t="str">
        <f t="shared" ref="W131:Y131" si="34">IF(SUM(W132:W135)=0,"",SUM(W132:W135))</f>
        <v/>
      </c>
      <c r="X131" s="22" t="str">
        <f t="shared" si="34"/>
        <v/>
      </c>
      <c r="Y131" s="22" t="str">
        <f t="shared" si="34"/>
        <v/>
      </c>
      <c r="Z131" s="22"/>
      <c r="AA131" s="36" t="s">
        <v>597</v>
      </c>
    </row>
    <row r="132" spans="1:27" ht="28.8" x14ac:dyDescent="0.25">
      <c r="A132" s="23">
        <v>126</v>
      </c>
      <c r="B132" s="31" t="s">
        <v>598</v>
      </c>
      <c r="C132" s="25">
        <v>1</v>
      </c>
      <c r="D132" s="60" t="s">
        <v>599</v>
      </c>
      <c r="E132" s="25"/>
      <c r="F132" s="25"/>
      <c r="G132" s="27"/>
      <c r="H132" s="76">
        <v>44794</v>
      </c>
      <c r="I132" s="37"/>
      <c r="J132" s="37">
        <f t="shared" si="30"/>
        <v>0</v>
      </c>
      <c r="K132" s="37">
        <f t="shared" si="31"/>
        <v>0</v>
      </c>
      <c r="L132" s="37">
        <f t="shared" si="32"/>
        <v>0</v>
      </c>
      <c r="M132" s="37">
        <v>0</v>
      </c>
      <c r="N132" s="37"/>
      <c r="O132" s="37">
        <v>0</v>
      </c>
      <c r="P132" s="37"/>
      <c r="Q132" s="37"/>
      <c r="R132" s="37"/>
      <c r="S132" s="37"/>
      <c r="T132" s="37"/>
      <c r="U132" s="25"/>
      <c r="V132" s="87"/>
      <c r="W132" s="25"/>
      <c r="X132" s="25"/>
      <c r="Y132" s="25"/>
      <c r="Z132" s="25" t="s">
        <v>856</v>
      </c>
      <c r="AA132" s="38" t="s">
        <v>597</v>
      </c>
    </row>
    <row r="133" spans="1:27" ht="28.8" x14ac:dyDescent="0.25">
      <c r="A133" s="16">
        <v>127</v>
      </c>
      <c r="B133" s="31" t="s">
        <v>604</v>
      </c>
      <c r="C133" s="25">
        <v>1</v>
      </c>
      <c r="D133" s="26" t="s">
        <v>605</v>
      </c>
      <c r="E133" s="25"/>
      <c r="F133" s="25"/>
      <c r="G133" s="27"/>
      <c r="H133" s="76">
        <v>44794</v>
      </c>
      <c r="I133" s="37"/>
      <c r="J133" s="37">
        <f t="shared" si="30"/>
        <v>41.5</v>
      </c>
      <c r="K133" s="37">
        <f t="shared" si="31"/>
        <v>41.5</v>
      </c>
      <c r="L133" s="37">
        <f t="shared" si="32"/>
        <v>0</v>
      </c>
      <c r="M133" s="37">
        <v>41.5</v>
      </c>
      <c r="N133" s="37"/>
      <c r="O133" s="37">
        <v>0</v>
      </c>
      <c r="P133" s="37"/>
      <c r="Q133" s="37"/>
      <c r="R133" s="37"/>
      <c r="S133" s="37"/>
      <c r="T133" s="37"/>
      <c r="U133" s="25"/>
      <c r="V133" s="87"/>
      <c r="W133" s="25"/>
      <c r="X133" s="25"/>
      <c r="Y133" s="25"/>
      <c r="Z133" s="25" t="s">
        <v>856</v>
      </c>
      <c r="AA133" s="38" t="s">
        <v>597</v>
      </c>
    </row>
    <row r="134" spans="1:27" ht="30" customHeight="1" x14ac:dyDescent="0.25">
      <c r="A134" s="23">
        <v>128</v>
      </c>
      <c r="B134" s="31" t="s">
        <v>608</v>
      </c>
      <c r="C134" s="28">
        <v>1</v>
      </c>
      <c r="D134" s="26" t="s">
        <v>609</v>
      </c>
      <c r="E134" s="25"/>
      <c r="F134" s="25"/>
      <c r="G134" s="27">
        <v>44635</v>
      </c>
      <c r="H134" s="77"/>
      <c r="I134" s="80"/>
      <c r="J134" s="37">
        <f t="shared" si="30"/>
        <v>10</v>
      </c>
      <c r="K134" s="37">
        <f t="shared" si="31"/>
        <v>10</v>
      </c>
      <c r="L134" s="37">
        <f t="shared" si="32"/>
        <v>0</v>
      </c>
      <c r="M134" s="37">
        <v>10</v>
      </c>
      <c r="N134" s="37"/>
      <c r="O134" s="37">
        <v>0</v>
      </c>
      <c r="P134" s="80"/>
      <c r="Q134" s="80"/>
      <c r="R134" s="80"/>
      <c r="S134" s="80"/>
      <c r="T134" s="80"/>
      <c r="U134" s="28">
        <v>1</v>
      </c>
      <c r="V134" s="89">
        <v>0.9</v>
      </c>
      <c r="W134" s="28"/>
      <c r="X134" s="28"/>
      <c r="Y134" s="28"/>
      <c r="Z134" s="25"/>
      <c r="AA134" s="38" t="s">
        <v>597</v>
      </c>
    </row>
    <row r="135" spans="1:27" ht="28.8" x14ac:dyDescent="0.25">
      <c r="A135" s="16">
        <v>129</v>
      </c>
      <c r="B135" s="31" t="s">
        <v>612</v>
      </c>
      <c r="C135" s="25">
        <v>1</v>
      </c>
      <c r="D135" s="26" t="s">
        <v>613</v>
      </c>
      <c r="E135" s="25"/>
      <c r="F135" s="25"/>
      <c r="G135" s="27">
        <v>44666</v>
      </c>
      <c r="H135" s="27"/>
      <c r="I135" s="37"/>
      <c r="J135" s="37">
        <f t="shared" si="30"/>
        <v>10</v>
      </c>
      <c r="K135" s="37">
        <f t="shared" si="31"/>
        <v>10</v>
      </c>
      <c r="L135" s="37">
        <f t="shared" si="32"/>
        <v>0</v>
      </c>
      <c r="M135" s="37">
        <v>10</v>
      </c>
      <c r="N135" s="37"/>
      <c r="O135" s="37">
        <v>0</v>
      </c>
      <c r="P135" s="37"/>
      <c r="Q135" s="37"/>
      <c r="R135" s="37"/>
      <c r="S135" s="37"/>
      <c r="T135" s="37"/>
      <c r="U135" s="25">
        <v>1</v>
      </c>
      <c r="V135" s="84">
        <v>0.9</v>
      </c>
      <c r="W135" s="25"/>
      <c r="X135" s="25"/>
      <c r="Y135" s="25"/>
      <c r="Z135" s="25"/>
      <c r="AA135" s="38" t="s">
        <v>597</v>
      </c>
    </row>
    <row r="136" spans="1:27" s="6" customFormat="1" ht="55.95" customHeight="1" x14ac:dyDescent="0.25">
      <c r="A136" s="23">
        <v>130</v>
      </c>
      <c r="B136" s="22" t="s">
        <v>615</v>
      </c>
      <c r="C136" s="22">
        <f>SUM(C137)</f>
        <v>1</v>
      </c>
      <c r="D136" s="20"/>
      <c r="E136" s="22"/>
      <c r="F136" s="22"/>
      <c r="G136" s="21"/>
      <c r="H136" s="21"/>
      <c r="I136" s="22" t="str">
        <f t="shared" ref="I136:U136" si="35">IF(SUM(I137)=0,"",SUM(I137))</f>
        <v/>
      </c>
      <c r="J136" s="22">
        <f t="shared" si="35"/>
        <v>147.5</v>
      </c>
      <c r="K136" s="22">
        <f t="shared" si="35"/>
        <v>147.5</v>
      </c>
      <c r="L136" s="22" t="str">
        <f t="shared" si="35"/>
        <v/>
      </c>
      <c r="M136" s="22">
        <f t="shared" si="35"/>
        <v>147.5</v>
      </c>
      <c r="N136" s="22" t="str">
        <f t="shared" si="35"/>
        <v/>
      </c>
      <c r="O136" s="22" t="str">
        <f t="shared" si="35"/>
        <v/>
      </c>
      <c r="P136" s="22" t="str">
        <f t="shared" si="35"/>
        <v/>
      </c>
      <c r="Q136" s="22" t="str">
        <f t="shared" si="35"/>
        <v/>
      </c>
      <c r="R136" s="22" t="str">
        <f t="shared" si="35"/>
        <v/>
      </c>
      <c r="S136" s="22" t="str">
        <f t="shared" si="35"/>
        <v/>
      </c>
      <c r="T136" s="22" t="str">
        <f t="shared" si="35"/>
        <v/>
      </c>
      <c r="U136" s="22">
        <f t="shared" si="35"/>
        <v>1</v>
      </c>
      <c r="V136" s="85">
        <f>SUM(V137)/C136</f>
        <v>0.3</v>
      </c>
      <c r="W136" s="22" t="str">
        <f t="shared" ref="W136:Y136" si="36">IF(SUM(W137)=0,"",SUM(W137))</f>
        <v/>
      </c>
      <c r="X136" s="22" t="str">
        <f t="shared" si="36"/>
        <v/>
      </c>
      <c r="Y136" s="22" t="str">
        <f t="shared" si="36"/>
        <v/>
      </c>
      <c r="Z136" s="22"/>
      <c r="AA136" s="36" t="s">
        <v>616</v>
      </c>
    </row>
    <row r="137" spans="1:27" s="72" customFormat="1" ht="57.6" x14ac:dyDescent="0.25">
      <c r="A137" s="16">
        <v>131</v>
      </c>
      <c r="B137" s="31" t="s">
        <v>617</v>
      </c>
      <c r="C137" s="25">
        <v>1</v>
      </c>
      <c r="D137" s="26" t="s">
        <v>618</v>
      </c>
      <c r="E137" s="25" t="s">
        <v>857</v>
      </c>
      <c r="F137" s="25" t="s">
        <v>858</v>
      </c>
      <c r="G137" s="27">
        <v>44742</v>
      </c>
      <c r="H137" s="27"/>
      <c r="I137" s="37"/>
      <c r="J137" s="37">
        <f t="shared" ref="J137:J141" si="37">SUM(M137:T137)</f>
        <v>147.5</v>
      </c>
      <c r="K137" s="37">
        <f t="shared" ref="K137:K141" si="38">SUM(M137,O137,Q137,S137)</f>
        <v>147.5</v>
      </c>
      <c r="L137" s="37">
        <f t="shared" ref="L137:L141" si="39">SUM(N137,P137,R137,T137)</f>
        <v>0</v>
      </c>
      <c r="M137" s="37">
        <v>147.5</v>
      </c>
      <c r="N137" s="37"/>
      <c r="O137" s="37">
        <v>0</v>
      </c>
      <c r="P137" s="37"/>
      <c r="Q137" s="37"/>
      <c r="R137" s="37"/>
      <c r="S137" s="37"/>
      <c r="T137" s="37"/>
      <c r="U137" s="25">
        <v>1</v>
      </c>
      <c r="V137" s="84">
        <v>0.3</v>
      </c>
      <c r="W137" s="25"/>
      <c r="X137" s="25"/>
      <c r="Y137" s="25"/>
      <c r="Z137" s="25" t="s">
        <v>859</v>
      </c>
      <c r="AA137" s="38" t="s">
        <v>616</v>
      </c>
    </row>
    <row r="138" spans="1:27" s="6" customFormat="1" ht="55.95" customHeight="1" x14ac:dyDescent="0.25">
      <c r="A138" s="23">
        <v>132</v>
      </c>
      <c r="B138" s="32" t="s">
        <v>111</v>
      </c>
      <c r="C138" s="22">
        <f>SUM(C139:C141)</f>
        <v>3</v>
      </c>
      <c r="D138" s="20"/>
      <c r="E138" s="22"/>
      <c r="F138" s="22"/>
      <c r="G138" s="21"/>
      <c r="H138" s="21"/>
      <c r="I138" s="22" t="str">
        <f t="shared" ref="I138:U138" si="40">IF(SUM(I139:I141)=0,"",SUM(I139:I141))</f>
        <v/>
      </c>
      <c r="J138" s="22">
        <f t="shared" si="40"/>
        <v>10</v>
      </c>
      <c r="K138" s="22">
        <f t="shared" si="40"/>
        <v>10</v>
      </c>
      <c r="L138" s="22" t="str">
        <f t="shared" si="40"/>
        <v/>
      </c>
      <c r="M138" s="22">
        <f t="shared" si="40"/>
        <v>10</v>
      </c>
      <c r="N138" s="22" t="str">
        <f t="shared" si="40"/>
        <v/>
      </c>
      <c r="O138" s="22" t="str">
        <f t="shared" si="40"/>
        <v/>
      </c>
      <c r="P138" s="22" t="str">
        <f t="shared" si="40"/>
        <v/>
      </c>
      <c r="Q138" s="22" t="str">
        <f t="shared" si="40"/>
        <v/>
      </c>
      <c r="R138" s="22" t="str">
        <f t="shared" si="40"/>
        <v/>
      </c>
      <c r="S138" s="22" t="str">
        <f t="shared" si="40"/>
        <v/>
      </c>
      <c r="T138" s="22" t="str">
        <f t="shared" si="40"/>
        <v/>
      </c>
      <c r="U138" s="22">
        <f t="shared" si="40"/>
        <v>1</v>
      </c>
      <c r="V138" s="85">
        <f>SUM(V139:V141)/C138</f>
        <v>0.33333333333333331</v>
      </c>
      <c r="W138" s="22">
        <f t="shared" ref="W138:Y138" si="41">IF(SUM(W139:W141)=0,"",SUM(W139:W141))</f>
        <v>1</v>
      </c>
      <c r="X138" s="22">
        <f t="shared" si="41"/>
        <v>1</v>
      </c>
      <c r="Y138" s="22" t="str">
        <f t="shared" si="41"/>
        <v/>
      </c>
      <c r="Z138" s="22"/>
      <c r="AA138" s="36" t="s">
        <v>624</v>
      </c>
    </row>
    <row r="139" spans="1:27" ht="43.2" x14ac:dyDescent="0.25">
      <c r="A139" s="16">
        <v>133</v>
      </c>
      <c r="B139" s="31" t="s">
        <v>625</v>
      </c>
      <c r="C139" s="25">
        <v>1</v>
      </c>
      <c r="D139" s="33" t="s">
        <v>626</v>
      </c>
      <c r="E139" s="25"/>
      <c r="F139" s="25"/>
      <c r="G139" s="27"/>
      <c r="H139" s="76">
        <v>44794</v>
      </c>
      <c r="I139" s="37"/>
      <c r="J139" s="37">
        <f t="shared" si="37"/>
        <v>0</v>
      </c>
      <c r="K139" s="37">
        <f t="shared" si="38"/>
        <v>0</v>
      </c>
      <c r="L139" s="37">
        <f t="shared" si="39"/>
        <v>0</v>
      </c>
      <c r="M139" s="37">
        <v>0</v>
      </c>
      <c r="N139" s="37"/>
      <c r="O139" s="37">
        <v>0</v>
      </c>
      <c r="P139" s="37"/>
      <c r="Q139" s="37"/>
      <c r="R139" s="37"/>
      <c r="S139" s="37"/>
      <c r="T139" s="37"/>
      <c r="U139" s="25"/>
      <c r="V139" s="87"/>
      <c r="W139" s="25"/>
      <c r="X139" s="25"/>
      <c r="Y139" s="25"/>
      <c r="Z139" s="106" t="s">
        <v>860</v>
      </c>
      <c r="AA139" s="38" t="s">
        <v>624</v>
      </c>
    </row>
    <row r="140" spans="1:27" ht="28.8" x14ac:dyDescent="0.25">
      <c r="A140" s="23">
        <v>134</v>
      </c>
      <c r="B140" s="31" t="s">
        <v>631</v>
      </c>
      <c r="C140" s="25">
        <v>1</v>
      </c>
      <c r="D140" s="26" t="s">
        <v>632</v>
      </c>
      <c r="E140" s="25"/>
      <c r="F140" s="25" t="s">
        <v>824</v>
      </c>
      <c r="G140" s="27">
        <v>44671</v>
      </c>
      <c r="H140" s="27"/>
      <c r="I140" s="37"/>
      <c r="J140" s="37">
        <f t="shared" si="37"/>
        <v>10</v>
      </c>
      <c r="K140" s="37">
        <f t="shared" si="38"/>
        <v>10</v>
      </c>
      <c r="L140" s="37">
        <f t="shared" si="39"/>
        <v>0</v>
      </c>
      <c r="M140" s="37">
        <v>10</v>
      </c>
      <c r="N140" s="37"/>
      <c r="O140" s="37">
        <v>0</v>
      </c>
      <c r="P140" s="37"/>
      <c r="Q140" s="37"/>
      <c r="R140" s="37"/>
      <c r="S140" s="37"/>
      <c r="T140" s="37"/>
      <c r="U140" s="25">
        <v>1</v>
      </c>
      <c r="V140" s="84">
        <v>1</v>
      </c>
      <c r="W140" s="25">
        <v>1</v>
      </c>
      <c r="X140" s="25">
        <v>1</v>
      </c>
      <c r="Y140" s="25"/>
      <c r="Z140" s="25"/>
      <c r="AA140" s="38" t="s">
        <v>624</v>
      </c>
    </row>
    <row r="141" spans="1:27" ht="28.8" x14ac:dyDescent="0.25">
      <c r="A141" s="16">
        <v>135</v>
      </c>
      <c r="B141" s="31" t="s">
        <v>636</v>
      </c>
      <c r="C141" s="25">
        <v>1</v>
      </c>
      <c r="D141" s="26" t="s">
        <v>637</v>
      </c>
      <c r="E141" s="25"/>
      <c r="F141" s="25"/>
      <c r="G141" s="27"/>
      <c r="H141" s="76">
        <v>44794</v>
      </c>
      <c r="I141" s="37"/>
      <c r="J141" s="37">
        <f t="shared" si="37"/>
        <v>0</v>
      </c>
      <c r="K141" s="37">
        <f t="shared" si="38"/>
        <v>0</v>
      </c>
      <c r="L141" s="37">
        <f t="shared" si="39"/>
        <v>0</v>
      </c>
      <c r="M141" s="37">
        <v>0</v>
      </c>
      <c r="N141" s="37">
        <v>0</v>
      </c>
      <c r="O141" s="37">
        <v>0</v>
      </c>
      <c r="P141" s="37">
        <v>0</v>
      </c>
      <c r="Q141" s="37"/>
      <c r="R141" s="37"/>
      <c r="S141" s="37"/>
      <c r="T141" s="37"/>
      <c r="U141" s="25"/>
      <c r="V141" s="87"/>
      <c r="W141" s="25"/>
      <c r="X141" s="25"/>
      <c r="Y141" s="25"/>
      <c r="Z141" s="25" t="s">
        <v>861</v>
      </c>
      <c r="AA141" s="38" t="s">
        <v>624</v>
      </c>
    </row>
    <row r="142" spans="1:27" s="6" customFormat="1" ht="55.95" customHeight="1" x14ac:dyDescent="0.25">
      <c r="A142" s="23">
        <v>136</v>
      </c>
      <c r="B142" s="30" t="s">
        <v>640</v>
      </c>
      <c r="C142" s="32">
        <f>SUM(C143:C144)</f>
        <v>2</v>
      </c>
      <c r="D142" s="61"/>
      <c r="E142" s="22"/>
      <c r="F142" s="22"/>
      <c r="G142" s="21"/>
      <c r="H142" s="21"/>
      <c r="I142" s="32" t="str">
        <f t="shared" ref="I142:U142" si="42">IF(SUM(I143:I144)=0,"",SUM(I143:I144))</f>
        <v/>
      </c>
      <c r="J142" s="32" t="str">
        <f t="shared" si="42"/>
        <v/>
      </c>
      <c r="K142" s="32" t="str">
        <f t="shared" si="42"/>
        <v/>
      </c>
      <c r="L142" s="32" t="str">
        <f t="shared" si="42"/>
        <v/>
      </c>
      <c r="M142" s="32" t="str">
        <f t="shared" si="42"/>
        <v/>
      </c>
      <c r="N142" s="32" t="str">
        <f t="shared" si="42"/>
        <v/>
      </c>
      <c r="O142" s="32" t="str">
        <f t="shared" si="42"/>
        <v/>
      </c>
      <c r="P142" s="32" t="str">
        <f t="shared" si="42"/>
        <v/>
      </c>
      <c r="Q142" s="32" t="str">
        <f t="shared" si="42"/>
        <v/>
      </c>
      <c r="R142" s="32" t="str">
        <f t="shared" si="42"/>
        <v/>
      </c>
      <c r="S142" s="32" t="str">
        <f t="shared" si="42"/>
        <v/>
      </c>
      <c r="T142" s="32" t="str">
        <f t="shared" si="42"/>
        <v/>
      </c>
      <c r="U142" s="32">
        <f t="shared" si="42"/>
        <v>2</v>
      </c>
      <c r="V142" s="85">
        <f>SUM(V143:V144)/C142</f>
        <v>1.4999999999999999E-2</v>
      </c>
      <c r="W142" s="32" t="str">
        <f t="shared" ref="W142:Y142" si="43">IF(SUM(W143:W144)=0,"",SUM(W143:W144))</f>
        <v/>
      </c>
      <c r="X142" s="32" t="str">
        <f t="shared" si="43"/>
        <v/>
      </c>
      <c r="Y142" s="32" t="str">
        <f t="shared" si="43"/>
        <v/>
      </c>
      <c r="Z142" s="22"/>
      <c r="AA142" s="36" t="s">
        <v>641</v>
      </c>
    </row>
    <row r="143" spans="1:27" s="72" customFormat="1" ht="28.8" x14ac:dyDescent="0.25">
      <c r="A143" s="16">
        <v>137</v>
      </c>
      <c r="B143" s="31" t="s">
        <v>642</v>
      </c>
      <c r="C143" s="25">
        <v>1</v>
      </c>
      <c r="D143" s="26" t="s">
        <v>643</v>
      </c>
      <c r="E143" s="25" t="s">
        <v>862</v>
      </c>
      <c r="F143" s="25" t="s">
        <v>824</v>
      </c>
      <c r="G143" s="27">
        <v>44786</v>
      </c>
      <c r="H143" s="27"/>
      <c r="I143" s="37"/>
      <c r="J143" s="37">
        <f t="shared" ref="J143:J149" si="44">SUM(M143:T143)</f>
        <v>0</v>
      </c>
      <c r="K143" s="37">
        <f t="shared" ref="K143:K149" si="45">SUM(M143,O143,Q143,S143)</f>
        <v>0</v>
      </c>
      <c r="L143" s="37">
        <f t="shared" ref="L143:L149" si="46">SUM(N143,P143,R143,T143)</f>
        <v>0</v>
      </c>
      <c r="M143" s="37">
        <v>0</v>
      </c>
      <c r="N143" s="37"/>
      <c r="O143" s="37">
        <v>0</v>
      </c>
      <c r="P143" s="37"/>
      <c r="Q143" s="37"/>
      <c r="R143" s="37"/>
      <c r="S143" s="37"/>
      <c r="T143" s="37"/>
      <c r="U143" s="25">
        <v>1</v>
      </c>
      <c r="V143" s="84">
        <v>0.01</v>
      </c>
      <c r="W143" s="25"/>
      <c r="X143" s="25"/>
      <c r="Y143" s="25"/>
      <c r="Z143" s="25" t="s">
        <v>863</v>
      </c>
      <c r="AA143" s="38" t="s">
        <v>641</v>
      </c>
    </row>
    <row r="144" spans="1:27" s="72" customFormat="1" ht="43.95" customHeight="1" x14ac:dyDescent="0.25">
      <c r="A144" s="23">
        <v>138</v>
      </c>
      <c r="B144" s="31" t="s">
        <v>651</v>
      </c>
      <c r="C144" s="25">
        <v>1</v>
      </c>
      <c r="D144" s="29" t="s">
        <v>652</v>
      </c>
      <c r="E144" s="25"/>
      <c r="F144" s="25"/>
      <c r="G144" s="27">
        <v>44781</v>
      </c>
      <c r="H144" s="27"/>
      <c r="I144" s="37"/>
      <c r="J144" s="37">
        <f t="shared" si="44"/>
        <v>0</v>
      </c>
      <c r="K144" s="37">
        <f t="shared" si="45"/>
        <v>0</v>
      </c>
      <c r="L144" s="37">
        <f t="shared" si="46"/>
        <v>0</v>
      </c>
      <c r="M144" s="37">
        <v>0</v>
      </c>
      <c r="N144" s="37"/>
      <c r="O144" s="37">
        <v>0</v>
      </c>
      <c r="P144" s="37"/>
      <c r="Q144" s="37"/>
      <c r="R144" s="37"/>
      <c r="S144" s="37"/>
      <c r="T144" s="37"/>
      <c r="U144" s="25">
        <v>1</v>
      </c>
      <c r="V144" s="84">
        <v>0.02</v>
      </c>
      <c r="W144" s="25"/>
      <c r="X144" s="25"/>
      <c r="Y144" s="25"/>
      <c r="Z144" s="64" t="s">
        <v>817</v>
      </c>
      <c r="AA144" s="38" t="s">
        <v>641</v>
      </c>
    </row>
    <row r="145" spans="1:27" s="6" customFormat="1" ht="55.95" customHeight="1" x14ac:dyDescent="0.25">
      <c r="A145" s="16">
        <v>139</v>
      </c>
      <c r="B145" s="30" t="s">
        <v>120</v>
      </c>
      <c r="C145" s="32">
        <f>SUM(C146:C149)</f>
        <v>4</v>
      </c>
      <c r="D145" s="22"/>
      <c r="E145" s="22"/>
      <c r="F145" s="22"/>
      <c r="G145" s="21"/>
      <c r="H145" s="21"/>
      <c r="I145" s="32" t="str">
        <f t="shared" ref="I145:U145" si="47">IF(SUM(I146:I149)=0,"",SUM(I146:I149))</f>
        <v/>
      </c>
      <c r="J145" s="32">
        <f t="shared" si="47"/>
        <v>258.5</v>
      </c>
      <c r="K145" s="32">
        <f t="shared" si="47"/>
        <v>258.5</v>
      </c>
      <c r="L145" s="32" t="str">
        <f t="shared" si="47"/>
        <v/>
      </c>
      <c r="M145" s="32">
        <f t="shared" si="47"/>
        <v>258.5</v>
      </c>
      <c r="N145" s="32" t="str">
        <f t="shared" si="47"/>
        <v/>
      </c>
      <c r="O145" s="32" t="str">
        <f t="shared" si="47"/>
        <v/>
      </c>
      <c r="P145" s="32" t="str">
        <f t="shared" si="47"/>
        <v/>
      </c>
      <c r="Q145" s="32" t="str">
        <f t="shared" si="47"/>
        <v/>
      </c>
      <c r="R145" s="32" t="str">
        <f t="shared" si="47"/>
        <v/>
      </c>
      <c r="S145" s="32" t="str">
        <f t="shared" si="47"/>
        <v/>
      </c>
      <c r="T145" s="32" t="str">
        <f t="shared" si="47"/>
        <v/>
      </c>
      <c r="U145" s="32">
        <f t="shared" si="47"/>
        <v>4</v>
      </c>
      <c r="V145" s="85">
        <f>SUM(V146:V149)/C145</f>
        <v>0.19</v>
      </c>
      <c r="W145" s="32" t="str">
        <f t="shared" ref="W145:Y145" si="48">IF(SUM(W146:W149)=0,"",SUM(W146:W149))</f>
        <v/>
      </c>
      <c r="X145" s="32" t="str">
        <f t="shared" si="48"/>
        <v/>
      </c>
      <c r="Y145" s="32" t="str">
        <f t="shared" si="48"/>
        <v/>
      </c>
      <c r="Z145" s="22"/>
      <c r="AA145" s="36" t="s">
        <v>656</v>
      </c>
    </row>
    <row r="146" spans="1:27" ht="42" customHeight="1" x14ac:dyDescent="0.25">
      <c r="A146" s="23">
        <v>140</v>
      </c>
      <c r="B146" s="24" t="s">
        <v>657</v>
      </c>
      <c r="C146" s="25">
        <v>1</v>
      </c>
      <c r="D146" s="26" t="s">
        <v>658</v>
      </c>
      <c r="E146" s="25"/>
      <c r="F146" s="25" t="s">
        <v>824</v>
      </c>
      <c r="G146" s="27">
        <v>44713</v>
      </c>
      <c r="H146" s="27"/>
      <c r="I146" s="37"/>
      <c r="J146" s="37">
        <f t="shared" si="44"/>
        <v>117</v>
      </c>
      <c r="K146" s="37">
        <f t="shared" si="45"/>
        <v>117</v>
      </c>
      <c r="L146" s="37">
        <f t="shared" si="46"/>
        <v>0</v>
      </c>
      <c r="M146" s="37">
        <v>117</v>
      </c>
      <c r="N146" s="37"/>
      <c r="O146" s="37">
        <v>0</v>
      </c>
      <c r="P146" s="37"/>
      <c r="Q146" s="37"/>
      <c r="R146" s="37"/>
      <c r="S146" s="37"/>
      <c r="T146" s="37"/>
      <c r="U146" s="25">
        <v>1</v>
      </c>
      <c r="V146" s="84">
        <v>0.02</v>
      </c>
      <c r="W146" s="25"/>
      <c r="X146" s="25"/>
      <c r="Y146" s="25"/>
      <c r="Z146" s="25"/>
      <c r="AA146" s="38" t="s">
        <v>656</v>
      </c>
    </row>
    <row r="147" spans="1:27" ht="42" customHeight="1" x14ac:dyDescent="0.25">
      <c r="A147" s="16">
        <v>141</v>
      </c>
      <c r="B147" s="31" t="s">
        <v>663</v>
      </c>
      <c r="C147" s="25">
        <v>1</v>
      </c>
      <c r="D147" s="26" t="s">
        <v>664</v>
      </c>
      <c r="E147" s="25"/>
      <c r="F147" s="25" t="s">
        <v>824</v>
      </c>
      <c r="G147" s="27">
        <v>44713</v>
      </c>
      <c r="H147" s="27"/>
      <c r="I147" s="37"/>
      <c r="J147" s="37">
        <f t="shared" si="44"/>
        <v>92.7</v>
      </c>
      <c r="K147" s="37">
        <f t="shared" si="45"/>
        <v>92.7</v>
      </c>
      <c r="L147" s="37">
        <f t="shared" si="46"/>
        <v>0</v>
      </c>
      <c r="M147" s="37">
        <v>92.7</v>
      </c>
      <c r="N147" s="37"/>
      <c r="O147" s="37">
        <v>0</v>
      </c>
      <c r="P147" s="37"/>
      <c r="Q147" s="37"/>
      <c r="R147" s="37"/>
      <c r="S147" s="37"/>
      <c r="T147" s="37"/>
      <c r="U147" s="25">
        <v>1</v>
      </c>
      <c r="V147" s="84">
        <v>0.02</v>
      </c>
      <c r="W147" s="25"/>
      <c r="X147" s="25"/>
      <c r="Y147" s="25"/>
      <c r="Z147" s="25"/>
      <c r="AA147" s="38" t="s">
        <v>656</v>
      </c>
    </row>
    <row r="148" spans="1:27" ht="42" customHeight="1" x14ac:dyDescent="0.25">
      <c r="A148" s="23">
        <v>142</v>
      </c>
      <c r="B148" s="24" t="s">
        <v>667</v>
      </c>
      <c r="C148" s="25">
        <v>1</v>
      </c>
      <c r="D148" s="26" t="s">
        <v>668</v>
      </c>
      <c r="E148" s="25"/>
      <c r="F148" s="25" t="s">
        <v>824</v>
      </c>
      <c r="G148" s="27">
        <v>44713</v>
      </c>
      <c r="H148" s="27"/>
      <c r="I148" s="37"/>
      <c r="J148" s="37">
        <f t="shared" si="44"/>
        <v>36.299999999999997</v>
      </c>
      <c r="K148" s="37">
        <f t="shared" si="45"/>
        <v>36.299999999999997</v>
      </c>
      <c r="L148" s="37">
        <f t="shared" si="46"/>
        <v>0</v>
      </c>
      <c r="M148" s="37">
        <v>36.299999999999997</v>
      </c>
      <c r="N148" s="37"/>
      <c r="O148" s="37">
        <v>0</v>
      </c>
      <c r="P148" s="37"/>
      <c r="Q148" s="37"/>
      <c r="R148" s="37"/>
      <c r="S148" s="37"/>
      <c r="T148" s="37"/>
      <c r="U148" s="25">
        <v>1</v>
      </c>
      <c r="V148" s="84">
        <v>0.02</v>
      </c>
      <c r="W148" s="25"/>
      <c r="X148" s="25"/>
      <c r="Y148" s="25"/>
      <c r="Z148" s="25"/>
      <c r="AA148" s="38" t="s">
        <v>656</v>
      </c>
    </row>
    <row r="149" spans="1:27" ht="42" customHeight="1" x14ac:dyDescent="0.25">
      <c r="A149" s="16">
        <v>143</v>
      </c>
      <c r="B149" s="31" t="s">
        <v>671</v>
      </c>
      <c r="C149" s="25">
        <v>1</v>
      </c>
      <c r="D149" s="26" t="s">
        <v>672</v>
      </c>
      <c r="E149" s="25"/>
      <c r="F149" s="25" t="s">
        <v>824</v>
      </c>
      <c r="G149" s="27">
        <v>44680</v>
      </c>
      <c r="H149" s="27"/>
      <c r="I149" s="37"/>
      <c r="J149" s="37">
        <f t="shared" si="44"/>
        <v>12.5</v>
      </c>
      <c r="K149" s="37">
        <f t="shared" si="45"/>
        <v>12.5</v>
      </c>
      <c r="L149" s="37">
        <f t="shared" si="46"/>
        <v>0</v>
      </c>
      <c r="M149" s="37">
        <v>12.5</v>
      </c>
      <c r="N149" s="37"/>
      <c r="O149" s="37">
        <v>0</v>
      </c>
      <c r="P149" s="37"/>
      <c r="Q149" s="37"/>
      <c r="R149" s="37"/>
      <c r="S149" s="37"/>
      <c r="T149" s="37"/>
      <c r="U149" s="25">
        <v>1</v>
      </c>
      <c r="V149" s="87">
        <v>0.7</v>
      </c>
      <c r="W149" s="25"/>
      <c r="X149" s="25"/>
      <c r="Y149" s="25"/>
      <c r="Z149" s="25"/>
      <c r="AA149" s="38" t="s">
        <v>656</v>
      </c>
    </row>
    <row r="150" spans="1:27" s="6" customFormat="1" ht="55.95" customHeight="1" x14ac:dyDescent="0.25">
      <c r="A150" s="23">
        <v>144</v>
      </c>
      <c r="B150" s="32" t="s">
        <v>324</v>
      </c>
      <c r="C150" s="32">
        <f>SUM(C151:C153)</f>
        <v>3</v>
      </c>
      <c r="D150" s="20"/>
      <c r="E150" s="22"/>
      <c r="F150" s="22"/>
      <c r="G150" s="21"/>
      <c r="H150" s="21"/>
      <c r="I150" s="32" t="str">
        <f t="shared" ref="I150:U150" si="49">IF(SUM(I151:I153)=0,"",SUM(I151:I153))</f>
        <v/>
      </c>
      <c r="J150" s="32">
        <f t="shared" si="49"/>
        <v>186.21</v>
      </c>
      <c r="K150" s="32">
        <f t="shared" si="49"/>
        <v>186.21</v>
      </c>
      <c r="L150" s="32" t="str">
        <f t="shared" si="49"/>
        <v/>
      </c>
      <c r="M150" s="32">
        <f t="shared" si="49"/>
        <v>186.21</v>
      </c>
      <c r="N150" s="32" t="str">
        <f t="shared" si="49"/>
        <v/>
      </c>
      <c r="O150" s="32" t="str">
        <f t="shared" si="49"/>
        <v/>
      </c>
      <c r="P150" s="32" t="str">
        <f t="shared" si="49"/>
        <v/>
      </c>
      <c r="Q150" s="32" t="str">
        <f t="shared" si="49"/>
        <v/>
      </c>
      <c r="R150" s="32" t="str">
        <f t="shared" si="49"/>
        <v/>
      </c>
      <c r="S150" s="32" t="str">
        <f t="shared" si="49"/>
        <v/>
      </c>
      <c r="T150" s="32" t="str">
        <f t="shared" si="49"/>
        <v/>
      </c>
      <c r="U150" s="32">
        <f t="shared" si="49"/>
        <v>3</v>
      </c>
      <c r="V150" s="85">
        <f>SUM(V151:V153)/C150</f>
        <v>0.26666666666666666</v>
      </c>
      <c r="W150" s="32" t="str">
        <f t="shared" ref="W150:Y150" si="50">IF(SUM(W151:W153)=0,"",SUM(W151:W153))</f>
        <v/>
      </c>
      <c r="X150" s="32" t="str">
        <f t="shared" si="50"/>
        <v/>
      </c>
      <c r="Y150" s="32" t="str">
        <f t="shared" si="50"/>
        <v/>
      </c>
      <c r="Z150" s="22"/>
      <c r="AA150" s="36" t="s">
        <v>676</v>
      </c>
    </row>
    <row r="151" spans="1:27" ht="73.05" customHeight="1" x14ac:dyDescent="0.25">
      <c r="A151" s="16">
        <v>145</v>
      </c>
      <c r="B151" s="24" t="s">
        <v>677</v>
      </c>
      <c r="C151" s="25">
        <v>1</v>
      </c>
      <c r="D151" s="46" t="s">
        <v>678</v>
      </c>
      <c r="E151" s="25"/>
      <c r="F151" s="25" t="s">
        <v>824</v>
      </c>
      <c r="G151" s="27">
        <v>44706</v>
      </c>
      <c r="H151" s="27"/>
      <c r="I151" s="37"/>
      <c r="J151" s="37">
        <f t="shared" ref="J151:J153" si="51">SUM(M151:T151)</f>
        <v>18.059999999999999</v>
      </c>
      <c r="K151" s="37">
        <f t="shared" ref="K151:K153" si="52">SUM(M151,O151,Q151,S151)</f>
        <v>18.059999999999999</v>
      </c>
      <c r="L151" s="37">
        <f t="shared" ref="L151:L153" si="53">SUM(N151,P151,R151,T151)</f>
        <v>0</v>
      </c>
      <c r="M151" s="37">
        <v>18.059999999999999</v>
      </c>
      <c r="N151" s="37"/>
      <c r="O151" s="37">
        <v>0</v>
      </c>
      <c r="P151" s="37"/>
      <c r="Q151" s="37"/>
      <c r="R151" s="37"/>
      <c r="S151" s="37"/>
      <c r="T151" s="37"/>
      <c r="U151" s="25">
        <v>1</v>
      </c>
      <c r="V151" s="84">
        <v>0.3</v>
      </c>
      <c r="W151" s="25"/>
      <c r="X151" s="25"/>
      <c r="Y151" s="25"/>
      <c r="Z151" s="25"/>
      <c r="AA151" s="38" t="s">
        <v>676</v>
      </c>
    </row>
    <row r="152" spans="1:27" ht="73.05" customHeight="1" x14ac:dyDescent="0.25">
      <c r="A152" s="23">
        <v>146</v>
      </c>
      <c r="B152" s="24" t="s">
        <v>684</v>
      </c>
      <c r="C152" s="25">
        <v>1</v>
      </c>
      <c r="D152" s="46" t="s">
        <v>685</v>
      </c>
      <c r="E152" s="25"/>
      <c r="F152" s="25" t="s">
        <v>824</v>
      </c>
      <c r="G152" s="27">
        <v>44717</v>
      </c>
      <c r="H152" s="27"/>
      <c r="I152" s="37"/>
      <c r="J152" s="37">
        <f t="shared" si="51"/>
        <v>126.5</v>
      </c>
      <c r="K152" s="37">
        <f t="shared" si="52"/>
        <v>126.5</v>
      </c>
      <c r="L152" s="37">
        <f t="shared" si="53"/>
        <v>0</v>
      </c>
      <c r="M152" s="37">
        <v>126.5</v>
      </c>
      <c r="N152" s="37"/>
      <c r="O152" s="37">
        <v>0</v>
      </c>
      <c r="P152" s="37"/>
      <c r="Q152" s="37"/>
      <c r="R152" s="37"/>
      <c r="S152" s="37"/>
      <c r="T152" s="37"/>
      <c r="U152" s="25">
        <v>1</v>
      </c>
      <c r="V152" s="84">
        <v>0.25</v>
      </c>
      <c r="W152" s="25"/>
      <c r="X152" s="25"/>
      <c r="Y152" s="25"/>
      <c r="Z152" s="25"/>
      <c r="AA152" s="38" t="s">
        <v>676</v>
      </c>
    </row>
    <row r="153" spans="1:27" ht="73.05" customHeight="1" x14ac:dyDescent="0.25">
      <c r="A153" s="16">
        <v>147</v>
      </c>
      <c r="B153" s="24" t="s">
        <v>688</v>
      </c>
      <c r="C153" s="25">
        <v>1</v>
      </c>
      <c r="D153" s="46" t="s">
        <v>689</v>
      </c>
      <c r="E153" s="25"/>
      <c r="F153" s="25" t="s">
        <v>824</v>
      </c>
      <c r="G153" s="27">
        <v>44724</v>
      </c>
      <c r="H153" s="27"/>
      <c r="I153" s="37"/>
      <c r="J153" s="37">
        <f t="shared" si="51"/>
        <v>41.65</v>
      </c>
      <c r="K153" s="37">
        <f t="shared" si="52"/>
        <v>41.65</v>
      </c>
      <c r="L153" s="37">
        <f t="shared" si="53"/>
        <v>0</v>
      </c>
      <c r="M153" s="37">
        <v>41.65</v>
      </c>
      <c r="N153" s="37"/>
      <c r="O153" s="37">
        <v>0</v>
      </c>
      <c r="P153" s="37"/>
      <c r="Q153" s="37"/>
      <c r="R153" s="37"/>
      <c r="S153" s="37"/>
      <c r="T153" s="37"/>
      <c r="U153" s="25">
        <v>1</v>
      </c>
      <c r="V153" s="84">
        <v>0.25</v>
      </c>
      <c r="W153" s="25"/>
      <c r="X153" s="25"/>
      <c r="Y153" s="25"/>
      <c r="Z153" s="25"/>
      <c r="AA153" s="38" t="s">
        <v>676</v>
      </c>
    </row>
    <row r="154" spans="1:27" s="6" customFormat="1" ht="55.95" customHeight="1" x14ac:dyDescent="0.25">
      <c r="A154" s="23">
        <v>148</v>
      </c>
      <c r="B154" s="30" t="s">
        <v>103</v>
      </c>
      <c r="C154" s="22">
        <f>SUM(C155:C159)</f>
        <v>5</v>
      </c>
      <c r="D154" s="22"/>
      <c r="E154" s="22"/>
      <c r="F154" s="22"/>
      <c r="G154" s="21"/>
      <c r="H154" s="21"/>
      <c r="I154" s="22" t="str">
        <f t="shared" ref="I154:U154" si="54">IF(SUM(I155:I159)=0,"",SUM(I155:I159))</f>
        <v/>
      </c>
      <c r="J154" s="22">
        <f t="shared" si="54"/>
        <v>20</v>
      </c>
      <c r="K154" s="22">
        <f t="shared" si="54"/>
        <v>20</v>
      </c>
      <c r="L154" s="22" t="str">
        <f t="shared" si="54"/>
        <v/>
      </c>
      <c r="M154" s="22">
        <f t="shared" si="54"/>
        <v>20</v>
      </c>
      <c r="N154" s="22" t="str">
        <f t="shared" si="54"/>
        <v/>
      </c>
      <c r="O154" s="22" t="str">
        <f t="shared" si="54"/>
        <v/>
      </c>
      <c r="P154" s="22" t="str">
        <f t="shared" si="54"/>
        <v/>
      </c>
      <c r="Q154" s="22" t="str">
        <f t="shared" si="54"/>
        <v/>
      </c>
      <c r="R154" s="22" t="str">
        <f t="shared" si="54"/>
        <v/>
      </c>
      <c r="S154" s="22" t="str">
        <f t="shared" si="54"/>
        <v/>
      </c>
      <c r="T154" s="22" t="str">
        <f t="shared" si="54"/>
        <v/>
      </c>
      <c r="U154" s="22">
        <f t="shared" si="54"/>
        <v>4</v>
      </c>
      <c r="V154" s="85">
        <f>SUM(V155:V159)/C154</f>
        <v>0.29000000000000004</v>
      </c>
      <c r="W154" s="22">
        <f t="shared" ref="W154:Y154" si="55">IF(SUM(W155:W159)=0,"",SUM(W155:W159))</f>
        <v>1</v>
      </c>
      <c r="X154" s="22" t="str">
        <f t="shared" si="55"/>
        <v/>
      </c>
      <c r="Y154" s="22" t="str">
        <f t="shared" si="55"/>
        <v/>
      </c>
      <c r="Z154" s="22"/>
      <c r="AA154" s="36" t="s">
        <v>693</v>
      </c>
    </row>
    <row r="155" spans="1:27" ht="52.05" customHeight="1" x14ac:dyDescent="0.25">
      <c r="A155" s="16">
        <v>149</v>
      </c>
      <c r="B155" s="31" t="s">
        <v>694</v>
      </c>
      <c r="C155" s="25">
        <v>1</v>
      </c>
      <c r="D155" s="26" t="s">
        <v>695</v>
      </c>
      <c r="E155" s="25"/>
      <c r="F155" s="64" t="s">
        <v>824</v>
      </c>
      <c r="G155" s="102">
        <v>44682</v>
      </c>
      <c r="H155" s="102"/>
      <c r="I155" s="64"/>
      <c r="J155" s="37">
        <f t="shared" ref="J155:J159" si="56">SUM(M155:T155)</f>
        <v>9</v>
      </c>
      <c r="K155" s="37">
        <f t="shared" ref="K155:K159" si="57">SUM(M155,O155,Q155,S155)</f>
        <v>9</v>
      </c>
      <c r="L155" s="37">
        <f t="shared" ref="L155:L159" si="58">SUM(N155,P155,R155,T155)</f>
        <v>0</v>
      </c>
      <c r="M155" s="37">
        <v>9</v>
      </c>
      <c r="N155" s="37"/>
      <c r="O155" s="37">
        <v>0</v>
      </c>
      <c r="P155" s="37"/>
      <c r="Q155" s="37"/>
      <c r="R155" s="37"/>
      <c r="S155" s="37"/>
      <c r="T155" s="37"/>
      <c r="U155" s="64">
        <v>1</v>
      </c>
      <c r="V155" s="103">
        <v>0.3</v>
      </c>
      <c r="W155" s="64"/>
      <c r="X155" s="64"/>
      <c r="Y155" s="64"/>
      <c r="Z155" s="107"/>
      <c r="AA155" s="38" t="s">
        <v>693</v>
      </c>
    </row>
    <row r="156" spans="1:27" ht="52.05" customHeight="1" x14ac:dyDescent="0.25">
      <c r="A156" s="23">
        <v>150</v>
      </c>
      <c r="B156" s="31" t="s">
        <v>699</v>
      </c>
      <c r="C156" s="25">
        <v>1</v>
      </c>
      <c r="D156" s="26" t="s">
        <v>700</v>
      </c>
      <c r="E156" s="25"/>
      <c r="F156" s="64" t="s">
        <v>824</v>
      </c>
      <c r="G156" s="102"/>
      <c r="H156" s="76">
        <v>44794</v>
      </c>
      <c r="I156" s="64"/>
      <c r="J156" s="37">
        <f t="shared" si="56"/>
        <v>0</v>
      </c>
      <c r="K156" s="37">
        <f t="shared" si="57"/>
        <v>0</v>
      </c>
      <c r="L156" s="37">
        <f t="shared" si="58"/>
        <v>0</v>
      </c>
      <c r="M156" s="37"/>
      <c r="N156" s="37">
        <v>0</v>
      </c>
      <c r="O156" s="37"/>
      <c r="P156" s="37">
        <v>0</v>
      </c>
      <c r="Q156" s="37"/>
      <c r="R156" s="37"/>
      <c r="S156" s="37"/>
      <c r="T156" s="37"/>
      <c r="U156" s="64"/>
      <c r="V156" s="103"/>
      <c r="W156" s="64"/>
      <c r="X156" s="64"/>
      <c r="Y156" s="64"/>
      <c r="Z156" s="25" t="s">
        <v>864</v>
      </c>
      <c r="AA156" s="38" t="s">
        <v>693</v>
      </c>
    </row>
    <row r="157" spans="1:27" ht="52.05" customHeight="1" x14ac:dyDescent="0.25">
      <c r="A157" s="16">
        <v>151</v>
      </c>
      <c r="B157" s="31" t="s">
        <v>702</v>
      </c>
      <c r="C157" s="25">
        <v>1</v>
      </c>
      <c r="D157" s="26" t="s">
        <v>703</v>
      </c>
      <c r="E157" s="25"/>
      <c r="F157" s="64" t="s">
        <v>824</v>
      </c>
      <c r="G157" s="102">
        <v>44701</v>
      </c>
      <c r="H157" s="102"/>
      <c r="I157" s="64"/>
      <c r="J157" s="37">
        <f t="shared" si="56"/>
        <v>2</v>
      </c>
      <c r="K157" s="37">
        <f t="shared" si="57"/>
        <v>2</v>
      </c>
      <c r="L157" s="37">
        <f t="shared" si="58"/>
        <v>0</v>
      </c>
      <c r="M157" s="37">
        <v>2</v>
      </c>
      <c r="N157" s="37"/>
      <c r="O157" s="37">
        <v>0</v>
      </c>
      <c r="P157" s="37"/>
      <c r="Q157" s="37"/>
      <c r="R157" s="37"/>
      <c r="S157" s="37"/>
      <c r="T157" s="37"/>
      <c r="U157" s="64">
        <v>1</v>
      </c>
      <c r="V157" s="103">
        <v>0.05</v>
      </c>
      <c r="W157" s="64"/>
      <c r="X157" s="64"/>
      <c r="Y157" s="64"/>
      <c r="Z157" s="107"/>
      <c r="AA157" s="38" t="s">
        <v>693</v>
      </c>
    </row>
    <row r="158" spans="1:27" ht="52.05" customHeight="1" x14ac:dyDescent="0.25">
      <c r="A158" s="23">
        <v>152</v>
      </c>
      <c r="B158" s="31" t="s">
        <v>705</v>
      </c>
      <c r="C158" s="25">
        <v>1</v>
      </c>
      <c r="D158" s="26" t="s">
        <v>706</v>
      </c>
      <c r="E158" s="25"/>
      <c r="F158" s="64" t="s">
        <v>824</v>
      </c>
      <c r="G158" s="102">
        <v>44677</v>
      </c>
      <c r="H158" s="102"/>
      <c r="I158" s="64"/>
      <c r="J158" s="37">
        <f t="shared" si="56"/>
        <v>0</v>
      </c>
      <c r="K158" s="37">
        <f t="shared" si="57"/>
        <v>0</v>
      </c>
      <c r="L158" s="37">
        <f t="shared" si="58"/>
        <v>0</v>
      </c>
      <c r="M158" s="37"/>
      <c r="N158" s="37">
        <v>0</v>
      </c>
      <c r="O158" s="37"/>
      <c r="P158" s="37">
        <v>0</v>
      </c>
      <c r="Q158" s="37"/>
      <c r="R158" s="37"/>
      <c r="S158" s="37"/>
      <c r="T158" s="37"/>
      <c r="U158" s="64">
        <v>1</v>
      </c>
      <c r="V158" s="103">
        <v>1</v>
      </c>
      <c r="W158" s="64">
        <v>1</v>
      </c>
      <c r="X158" s="64"/>
      <c r="Y158" s="64"/>
      <c r="Z158" s="64"/>
      <c r="AA158" s="38" t="s">
        <v>693</v>
      </c>
    </row>
    <row r="159" spans="1:27" ht="52.05" customHeight="1" x14ac:dyDescent="0.25">
      <c r="A159" s="16">
        <v>153</v>
      </c>
      <c r="B159" s="31" t="s">
        <v>709</v>
      </c>
      <c r="C159" s="25">
        <v>1</v>
      </c>
      <c r="D159" s="26" t="s">
        <v>710</v>
      </c>
      <c r="E159" s="25"/>
      <c r="F159" s="64" t="s">
        <v>824</v>
      </c>
      <c r="G159" s="102">
        <v>44682</v>
      </c>
      <c r="H159" s="102"/>
      <c r="I159" s="64"/>
      <c r="J159" s="37">
        <f t="shared" si="56"/>
        <v>9</v>
      </c>
      <c r="K159" s="37">
        <f t="shared" si="57"/>
        <v>9</v>
      </c>
      <c r="L159" s="37">
        <f t="shared" si="58"/>
        <v>0</v>
      </c>
      <c r="M159" s="37">
        <v>9</v>
      </c>
      <c r="N159" s="37"/>
      <c r="O159" s="37">
        <v>0</v>
      </c>
      <c r="P159" s="37"/>
      <c r="Q159" s="37"/>
      <c r="R159" s="37"/>
      <c r="S159" s="37"/>
      <c r="T159" s="37"/>
      <c r="U159" s="64">
        <v>1</v>
      </c>
      <c r="V159" s="103">
        <v>0.1</v>
      </c>
      <c r="W159" s="64"/>
      <c r="X159" s="64"/>
      <c r="Y159" s="64"/>
      <c r="Z159" s="64"/>
      <c r="AA159" s="38" t="s">
        <v>693</v>
      </c>
    </row>
    <row r="160" spans="1:27" s="6" customFormat="1" ht="55.95" customHeight="1" x14ac:dyDescent="0.25">
      <c r="A160" s="23">
        <v>154</v>
      </c>
      <c r="B160" s="32" t="s">
        <v>95</v>
      </c>
      <c r="C160" s="47">
        <f>SUM(C161:C162)</f>
        <v>2</v>
      </c>
      <c r="D160" s="20"/>
      <c r="E160" s="22"/>
      <c r="F160" s="22"/>
      <c r="G160" s="21"/>
      <c r="H160" s="21"/>
      <c r="I160" s="47" t="str">
        <f t="shared" ref="I160:U160" si="59">IF(SUM(I161:I162)=0,"",SUM(I161:I162))</f>
        <v/>
      </c>
      <c r="J160" s="47">
        <f t="shared" si="59"/>
        <v>246.09</v>
      </c>
      <c r="K160" s="47">
        <f t="shared" si="59"/>
        <v>246.09</v>
      </c>
      <c r="L160" s="47" t="str">
        <f t="shared" si="59"/>
        <v/>
      </c>
      <c r="M160" s="47">
        <f t="shared" si="59"/>
        <v>246.09</v>
      </c>
      <c r="N160" s="47" t="str">
        <f t="shared" si="59"/>
        <v/>
      </c>
      <c r="O160" s="47" t="str">
        <f t="shared" si="59"/>
        <v/>
      </c>
      <c r="P160" s="47" t="str">
        <f t="shared" si="59"/>
        <v/>
      </c>
      <c r="Q160" s="47" t="str">
        <f t="shared" si="59"/>
        <v/>
      </c>
      <c r="R160" s="47" t="str">
        <f t="shared" si="59"/>
        <v/>
      </c>
      <c r="S160" s="47" t="str">
        <f t="shared" si="59"/>
        <v/>
      </c>
      <c r="T160" s="47" t="str">
        <f t="shared" si="59"/>
        <v/>
      </c>
      <c r="U160" s="47">
        <f t="shared" si="59"/>
        <v>1</v>
      </c>
      <c r="V160" s="99">
        <f>SUM(V161:V162)/C160</f>
        <v>0.05</v>
      </c>
      <c r="W160" s="47" t="str">
        <f t="shared" ref="W160:Y160" si="60">IF(SUM(W161:W162)=0,"",SUM(W161:W162))</f>
        <v/>
      </c>
      <c r="X160" s="47" t="str">
        <f t="shared" si="60"/>
        <v/>
      </c>
      <c r="Y160" s="47" t="str">
        <f t="shared" si="60"/>
        <v/>
      </c>
      <c r="Z160" s="22"/>
      <c r="AA160" s="36" t="s">
        <v>713</v>
      </c>
    </row>
    <row r="161" spans="1:27" ht="58.05" customHeight="1" x14ac:dyDescent="0.25">
      <c r="A161" s="16">
        <v>155</v>
      </c>
      <c r="B161" s="24" t="s">
        <v>714</v>
      </c>
      <c r="C161" s="25">
        <v>1</v>
      </c>
      <c r="D161" s="26" t="s">
        <v>715</v>
      </c>
      <c r="E161" s="25"/>
      <c r="F161" s="25" t="s">
        <v>824</v>
      </c>
      <c r="G161" s="27"/>
      <c r="H161" s="76">
        <v>44794</v>
      </c>
      <c r="I161" s="37"/>
      <c r="J161" s="37">
        <f t="shared" ref="J161:J166" si="61">SUM(M161:T161)</f>
        <v>0</v>
      </c>
      <c r="K161" s="37">
        <f t="shared" ref="K161:K166" si="62">SUM(M161,O161,Q161,S161)</f>
        <v>0</v>
      </c>
      <c r="L161" s="37">
        <f t="shared" ref="L161:L166" si="63">SUM(N161,P161,R161,T161)</f>
        <v>0</v>
      </c>
      <c r="M161" s="37">
        <v>0</v>
      </c>
      <c r="N161" s="37"/>
      <c r="O161" s="37">
        <v>0</v>
      </c>
      <c r="P161" s="37"/>
      <c r="Q161" s="37"/>
      <c r="R161" s="37"/>
      <c r="S161" s="37"/>
      <c r="T161" s="37"/>
      <c r="U161" s="25"/>
      <c r="V161" s="104"/>
      <c r="W161" s="25"/>
      <c r="X161" s="25"/>
      <c r="Y161" s="25"/>
      <c r="Z161" s="25" t="s">
        <v>865</v>
      </c>
      <c r="AA161" s="38" t="s">
        <v>713</v>
      </c>
    </row>
    <row r="162" spans="1:27" ht="86.4" x14ac:dyDescent="0.25">
      <c r="A162" s="23">
        <v>156</v>
      </c>
      <c r="B162" s="24" t="s">
        <v>719</v>
      </c>
      <c r="C162" s="25">
        <v>1</v>
      </c>
      <c r="D162" s="26" t="s">
        <v>720</v>
      </c>
      <c r="E162" s="25" t="s">
        <v>866</v>
      </c>
      <c r="F162" s="25" t="s">
        <v>824</v>
      </c>
      <c r="G162" s="27">
        <v>44720</v>
      </c>
      <c r="H162" s="27"/>
      <c r="I162" s="37"/>
      <c r="J162" s="37">
        <f t="shared" si="61"/>
        <v>246.09</v>
      </c>
      <c r="K162" s="37">
        <f t="shared" si="62"/>
        <v>246.09</v>
      </c>
      <c r="L162" s="37">
        <f t="shared" si="63"/>
        <v>0</v>
      </c>
      <c r="M162" s="37">
        <v>246.09</v>
      </c>
      <c r="N162" s="37"/>
      <c r="O162" s="37">
        <v>0</v>
      </c>
      <c r="P162" s="37"/>
      <c r="Q162" s="37"/>
      <c r="R162" s="37"/>
      <c r="S162" s="37"/>
      <c r="T162" s="37"/>
      <c r="U162" s="25">
        <v>1</v>
      </c>
      <c r="V162" s="105">
        <v>0.1</v>
      </c>
      <c r="W162" s="25"/>
      <c r="X162" s="25"/>
      <c r="Y162" s="25"/>
      <c r="Z162" s="25"/>
      <c r="AA162" s="38" t="s">
        <v>713</v>
      </c>
    </row>
    <row r="163" spans="1:27" s="6" customFormat="1" ht="55.95" customHeight="1" x14ac:dyDescent="0.25">
      <c r="A163" s="16">
        <v>157</v>
      </c>
      <c r="B163" s="22" t="s">
        <v>284</v>
      </c>
      <c r="C163" s="22">
        <f>SUM(C164:C166)</f>
        <v>3</v>
      </c>
      <c r="D163" s="20"/>
      <c r="E163" s="22"/>
      <c r="F163" s="22"/>
      <c r="G163" s="21"/>
      <c r="H163" s="21"/>
      <c r="I163" s="22" t="str">
        <f t="shared" ref="I163:U163" si="64">IF(SUM(I164:I166)=0,"",SUM(I164:I166))</f>
        <v/>
      </c>
      <c r="J163" s="22">
        <f t="shared" si="64"/>
        <v>25.14</v>
      </c>
      <c r="K163" s="22">
        <f t="shared" si="64"/>
        <v>25.14</v>
      </c>
      <c r="L163" s="22" t="str">
        <f t="shared" si="64"/>
        <v/>
      </c>
      <c r="M163" s="22">
        <f t="shared" si="64"/>
        <v>25.14</v>
      </c>
      <c r="N163" s="22" t="str">
        <f t="shared" si="64"/>
        <v/>
      </c>
      <c r="O163" s="22" t="str">
        <f t="shared" si="64"/>
        <v/>
      </c>
      <c r="P163" s="22" t="str">
        <f t="shared" si="64"/>
        <v/>
      </c>
      <c r="Q163" s="22" t="str">
        <f t="shared" si="64"/>
        <v/>
      </c>
      <c r="R163" s="22" t="str">
        <f t="shared" si="64"/>
        <v/>
      </c>
      <c r="S163" s="22" t="str">
        <f t="shared" si="64"/>
        <v/>
      </c>
      <c r="T163" s="22" t="str">
        <f t="shared" si="64"/>
        <v/>
      </c>
      <c r="U163" s="22">
        <f t="shared" si="64"/>
        <v>1</v>
      </c>
      <c r="V163" s="85">
        <f>SUM(V164:V166)/C163</f>
        <v>0.19999999999999998</v>
      </c>
      <c r="W163" s="22" t="str">
        <f t="shared" ref="W163:Y163" si="65">IF(SUM(W164:W166)=0,"",SUM(W164:W166))</f>
        <v/>
      </c>
      <c r="X163" s="22" t="str">
        <f t="shared" si="65"/>
        <v/>
      </c>
      <c r="Y163" s="22" t="str">
        <f t="shared" si="65"/>
        <v/>
      </c>
      <c r="Z163" s="22"/>
      <c r="AA163" s="36" t="s">
        <v>723</v>
      </c>
    </row>
    <row r="164" spans="1:27" s="72" customFormat="1" ht="61.95" customHeight="1" x14ac:dyDescent="0.25">
      <c r="A164" s="23">
        <v>158</v>
      </c>
      <c r="B164" s="31" t="s">
        <v>724</v>
      </c>
      <c r="C164" s="25">
        <v>1</v>
      </c>
      <c r="D164" s="65" t="s">
        <v>725</v>
      </c>
      <c r="E164" s="25"/>
      <c r="F164" s="25" t="s">
        <v>842</v>
      </c>
      <c r="G164" s="27"/>
      <c r="H164" s="76">
        <v>44794</v>
      </c>
      <c r="I164" s="37"/>
      <c r="J164" s="37">
        <f t="shared" si="61"/>
        <v>0</v>
      </c>
      <c r="K164" s="37">
        <f t="shared" si="62"/>
        <v>0</v>
      </c>
      <c r="L164" s="37">
        <f t="shared" si="63"/>
        <v>0</v>
      </c>
      <c r="M164" s="37"/>
      <c r="N164" s="37">
        <v>0</v>
      </c>
      <c r="O164" s="37"/>
      <c r="P164" s="37">
        <v>0</v>
      </c>
      <c r="Q164" s="37"/>
      <c r="R164" s="37"/>
      <c r="S164" s="37"/>
      <c r="T164" s="37"/>
      <c r="U164" s="25"/>
      <c r="V164" s="87"/>
      <c r="W164" s="25"/>
      <c r="X164" s="25"/>
      <c r="Y164" s="25"/>
      <c r="Z164" s="25" t="s">
        <v>867</v>
      </c>
      <c r="AA164" s="38" t="s">
        <v>723</v>
      </c>
    </row>
    <row r="165" spans="1:27" s="72" customFormat="1" ht="36" customHeight="1" x14ac:dyDescent="0.25">
      <c r="A165" s="16">
        <v>159</v>
      </c>
      <c r="B165" s="31" t="s">
        <v>730</v>
      </c>
      <c r="C165" s="25">
        <v>1</v>
      </c>
      <c r="D165" s="26" t="s">
        <v>731</v>
      </c>
      <c r="E165" s="25"/>
      <c r="F165" s="25" t="s">
        <v>842</v>
      </c>
      <c r="G165" s="27"/>
      <c r="H165" s="27"/>
      <c r="I165" s="37"/>
      <c r="J165" s="37">
        <f t="shared" si="61"/>
        <v>25.14</v>
      </c>
      <c r="K165" s="37">
        <f t="shared" si="62"/>
        <v>25.14</v>
      </c>
      <c r="L165" s="37">
        <f t="shared" si="63"/>
        <v>0</v>
      </c>
      <c r="M165" s="37">
        <v>25.14</v>
      </c>
      <c r="N165" s="37"/>
      <c r="O165" s="37">
        <v>0</v>
      </c>
      <c r="P165" s="37"/>
      <c r="Q165" s="37"/>
      <c r="R165" s="37"/>
      <c r="S165" s="37"/>
      <c r="T165" s="37"/>
      <c r="U165" s="25">
        <v>1</v>
      </c>
      <c r="V165" s="84">
        <v>0.6</v>
      </c>
      <c r="W165" s="25"/>
      <c r="X165" s="25"/>
      <c r="Y165" s="25"/>
      <c r="Z165" s="25" t="s">
        <v>868</v>
      </c>
      <c r="AA165" s="38" t="s">
        <v>723</v>
      </c>
    </row>
    <row r="166" spans="1:27" s="72" customFormat="1" ht="36" customHeight="1" x14ac:dyDescent="0.25">
      <c r="A166" s="23">
        <v>160</v>
      </c>
      <c r="B166" s="135" t="s">
        <v>734</v>
      </c>
      <c r="C166" s="25">
        <v>1</v>
      </c>
      <c r="D166" s="29" t="s">
        <v>735</v>
      </c>
      <c r="E166" s="64"/>
      <c r="F166" s="25" t="s">
        <v>842</v>
      </c>
      <c r="G166" s="27"/>
      <c r="H166" s="76">
        <v>44789</v>
      </c>
      <c r="I166" s="37"/>
      <c r="J166" s="37">
        <f t="shared" si="61"/>
        <v>0</v>
      </c>
      <c r="K166" s="37">
        <f t="shared" si="62"/>
        <v>0</v>
      </c>
      <c r="L166" s="37">
        <f t="shared" si="63"/>
        <v>0</v>
      </c>
      <c r="M166" s="37">
        <v>0</v>
      </c>
      <c r="N166" s="37"/>
      <c r="O166" s="37">
        <v>0</v>
      </c>
      <c r="P166" s="37"/>
      <c r="Q166" s="37"/>
      <c r="R166" s="37"/>
      <c r="S166" s="37"/>
      <c r="T166" s="37"/>
      <c r="U166" s="25"/>
      <c r="V166" s="87"/>
      <c r="W166" s="25"/>
      <c r="X166" s="25"/>
      <c r="Y166" s="25"/>
      <c r="Z166" s="25" t="s">
        <v>867</v>
      </c>
      <c r="AA166" s="38" t="s">
        <v>723</v>
      </c>
    </row>
    <row r="167" spans="1:27" s="6" customFormat="1" ht="55.95" customHeight="1" x14ac:dyDescent="0.25">
      <c r="A167" s="16">
        <v>161</v>
      </c>
      <c r="B167" s="47" t="s">
        <v>382</v>
      </c>
      <c r="C167" s="47">
        <f>SUM(C168:C170)</f>
        <v>3</v>
      </c>
      <c r="D167" s="20"/>
      <c r="E167" s="22"/>
      <c r="F167" s="22"/>
      <c r="G167" s="21"/>
      <c r="H167" s="21"/>
      <c r="I167" s="47" t="str">
        <f t="shared" ref="I167:U167" si="66">IF(SUM(I168:I170)=0,"",SUM(I168:I170))</f>
        <v/>
      </c>
      <c r="J167" s="47" t="str">
        <f t="shared" si="66"/>
        <v/>
      </c>
      <c r="K167" s="47" t="str">
        <f t="shared" si="66"/>
        <v/>
      </c>
      <c r="L167" s="47" t="str">
        <f t="shared" si="66"/>
        <v/>
      </c>
      <c r="M167" s="47" t="str">
        <f t="shared" si="66"/>
        <v/>
      </c>
      <c r="N167" s="47" t="str">
        <f t="shared" si="66"/>
        <v/>
      </c>
      <c r="O167" s="47" t="str">
        <f t="shared" si="66"/>
        <v/>
      </c>
      <c r="P167" s="47" t="str">
        <f t="shared" si="66"/>
        <v/>
      </c>
      <c r="Q167" s="47" t="str">
        <f t="shared" si="66"/>
        <v/>
      </c>
      <c r="R167" s="47" t="str">
        <f t="shared" si="66"/>
        <v/>
      </c>
      <c r="S167" s="47" t="str">
        <f t="shared" si="66"/>
        <v/>
      </c>
      <c r="T167" s="47" t="str">
        <f t="shared" si="66"/>
        <v/>
      </c>
      <c r="U167" s="47">
        <f t="shared" si="66"/>
        <v>1</v>
      </c>
      <c r="V167" s="99">
        <f>SUM(V168:V170)/C167</f>
        <v>0.26666666666666666</v>
      </c>
      <c r="W167" s="47" t="str">
        <f t="shared" ref="W167:Y167" si="67">IF(SUM(W168:W170)=0,"",SUM(W168:W170))</f>
        <v/>
      </c>
      <c r="X167" s="47" t="str">
        <f t="shared" si="67"/>
        <v/>
      </c>
      <c r="Y167" s="47" t="str">
        <f t="shared" si="67"/>
        <v/>
      </c>
      <c r="Z167" s="22"/>
      <c r="AA167" s="36" t="s">
        <v>740</v>
      </c>
    </row>
    <row r="168" spans="1:27" ht="55.05" customHeight="1" x14ac:dyDescent="0.25">
      <c r="A168" s="23">
        <v>162</v>
      </c>
      <c r="B168" s="31" t="s">
        <v>741</v>
      </c>
      <c r="C168" s="25">
        <v>1</v>
      </c>
      <c r="D168" s="26" t="s">
        <v>742</v>
      </c>
      <c r="E168" s="25" t="s">
        <v>869</v>
      </c>
      <c r="F168" s="25" t="s">
        <v>858</v>
      </c>
      <c r="G168" s="27">
        <v>44757</v>
      </c>
      <c r="H168" s="76"/>
      <c r="I168" s="37"/>
      <c r="J168" s="37">
        <f t="shared" ref="J168:J170" si="68">SUM(M168:T168)</f>
        <v>0</v>
      </c>
      <c r="K168" s="37">
        <f t="shared" ref="K168:K170" si="69">SUM(M168,O168,Q168,S168)</f>
        <v>0</v>
      </c>
      <c r="L168" s="37">
        <f t="shared" ref="L168:L170" si="70">SUM(N168,P168,R168,T168)</f>
        <v>0</v>
      </c>
      <c r="M168" s="37">
        <v>0</v>
      </c>
      <c r="N168" s="37"/>
      <c r="O168" s="37">
        <v>0</v>
      </c>
      <c r="P168" s="37"/>
      <c r="Q168" s="37"/>
      <c r="R168" s="37"/>
      <c r="S168" s="37"/>
      <c r="T168" s="37"/>
      <c r="U168" s="25">
        <v>1</v>
      </c>
      <c r="V168" s="84">
        <v>0.8</v>
      </c>
      <c r="W168" s="25"/>
      <c r="X168" s="25"/>
      <c r="Y168" s="25"/>
      <c r="Z168" s="25"/>
      <c r="AA168" s="38" t="s">
        <v>740</v>
      </c>
    </row>
    <row r="169" spans="1:27" ht="58.05" customHeight="1" x14ac:dyDescent="0.25">
      <c r="A169" s="16">
        <v>163</v>
      </c>
      <c r="B169" s="31" t="s">
        <v>747</v>
      </c>
      <c r="C169" s="25">
        <v>1</v>
      </c>
      <c r="D169" s="26" t="s">
        <v>748</v>
      </c>
      <c r="E169" s="25" t="s">
        <v>870</v>
      </c>
      <c r="F169" s="25" t="s">
        <v>858</v>
      </c>
      <c r="G169" s="27"/>
      <c r="H169" s="76">
        <v>44794</v>
      </c>
      <c r="I169" s="37"/>
      <c r="J169" s="37">
        <f t="shared" si="68"/>
        <v>0</v>
      </c>
      <c r="K169" s="37">
        <f t="shared" si="69"/>
        <v>0</v>
      </c>
      <c r="L169" s="37">
        <f t="shared" si="70"/>
        <v>0</v>
      </c>
      <c r="M169" s="37"/>
      <c r="N169" s="37">
        <v>0</v>
      </c>
      <c r="O169" s="37"/>
      <c r="P169" s="37">
        <v>0</v>
      </c>
      <c r="Q169" s="37"/>
      <c r="R169" s="37"/>
      <c r="S169" s="37"/>
      <c r="T169" s="37"/>
      <c r="U169" s="25"/>
      <c r="V169" s="87"/>
      <c r="W169" s="25"/>
      <c r="X169" s="25"/>
      <c r="Y169" s="25"/>
      <c r="Z169" s="25" t="s">
        <v>871</v>
      </c>
      <c r="AA169" s="38" t="s">
        <v>740</v>
      </c>
    </row>
    <row r="170" spans="1:27" ht="40.049999999999997" customHeight="1" x14ac:dyDescent="0.25">
      <c r="A170" s="23">
        <v>164</v>
      </c>
      <c r="B170" s="31" t="s">
        <v>751</v>
      </c>
      <c r="C170" s="25">
        <v>1</v>
      </c>
      <c r="D170" s="26" t="s">
        <v>752</v>
      </c>
      <c r="E170" s="25"/>
      <c r="F170" s="25"/>
      <c r="G170" s="27"/>
      <c r="H170" s="76">
        <v>44814</v>
      </c>
      <c r="I170" s="37"/>
      <c r="J170" s="37">
        <f t="shared" si="68"/>
        <v>0</v>
      </c>
      <c r="K170" s="37">
        <f t="shared" si="69"/>
        <v>0</v>
      </c>
      <c r="L170" s="37">
        <f t="shared" si="70"/>
        <v>0</v>
      </c>
      <c r="M170" s="37"/>
      <c r="N170" s="37">
        <v>0</v>
      </c>
      <c r="O170" s="37"/>
      <c r="P170" s="37">
        <v>0</v>
      </c>
      <c r="Q170" s="37"/>
      <c r="R170" s="37"/>
      <c r="S170" s="37"/>
      <c r="T170" s="37"/>
      <c r="U170" s="25"/>
      <c r="V170" s="87"/>
      <c r="W170" s="25"/>
      <c r="X170" s="25"/>
      <c r="Y170" s="25"/>
      <c r="Z170" s="25" t="s">
        <v>865</v>
      </c>
      <c r="AA170" s="38" t="s">
        <v>740</v>
      </c>
    </row>
    <row r="171" spans="1:27" s="6" customFormat="1" ht="55.95" customHeight="1" x14ac:dyDescent="0.25">
      <c r="A171" s="16">
        <v>165</v>
      </c>
      <c r="B171" s="32" t="s">
        <v>420</v>
      </c>
      <c r="C171" s="47">
        <f>SUM(C172:C173)</f>
        <v>2</v>
      </c>
      <c r="D171" s="20"/>
      <c r="E171" s="22"/>
      <c r="F171" s="22"/>
      <c r="G171" s="21"/>
      <c r="H171" s="21"/>
      <c r="I171" s="47" t="str">
        <f t="shared" ref="I171:U171" si="71">IF(SUM(I172:I173)=0,"",SUM(I172:I173))</f>
        <v/>
      </c>
      <c r="J171" s="47">
        <f t="shared" si="71"/>
        <v>19.8</v>
      </c>
      <c r="K171" s="47">
        <f t="shared" si="71"/>
        <v>19.8</v>
      </c>
      <c r="L171" s="47" t="str">
        <f t="shared" si="71"/>
        <v/>
      </c>
      <c r="M171" s="47" t="str">
        <f t="shared" si="71"/>
        <v/>
      </c>
      <c r="N171" s="47" t="str">
        <f t="shared" si="71"/>
        <v/>
      </c>
      <c r="O171" s="47">
        <f t="shared" si="71"/>
        <v>19.8</v>
      </c>
      <c r="P171" s="47" t="str">
        <f t="shared" si="71"/>
        <v/>
      </c>
      <c r="Q171" s="47" t="str">
        <f t="shared" si="71"/>
        <v/>
      </c>
      <c r="R171" s="47" t="str">
        <f t="shared" si="71"/>
        <v/>
      </c>
      <c r="S171" s="47" t="str">
        <f t="shared" si="71"/>
        <v/>
      </c>
      <c r="T171" s="47" t="str">
        <f t="shared" si="71"/>
        <v/>
      </c>
      <c r="U171" s="47">
        <f t="shared" si="71"/>
        <v>2</v>
      </c>
      <c r="V171" s="99">
        <f>SUM(V172:V173)/C171</f>
        <v>0.7</v>
      </c>
      <c r="W171" s="47">
        <f t="shared" ref="W171:Y171" si="72">IF(SUM(W172:W173)=0,"",SUM(W172:W173))</f>
        <v>1</v>
      </c>
      <c r="X171" s="47">
        <f t="shared" si="72"/>
        <v>1</v>
      </c>
      <c r="Y171" s="47" t="str">
        <f t="shared" si="72"/>
        <v/>
      </c>
      <c r="Z171" s="22"/>
      <c r="AA171" s="36" t="s">
        <v>754</v>
      </c>
    </row>
    <row r="172" spans="1:27" s="72" customFormat="1" ht="45" customHeight="1" x14ac:dyDescent="0.25">
      <c r="A172" s="23">
        <v>166</v>
      </c>
      <c r="B172" s="31" t="s">
        <v>755</v>
      </c>
      <c r="C172" s="25">
        <v>1</v>
      </c>
      <c r="D172" s="26" t="s">
        <v>756</v>
      </c>
      <c r="E172" s="25"/>
      <c r="F172" s="25" t="s">
        <v>819</v>
      </c>
      <c r="G172" s="27">
        <v>44681</v>
      </c>
      <c r="H172" s="27"/>
      <c r="I172" s="37"/>
      <c r="J172" s="37">
        <f t="shared" ref="J172:J175" si="73">SUM(M172:T172)</f>
        <v>19.8</v>
      </c>
      <c r="K172" s="37">
        <f t="shared" ref="K172:K175" si="74">SUM(M172,O172,Q172,S172)</f>
        <v>19.8</v>
      </c>
      <c r="L172" s="37">
        <f t="shared" ref="L172:L175" si="75">SUM(N172,P172,R172,T172)</f>
        <v>0</v>
      </c>
      <c r="M172" s="37">
        <v>0</v>
      </c>
      <c r="N172" s="37"/>
      <c r="O172" s="37">
        <v>19.8</v>
      </c>
      <c r="P172" s="37"/>
      <c r="Q172" s="37"/>
      <c r="R172" s="37"/>
      <c r="S172" s="37"/>
      <c r="T172" s="37"/>
      <c r="U172" s="25">
        <v>1</v>
      </c>
      <c r="V172" s="105">
        <v>1</v>
      </c>
      <c r="W172" s="25">
        <v>1</v>
      </c>
      <c r="X172" s="25">
        <v>1</v>
      </c>
      <c r="Y172" s="25"/>
      <c r="Z172" s="25"/>
      <c r="AA172" s="38" t="s">
        <v>754</v>
      </c>
    </row>
    <row r="173" spans="1:27" s="72" customFormat="1" ht="72" customHeight="1" x14ac:dyDescent="0.25">
      <c r="A173" s="16">
        <v>167</v>
      </c>
      <c r="B173" s="31" t="s">
        <v>761</v>
      </c>
      <c r="C173" s="25">
        <v>1</v>
      </c>
      <c r="D173" s="33" t="s">
        <v>762</v>
      </c>
      <c r="E173" s="25"/>
      <c r="F173" s="25"/>
      <c r="G173" s="27"/>
      <c r="H173" s="76">
        <v>44794</v>
      </c>
      <c r="I173" s="37"/>
      <c r="J173" s="37">
        <f t="shared" si="73"/>
        <v>0</v>
      </c>
      <c r="K173" s="37">
        <f t="shared" si="74"/>
        <v>0</v>
      </c>
      <c r="L173" s="37">
        <f t="shared" si="75"/>
        <v>0</v>
      </c>
      <c r="M173" s="37">
        <v>0</v>
      </c>
      <c r="N173" s="37"/>
      <c r="O173" s="37">
        <v>0</v>
      </c>
      <c r="P173" s="37"/>
      <c r="Q173" s="37"/>
      <c r="R173" s="37"/>
      <c r="S173" s="37"/>
      <c r="T173" s="37"/>
      <c r="U173" s="25">
        <v>1</v>
      </c>
      <c r="V173" s="105">
        <v>0.4</v>
      </c>
      <c r="W173" s="25"/>
      <c r="X173" s="25"/>
      <c r="Y173" s="25"/>
      <c r="Z173" s="64" t="s">
        <v>872</v>
      </c>
      <c r="AA173" s="38" t="s">
        <v>754</v>
      </c>
    </row>
    <row r="174" spans="1:27" s="6" customFormat="1" ht="55.95" customHeight="1" x14ac:dyDescent="0.25">
      <c r="A174" s="23">
        <v>168</v>
      </c>
      <c r="B174" s="30" t="s">
        <v>767</v>
      </c>
      <c r="C174" s="47">
        <f>SUM(C175:C175)</f>
        <v>1</v>
      </c>
      <c r="D174" s="69"/>
      <c r="E174" s="22"/>
      <c r="F174" s="22"/>
      <c r="G174" s="21"/>
      <c r="H174" s="21"/>
      <c r="I174" s="47" t="str">
        <f t="shared" ref="I174:U174" si="76">IF(SUM(I175:I175)=0,"",SUM(I175:I175))</f>
        <v/>
      </c>
      <c r="J174" s="47">
        <f t="shared" si="76"/>
        <v>98.75</v>
      </c>
      <c r="K174" s="47">
        <f t="shared" si="76"/>
        <v>98.75</v>
      </c>
      <c r="L174" s="47" t="str">
        <f t="shared" si="76"/>
        <v/>
      </c>
      <c r="M174" s="47">
        <f t="shared" si="76"/>
        <v>98.75</v>
      </c>
      <c r="N174" s="47" t="str">
        <f t="shared" si="76"/>
        <v/>
      </c>
      <c r="O174" s="47" t="str">
        <f t="shared" si="76"/>
        <v/>
      </c>
      <c r="P174" s="47" t="str">
        <f t="shared" si="76"/>
        <v/>
      </c>
      <c r="Q174" s="47" t="str">
        <f t="shared" si="76"/>
        <v/>
      </c>
      <c r="R174" s="47" t="str">
        <f t="shared" si="76"/>
        <v/>
      </c>
      <c r="S174" s="47" t="str">
        <f t="shared" si="76"/>
        <v/>
      </c>
      <c r="T174" s="47" t="str">
        <f t="shared" si="76"/>
        <v/>
      </c>
      <c r="U174" s="47">
        <f t="shared" si="76"/>
        <v>1</v>
      </c>
      <c r="V174" s="99">
        <f>SUM(V175:V175)/C174</f>
        <v>0</v>
      </c>
      <c r="W174" s="47" t="str">
        <f t="shared" ref="W174:Y174" si="77">IF(SUM(W175:W175)=0,"",SUM(W175:W175))</f>
        <v/>
      </c>
      <c r="X174" s="47" t="str">
        <f t="shared" si="77"/>
        <v/>
      </c>
      <c r="Y174" s="47" t="str">
        <f t="shared" si="77"/>
        <v/>
      </c>
      <c r="Z174" s="22"/>
      <c r="AA174" s="36" t="s">
        <v>768</v>
      </c>
    </row>
    <row r="175" spans="1:27" s="72" customFormat="1" ht="84" customHeight="1" x14ac:dyDescent="0.25">
      <c r="A175" s="16">
        <v>169</v>
      </c>
      <c r="B175" s="31" t="s">
        <v>769</v>
      </c>
      <c r="C175" s="25">
        <v>1</v>
      </c>
      <c r="D175" s="26" t="s">
        <v>770</v>
      </c>
      <c r="E175" s="25" t="s">
        <v>873</v>
      </c>
      <c r="F175" s="25" t="s">
        <v>874</v>
      </c>
      <c r="G175" s="27">
        <v>44796</v>
      </c>
      <c r="H175" s="27">
        <v>44793</v>
      </c>
      <c r="I175" s="37">
        <v>0</v>
      </c>
      <c r="J175" s="37">
        <f t="shared" si="73"/>
        <v>98.75</v>
      </c>
      <c r="K175" s="37">
        <f t="shared" si="74"/>
        <v>98.75</v>
      </c>
      <c r="L175" s="37">
        <f t="shared" si="75"/>
        <v>0</v>
      </c>
      <c r="M175" s="37">
        <v>98.75</v>
      </c>
      <c r="N175" s="37"/>
      <c r="O175" s="37">
        <v>0</v>
      </c>
      <c r="P175" s="37"/>
      <c r="Q175" s="37"/>
      <c r="R175" s="37"/>
      <c r="S175" s="37"/>
      <c r="T175" s="37"/>
      <c r="U175" s="25">
        <v>1</v>
      </c>
      <c r="V175" s="84">
        <v>0</v>
      </c>
      <c r="W175" s="25"/>
      <c r="X175" s="25"/>
      <c r="Y175" s="25"/>
      <c r="Z175" s="25" t="s">
        <v>875</v>
      </c>
      <c r="AA175" s="38" t="s">
        <v>768</v>
      </c>
    </row>
    <row r="176" spans="1:27" s="6" customFormat="1" ht="55.95" customHeight="1" x14ac:dyDescent="0.25">
      <c r="A176" s="23">
        <v>170</v>
      </c>
      <c r="B176" s="22" t="s">
        <v>143</v>
      </c>
      <c r="C176" s="47">
        <f>SUM(C177:C180)</f>
        <v>4</v>
      </c>
      <c r="D176" s="20"/>
      <c r="E176" s="22"/>
      <c r="F176" s="22"/>
      <c r="G176" s="21"/>
      <c r="H176" s="21"/>
      <c r="I176" s="47" t="str">
        <f t="shared" ref="I176:U176" si="78">IF(SUM(I177:I180)=0,"",SUM(I177:I180))</f>
        <v/>
      </c>
      <c r="J176" s="47">
        <f t="shared" si="78"/>
        <v>15</v>
      </c>
      <c r="K176" s="47">
        <f t="shared" si="78"/>
        <v>15</v>
      </c>
      <c r="L176" s="47" t="str">
        <f t="shared" si="78"/>
        <v/>
      </c>
      <c r="M176" s="47">
        <f t="shared" si="78"/>
        <v>15</v>
      </c>
      <c r="N176" s="47" t="str">
        <f t="shared" si="78"/>
        <v/>
      </c>
      <c r="O176" s="47" t="str">
        <f t="shared" si="78"/>
        <v/>
      </c>
      <c r="P176" s="47" t="str">
        <f t="shared" si="78"/>
        <v/>
      </c>
      <c r="Q176" s="47" t="str">
        <f t="shared" si="78"/>
        <v/>
      </c>
      <c r="R176" s="47" t="str">
        <f t="shared" si="78"/>
        <v/>
      </c>
      <c r="S176" s="47" t="str">
        <f t="shared" si="78"/>
        <v/>
      </c>
      <c r="T176" s="47" t="str">
        <f t="shared" si="78"/>
        <v/>
      </c>
      <c r="U176" s="47">
        <f t="shared" si="78"/>
        <v>3</v>
      </c>
      <c r="V176" s="99">
        <f>SUM(V177:V180)/C176</f>
        <v>0.47499999999999998</v>
      </c>
      <c r="W176" s="47" t="str">
        <f t="shared" ref="W176:Y176" si="79">IF(SUM(W177:W180)=0,"",SUM(W177:W180))</f>
        <v/>
      </c>
      <c r="X176" s="47" t="str">
        <f t="shared" si="79"/>
        <v/>
      </c>
      <c r="Y176" s="47" t="str">
        <f t="shared" si="79"/>
        <v/>
      </c>
      <c r="Z176" s="22"/>
      <c r="AA176" s="36" t="s">
        <v>777</v>
      </c>
    </row>
    <row r="177" spans="1:27" ht="36" customHeight="1" x14ac:dyDescent="0.25">
      <c r="A177" s="16">
        <v>171</v>
      </c>
      <c r="B177" s="31" t="s">
        <v>778</v>
      </c>
      <c r="C177" s="25">
        <v>1</v>
      </c>
      <c r="D177" s="26" t="s">
        <v>779</v>
      </c>
      <c r="E177" s="25"/>
      <c r="F177" s="25"/>
      <c r="G177" s="27">
        <v>44708</v>
      </c>
      <c r="H177" s="27"/>
      <c r="I177" s="37"/>
      <c r="J177" s="37">
        <f t="shared" ref="J177:J180" si="80">SUM(M177:T177)</f>
        <v>15</v>
      </c>
      <c r="K177" s="37">
        <f t="shared" ref="K177:K180" si="81">SUM(M177,O177,Q177,S177)</f>
        <v>15</v>
      </c>
      <c r="L177" s="37">
        <f t="shared" ref="L177:L180" si="82">SUM(N177,P177,R177,T177)</f>
        <v>0</v>
      </c>
      <c r="M177" s="37">
        <v>15</v>
      </c>
      <c r="N177" s="37"/>
      <c r="O177" s="37">
        <v>0</v>
      </c>
      <c r="P177" s="37"/>
      <c r="Q177" s="37"/>
      <c r="R177" s="37"/>
      <c r="S177" s="37"/>
      <c r="T177" s="37"/>
      <c r="U177" s="25">
        <v>1</v>
      </c>
      <c r="V177" s="84">
        <v>0.8</v>
      </c>
      <c r="W177" s="25"/>
      <c r="X177" s="25"/>
      <c r="Y177" s="25"/>
      <c r="Z177" s="25"/>
      <c r="AA177" s="38" t="s">
        <v>777</v>
      </c>
    </row>
    <row r="178" spans="1:27" ht="36" customHeight="1" x14ac:dyDescent="0.25">
      <c r="A178" s="23">
        <v>172</v>
      </c>
      <c r="B178" s="24" t="s">
        <v>784</v>
      </c>
      <c r="C178" s="25">
        <v>1</v>
      </c>
      <c r="D178" s="26" t="s">
        <v>785</v>
      </c>
      <c r="E178" s="25"/>
      <c r="F178" s="25"/>
      <c r="G178" s="27">
        <v>44736</v>
      </c>
      <c r="H178" s="27"/>
      <c r="I178" s="37"/>
      <c r="J178" s="37">
        <f t="shared" si="80"/>
        <v>0</v>
      </c>
      <c r="K178" s="37">
        <f t="shared" si="81"/>
        <v>0</v>
      </c>
      <c r="L178" s="37">
        <f t="shared" si="82"/>
        <v>0</v>
      </c>
      <c r="M178" s="37"/>
      <c r="N178" s="37">
        <v>0</v>
      </c>
      <c r="O178" s="37"/>
      <c r="P178" s="37">
        <v>0</v>
      </c>
      <c r="Q178" s="37"/>
      <c r="R178" s="37"/>
      <c r="S178" s="37"/>
      <c r="T178" s="37"/>
      <c r="U178" s="25">
        <v>1</v>
      </c>
      <c r="V178" s="84">
        <v>0.7</v>
      </c>
      <c r="W178" s="25"/>
      <c r="X178" s="25"/>
      <c r="Y178" s="25"/>
      <c r="Z178" s="25"/>
      <c r="AA178" s="38" t="s">
        <v>777</v>
      </c>
    </row>
    <row r="179" spans="1:27" ht="36" customHeight="1" x14ac:dyDescent="0.25">
      <c r="A179" s="16">
        <v>173</v>
      </c>
      <c r="B179" s="31" t="s">
        <v>790</v>
      </c>
      <c r="C179" s="25">
        <v>1</v>
      </c>
      <c r="D179" s="26" t="s">
        <v>791</v>
      </c>
      <c r="E179" s="25"/>
      <c r="F179" s="25"/>
      <c r="G179" s="27">
        <v>44762</v>
      </c>
      <c r="H179" s="76"/>
      <c r="I179" s="37"/>
      <c r="J179" s="37">
        <f t="shared" si="80"/>
        <v>0</v>
      </c>
      <c r="K179" s="37">
        <f t="shared" si="81"/>
        <v>0</v>
      </c>
      <c r="L179" s="37">
        <f t="shared" si="82"/>
        <v>0</v>
      </c>
      <c r="M179" s="37">
        <v>0</v>
      </c>
      <c r="N179" s="37"/>
      <c r="O179" s="37">
        <v>0</v>
      </c>
      <c r="P179" s="37"/>
      <c r="Q179" s="37"/>
      <c r="R179" s="37"/>
      <c r="S179" s="37"/>
      <c r="T179" s="37"/>
      <c r="U179" s="25">
        <v>1</v>
      </c>
      <c r="V179" s="84">
        <v>0.4</v>
      </c>
      <c r="W179" s="25"/>
      <c r="X179" s="25"/>
      <c r="Y179" s="25"/>
      <c r="Z179" s="25"/>
      <c r="AA179" s="38" t="s">
        <v>777</v>
      </c>
    </row>
    <row r="180" spans="1:27" ht="36" customHeight="1" x14ac:dyDescent="0.25">
      <c r="A180" s="23">
        <v>174</v>
      </c>
      <c r="B180" s="134" t="s">
        <v>795</v>
      </c>
      <c r="C180" s="25">
        <v>1</v>
      </c>
      <c r="D180" s="70" t="s">
        <v>796</v>
      </c>
      <c r="E180" s="25"/>
      <c r="F180" s="25"/>
      <c r="G180" s="27"/>
      <c r="H180" s="76">
        <v>44805</v>
      </c>
      <c r="I180" s="37"/>
      <c r="J180" s="37">
        <f t="shared" si="80"/>
        <v>0</v>
      </c>
      <c r="K180" s="37">
        <f t="shared" si="81"/>
        <v>0</v>
      </c>
      <c r="L180" s="37">
        <f t="shared" si="82"/>
        <v>0</v>
      </c>
      <c r="M180" s="37">
        <v>0</v>
      </c>
      <c r="N180" s="37"/>
      <c r="O180" s="37">
        <v>0</v>
      </c>
      <c r="P180" s="37"/>
      <c r="Q180" s="37"/>
      <c r="R180" s="37"/>
      <c r="S180" s="37"/>
      <c r="T180" s="37"/>
      <c r="U180" s="25"/>
      <c r="V180" s="87"/>
      <c r="W180" s="25"/>
      <c r="X180" s="25"/>
      <c r="Y180" s="25"/>
      <c r="Z180" s="25" t="s">
        <v>876</v>
      </c>
      <c r="AA180" s="38" t="s">
        <v>777</v>
      </c>
    </row>
  </sheetData>
  <autoFilter ref="A6:AA180">
    <sortState ref="A8:AA180">
      <sortCondition ref="AA6:AA180"/>
    </sortState>
  </autoFilter>
  <mergeCells count="21">
    <mergeCell ref="J4:J5"/>
    <mergeCell ref="K4:K5"/>
    <mergeCell ref="L4:L5"/>
    <mergeCell ref="Z3:Z5"/>
    <mergeCell ref="U3:Y4"/>
    <mergeCell ref="A1:Z1"/>
    <mergeCell ref="A2:AO2"/>
    <mergeCell ref="J3:T3"/>
    <mergeCell ref="M4:N4"/>
    <mergeCell ref="O4:P4"/>
    <mergeCell ref="Q4:R4"/>
    <mergeCell ref="S4:T4"/>
    <mergeCell ref="A3:A5"/>
    <mergeCell ref="B3:B5"/>
    <mergeCell ref="C3:C5"/>
    <mergeCell ref="D3:D5"/>
    <mergeCell ref="E3:E5"/>
    <mergeCell ref="F3:F5"/>
    <mergeCell ref="G3:G5"/>
    <mergeCell ref="H3:H5"/>
    <mergeCell ref="I3:I5"/>
  </mergeCells>
  <phoneticPr fontId="26" type="noConversion"/>
  <conditionalFormatting sqref="J177:J180">
    <cfRule type="expression" dxfId="4" priority="12">
      <formula>J177&lt;&gt;av+L177</formula>
    </cfRule>
  </conditionalFormatting>
  <conditionalFormatting sqref="K177:K180">
    <cfRule type="expression" dxfId="3" priority="11">
      <formula>K177&lt;&gt;M177+O177+Q177+S177</formula>
    </cfRule>
  </conditionalFormatting>
  <conditionalFormatting sqref="L177:L180">
    <cfRule type="expression" dxfId="2" priority="10">
      <formula>L177&lt;&gt;N177+P177+R177+T177</formula>
    </cfRule>
  </conditionalFormatting>
  <conditionalFormatting sqref="H8:H9 H11:H16 H18:H78 H80:H89 H91:H118 H120:H121 H123:H128 H130 H132:H135 H137 H139:H141 H143:H144 H146:H149 H151:H153 H155:H159 H161:H162 H164:H166 H168:H170 H172:H173 H175 H177:H180">
    <cfRule type="expression" dxfId="1" priority="2">
      <formula>IF(AND(U8&lt;&gt;1,H8=""),1,0)</formula>
    </cfRule>
    <cfRule type="expression" dxfId="0" priority="1">
      <formula>IF(AND(H8&lt;&gt;"",H8&lt;TODAY()),1,0)</formula>
    </cfRule>
  </conditionalFormatting>
  <pageMargins left="0.75138888888888899" right="0.75138888888888899" top="1" bottom="1" header="0.5" footer="0.5"/>
  <pageSetup paperSize="8" scale="62"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80"/>
  <sheetViews>
    <sheetView zoomScale="70" zoomScaleNormal="70" workbookViewId="0">
      <pane xSplit="4" ySplit="6" topLeftCell="E135" activePane="bottomRight" state="frozen"/>
      <selection pane="topRight"/>
      <selection pane="bottomLeft"/>
      <selection pane="bottomRight" activeCell="E109" sqref="E109"/>
    </sheetView>
  </sheetViews>
  <sheetFormatPr defaultColWidth="8.88671875" defaultRowHeight="14.4" x14ac:dyDescent="0.25"/>
  <cols>
    <col min="1" max="1" width="8.21875" style="1" hidden="1" customWidth="1"/>
    <col min="2" max="2" width="22.88671875" style="7" customWidth="1"/>
    <col min="3" max="3" width="13.6640625" style="7" customWidth="1"/>
    <col min="4" max="4" width="27.77734375" customWidth="1"/>
    <col min="5" max="5" width="25.6640625" customWidth="1"/>
    <col min="6" max="7" width="15.21875"/>
    <col min="8" max="8" width="12.6640625" customWidth="1"/>
    <col min="9" max="9" width="10.6640625" customWidth="1"/>
    <col min="10" max="10" width="15.33203125" customWidth="1"/>
    <col min="11" max="11" width="10.77734375" customWidth="1"/>
    <col min="12" max="12" width="10.33203125" customWidth="1"/>
    <col min="16" max="16" width="8.88671875" style="8"/>
  </cols>
  <sheetData>
    <row r="1" spans="1:42" ht="48" customHeight="1" x14ac:dyDescent="0.25">
      <c r="A1" s="136" t="s">
        <v>877</v>
      </c>
      <c r="B1" s="136"/>
      <c r="C1" s="136"/>
      <c r="D1" s="136"/>
      <c r="E1" s="136"/>
      <c r="F1" s="136"/>
      <c r="G1" s="136"/>
      <c r="H1" s="136"/>
      <c r="I1" s="136"/>
      <c r="J1" s="136"/>
      <c r="K1" s="136"/>
      <c r="L1" s="136"/>
      <c r="M1" s="136"/>
      <c r="N1" s="136"/>
      <c r="O1" s="136"/>
    </row>
    <row r="2" spans="1:42" s="1" customFormat="1" ht="30" customHeight="1" x14ac:dyDescent="0.25">
      <c r="A2" s="137" t="s">
        <v>1</v>
      </c>
      <c r="B2" s="137"/>
      <c r="C2" s="137"/>
      <c r="D2" s="137"/>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34"/>
    </row>
    <row r="3" spans="1:42" s="2" customFormat="1" ht="31.95" customHeight="1" x14ac:dyDescent="0.25">
      <c r="A3" s="145" t="s">
        <v>2</v>
      </c>
      <c r="B3" s="148" t="s">
        <v>3</v>
      </c>
      <c r="C3" s="148" t="s">
        <v>4</v>
      </c>
      <c r="D3" s="151" t="s">
        <v>5</v>
      </c>
      <c r="E3" s="142" t="s">
        <v>878</v>
      </c>
      <c r="F3" s="142" t="s">
        <v>879</v>
      </c>
      <c r="G3" s="142" t="s">
        <v>880</v>
      </c>
      <c r="H3" s="142" t="s">
        <v>881</v>
      </c>
      <c r="I3" s="142" t="s">
        <v>882</v>
      </c>
      <c r="J3" s="142" t="s">
        <v>883</v>
      </c>
      <c r="K3" s="142" t="s">
        <v>884</v>
      </c>
      <c r="L3" s="142" t="s">
        <v>885</v>
      </c>
      <c r="M3" s="142" t="s">
        <v>886</v>
      </c>
      <c r="N3" s="142" t="s">
        <v>887</v>
      </c>
      <c r="O3" s="142" t="s">
        <v>888</v>
      </c>
      <c r="P3" s="34"/>
    </row>
    <row r="4" spans="1:42" s="2" customFormat="1" ht="31.95" customHeight="1" x14ac:dyDescent="0.25">
      <c r="A4" s="146"/>
      <c r="B4" s="149"/>
      <c r="C4" s="149"/>
      <c r="D4" s="152"/>
      <c r="E4" s="142"/>
      <c r="F4" s="142"/>
      <c r="G4" s="142"/>
      <c r="H4" s="142"/>
      <c r="I4" s="142"/>
      <c r="J4" s="142"/>
      <c r="K4" s="142"/>
      <c r="L4" s="142"/>
      <c r="M4" s="142"/>
      <c r="N4" s="142"/>
      <c r="O4" s="142"/>
      <c r="P4" s="34"/>
    </row>
    <row r="5" spans="1:42" s="3" customFormat="1" ht="31.95" customHeight="1" x14ac:dyDescent="0.25">
      <c r="A5" s="147"/>
      <c r="B5" s="150"/>
      <c r="C5" s="150"/>
      <c r="D5" s="153"/>
      <c r="E5" s="169"/>
      <c r="F5" s="169"/>
      <c r="G5" s="169"/>
      <c r="H5" s="169"/>
      <c r="I5" s="169"/>
      <c r="J5" s="169"/>
      <c r="K5" s="169"/>
      <c r="L5" s="169"/>
      <c r="M5" s="169"/>
      <c r="N5" s="169"/>
      <c r="O5" s="169"/>
      <c r="P5" s="35"/>
    </row>
    <row r="6" spans="1:42" s="4" customFormat="1" ht="55.95" customHeight="1" x14ac:dyDescent="0.25">
      <c r="A6" s="11">
        <v>0</v>
      </c>
      <c r="B6" s="12" t="s">
        <v>46</v>
      </c>
      <c r="C6" s="13">
        <f>SUM(C7,C10,C17,C79,C90,C119,C122,C129,C131,C136,C138,C142,C145,C150,C154,C160,C163,C167,C171,C174,C176)</f>
        <v>153</v>
      </c>
      <c r="D6" s="12"/>
      <c r="E6" s="14"/>
      <c r="F6" s="15"/>
      <c r="G6" s="15"/>
      <c r="H6" s="15"/>
      <c r="I6" s="15"/>
      <c r="J6" s="15"/>
      <c r="K6" s="13">
        <f>SUM(K7,K10,K17,K79,K90,K119,K122,K129,K131,K136,K138,K142,K145,K150,K154,K160,K163,K167,K171,K174,K176)</f>
        <v>264.5</v>
      </c>
      <c r="L6" s="13">
        <f>SUM(L7,L10,L17,L79,L90,L119,L122,L129,L131,L136,L138,L142,L145,L150,L154,L160,L163,L167,L171,L174,L176)</f>
        <v>0</v>
      </c>
      <c r="M6" s="15"/>
      <c r="N6" s="15"/>
      <c r="O6" s="15"/>
      <c r="P6" s="35"/>
    </row>
    <row r="7" spans="1:42" s="5" customFormat="1" ht="55.95" customHeight="1" x14ac:dyDescent="0.25">
      <c r="A7" s="16">
        <v>1</v>
      </c>
      <c r="B7" s="17" t="s">
        <v>47</v>
      </c>
      <c r="C7" s="18">
        <f>SUM(C8:C9)</f>
        <v>2</v>
      </c>
      <c r="D7" s="19"/>
      <c r="E7" s="20"/>
      <c r="F7" s="21"/>
      <c r="G7" s="21"/>
      <c r="H7" s="22"/>
      <c r="I7" s="22"/>
      <c r="J7" s="21"/>
      <c r="K7" s="18" t="str">
        <f>IF(SUM(K8:K9)=0,"",SUM(K8:K9))</f>
        <v/>
      </c>
      <c r="L7" s="18" t="str">
        <f>IF(SUM(L8:L9)=0,"",SUM(L8:L9))</f>
        <v/>
      </c>
      <c r="M7" s="22"/>
      <c r="N7" s="22"/>
      <c r="O7" s="22"/>
      <c r="P7" s="36" t="s">
        <v>48</v>
      </c>
    </row>
    <row r="8" spans="1:42" ht="54" customHeight="1" x14ac:dyDescent="0.25">
      <c r="A8" s="23">
        <v>2</v>
      </c>
      <c r="B8" s="24" t="s">
        <v>49</v>
      </c>
      <c r="C8" s="25">
        <v>1</v>
      </c>
      <c r="D8" s="26" t="s">
        <v>50</v>
      </c>
      <c r="E8" s="26"/>
      <c r="F8" s="27"/>
      <c r="G8" s="27"/>
      <c r="H8" s="25"/>
      <c r="I8" s="25"/>
      <c r="J8" s="27"/>
      <c r="K8" s="37"/>
      <c r="L8" s="37"/>
      <c r="M8" s="25"/>
      <c r="N8" s="25"/>
      <c r="O8" s="25"/>
      <c r="P8" s="38" t="s">
        <v>48</v>
      </c>
    </row>
    <row r="9" spans="1:42" ht="54" customHeight="1" x14ac:dyDescent="0.25">
      <c r="A9" s="16">
        <v>3</v>
      </c>
      <c r="B9" s="24" t="s">
        <v>61</v>
      </c>
      <c r="C9" s="28">
        <v>1</v>
      </c>
      <c r="D9" s="29" t="s">
        <v>62</v>
      </c>
      <c r="E9" s="26"/>
      <c r="F9" s="27"/>
      <c r="G9" s="27"/>
      <c r="H9" s="25"/>
      <c r="I9" s="25"/>
      <c r="J9" s="27"/>
      <c r="K9" s="37"/>
      <c r="L9" s="37"/>
      <c r="M9" s="25"/>
      <c r="N9" s="25"/>
      <c r="O9" s="25"/>
      <c r="P9" s="38" t="s">
        <v>48</v>
      </c>
    </row>
    <row r="10" spans="1:42" s="6" customFormat="1" ht="55.95" customHeight="1" x14ac:dyDescent="0.25">
      <c r="A10" s="23">
        <v>4</v>
      </c>
      <c r="B10" s="30" t="s">
        <v>70</v>
      </c>
      <c r="C10" s="22">
        <f>SUM(C11:C16)</f>
        <v>6</v>
      </c>
      <c r="D10" s="20"/>
      <c r="E10" s="20"/>
      <c r="F10" s="21"/>
      <c r="G10" s="21"/>
      <c r="H10" s="22"/>
      <c r="I10" s="22"/>
      <c r="J10" s="21"/>
      <c r="K10" s="22" t="str">
        <f>IF(SUM(K11:K16)=0,"",SUM(K11:K16))</f>
        <v/>
      </c>
      <c r="L10" s="22" t="str">
        <f>IF(SUM(L11:L16)=0,"",SUM(L11:L16))</f>
        <v/>
      </c>
      <c r="M10" s="22"/>
      <c r="N10" s="22"/>
      <c r="O10" s="22"/>
      <c r="P10" s="36" t="s">
        <v>71</v>
      </c>
    </row>
    <row r="11" spans="1:42" ht="31.05" customHeight="1" x14ac:dyDescent="0.25">
      <c r="A11" s="16">
        <v>5</v>
      </c>
      <c r="B11" s="31" t="s">
        <v>72</v>
      </c>
      <c r="C11" s="28">
        <v>1</v>
      </c>
      <c r="D11" s="26" t="s">
        <v>73</v>
      </c>
      <c r="E11" s="26"/>
      <c r="F11" s="27"/>
      <c r="G11" s="27"/>
      <c r="H11" s="25"/>
      <c r="I11" s="25"/>
      <c r="J11" s="27"/>
      <c r="K11" s="37"/>
      <c r="L11" s="37"/>
      <c r="M11" s="25"/>
      <c r="N11" s="25"/>
      <c r="O11" s="25"/>
      <c r="P11" s="38" t="s">
        <v>71</v>
      </c>
    </row>
    <row r="12" spans="1:42" ht="28.8" x14ac:dyDescent="0.25">
      <c r="A12" s="23">
        <v>6</v>
      </c>
      <c r="B12" s="31" t="s">
        <v>82</v>
      </c>
      <c r="C12" s="25">
        <v>1</v>
      </c>
      <c r="D12" s="26" t="s">
        <v>83</v>
      </c>
      <c r="E12" s="26"/>
      <c r="F12" s="27"/>
      <c r="G12" s="27"/>
      <c r="H12" s="25"/>
      <c r="I12" s="25"/>
      <c r="J12" s="27"/>
      <c r="K12" s="37"/>
      <c r="L12" s="37"/>
      <c r="M12" s="25"/>
      <c r="N12" s="25"/>
      <c r="O12" s="25"/>
      <c r="P12" s="38" t="s">
        <v>71</v>
      </c>
    </row>
    <row r="13" spans="1:42" ht="96" customHeight="1" x14ac:dyDescent="0.25">
      <c r="A13" s="16">
        <v>7</v>
      </c>
      <c r="B13" s="31" t="s">
        <v>88</v>
      </c>
      <c r="C13" s="25">
        <v>1</v>
      </c>
      <c r="D13" s="26" t="s">
        <v>89</v>
      </c>
      <c r="E13" s="26"/>
      <c r="F13" s="27"/>
      <c r="G13" s="27"/>
      <c r="H13" s="25"/>
      <c r="I13" s="25"/>
      <c r="J13" s="27"/>
      <c r="K13" s="37"/>
      <c r="L13" s="37"/>
      <c r="M13" s="25"/>
      <c r="N13" s="25"/>
      <c r="O13" s="25"/>
      <c r="P13" s="38" t="s">
        <v>71</v>
      </c>
    </row>
    <row r="14" spans="1:42" ht="78" customHeight="1" x14ac:dyDescent="0.25">
      <c r="A14" s="23">
        <v>8</v>
      </c>
      <c r="B14" s="31" t="s">
        <v>93</v>
      </c>
      <c r="C14" s="25">
        <v>1</v>
      </c>
      <c r="D14" s="26" t="s">
        <v>94</v>
      </c>
      <c r="E14" s="26"/>
      <c r="F14" s="27"/>
      <c r="G14" s="27"/>
      <c r="H14" s="25"/>
      <c r="I14" s="25"/>
      <c r="J14" s="27"/>
      <c r="K14" s="37"/>
      <c r="L14" s="37"/>
      <c r="M14" s="25"/>
      <c r="N14" s="25"/>
      <c r="O14" s="25"/>
      <c r="P14" s="38" t="s">
        <v>71</v>
      </c>
    </row>
    <row r="15" spans="1:42" ht="28.8" x14ac:dyDescent="0.25">
      <c r="A15" s="16">
        <v>9</v>
      </c>
      <c r="B15" s="31" t="s">
        <v>97</v>
      </c>
      <c r="C15" s="25">
        <v>1</v>
      </c>
      <c r="D15" s="26" t="s">
        <v>98</v>
      </c>
      <c r="E15" s="26"/>
      <c r="F15" s="27"/>
      <c r="G15" s="27"/>
      <c r="H15" s="25"/>
      <c r="I15" s="25"/>
      <c r="J15" s="27"/>
      <c r="K15" s="37"/>
      <c r="L15" s="37"/>
      <c r="M15" s="25"/>
      <c r="N15" s="25"/>
      <c r="O15" s="25"/>
      <c r="P15" s="38" t="s">
        <v>71</v>
      </c>
    </row>
    <row r="16" spans="1:42" ht="97.05" customHeight="1" x14ac:dyDescent="0.25">
      <c r="A16" s="23">
        <v>10</v>
      </c>
      <c r="B16" s="31" t="s">
        <v>101</v>
      </c>
      <c r="C16" s="28">
        <v>1</v>
      </c>
      <c r="D16" s="26" t="s">
        <v>102</v>
      </c>
      <c r="E16" s="26"/>
      <c r="F16" s="27"/>
      <c r="G16" s="27"/>
      <c r="H16" s="25"/>
      <c r="I16" s="25"/>
      <c r="J16" s="27"/>
      <c r="K16" s="37"/>
      <c r="L16" s="37"/>
      <c r="M16" s="25"/>
      <c r="N16" s="25"/>
      <c r="O16" s="25"/>
      <c r="P16" s="38" t="s">
        <v>71</v>
      </c>
    </row>
    <row r="17" spans="1:16" s="6" customFormat="1" ht="55.95" customHeight="1" x14ac:dyDescent="0.25">
      <c r="A17" s="16">
        <v>11</v>
      </c>
      <c r="B17" s="32" t="s">
        <v>107</v>
      </c>
      <c r="C17" s="18">
        <f>SUM(C18:C78)</f>
        <v>61</v>
      </c>
      <c r="D17" s="20"/>
      <c r="E17" s="20"/>
      <c r="F17" s="21"/>
      <c r="G17" s="21"/>
      <c r="H17" s="22"/>
      <c r="I17" s="22"/>
      <c r="J17" s="21"/>
      <c r="K17" s="18" t="str">
        <f>IF(SUM(K18:K78)=0,"",SUM(K18:K78))</f>
        <v/>
      </c>
      <c r="L17" s="18" t="str">
        <f>IF(SUM(L18:L78)=0,"",SUM(L18:L78))</f>
        <v/>
      </c>
      <c r="M17" s="22"/>
      <c r="N17" s="22"/>
      <c r="O17" s="22"/>
      <c r="P17" s="36" t="s">
        <v>108</v>
      </c>
    </row>
    <row r="18" spans="1:16" ht="28.8" x14ac:dyDescent="0.25">
      <c r="A18" s="23">
        <v>12</v>
      </c>
      <c r="B18" s="134" t="s">
        <v>109</v>
      </c>
      <c r="C18" s="25">
        <v>1</v>
      </c>
      <c r="D18" s="26" t="s">
        <v>110</v>
      </c>
      <c r="E18" s="26"/>
      <c r="F18" s="27"/>
      <c r="G18" s="27"/>
      <c r="H18" s="25"/>
      <c r="I18" s="25"/>
      <c r="J18" s="27"/>
      <c r="K18" s="37"/>
      <c r="L18" s="37"/>
      <c r="M18" s="25"/>
      <c r="N18" s="25"/>
      <c r="O18" s="25"/>
      <c r="P18" s="38" t="s">
        <v>108</v>
      </c>
    </row>
    <row r="19" spans="1:16" ht="28.8" x14ac:dyDescent="0.25">
      <c r="A19" s="16">
        <v>13</v>
      </c>
      <c r="B19" s="31" t="s">
        <v>118</v>
      </c>
      <c r="C19" s="25">
        <v>1</v>
      </c>
      <c r="D19" s="26" t="s">
        <v>119</v>
      </c>
      <c r="E19" s="26"/>
      <c r="F19" s="27"/>
      <c r="G19" s="27"/>
      <c r="H19" s="25"/>
      <c r="I19" s="25"/>
      <c r="J19" s="27"/>
      <c r="K19" s="37"/>
      <c r="L19" s="37"/>
      <c r="M19" s="25"/>
      <c r="N19" s="25"/>
      <c r="O19" s="25"/>
      <c r="P19" s="38" t="s">
        <v>108</v>
      </c>
    </row>
    <row r="20" spans="1:16" ht="28.8" x14ac:dyDescent="0.25">
      <c r="A20" s="23">
        <v>14</v>
      </c>
      <c r="B20" s="31" t="s">
        <v>124</v>
      </c>
      <c r="C20" s="25">
        <v>1</v>
      </c>
      <c r="D20" s="26" t="s">
        <v>125</v>
      </c>
      <c r="E20" s="26"/>
      <c r="F20" s="27"/>
      <c r="G20" s="27"/>
      <c r="H20" s="25"/>
      <c r="I20" s="25"/>
      <c r="J20" s="27"/>
      <c r="K20" s="37"/>
      <c r="L20" s="37"/>
      <c r="M20" s="25"/>
      <c r="N20" s="25"/>
      <c r="O20" s="25"/>
      <c r="P20" s="38" t="s">
        <v>108</v>
      </c>
    </row>
    <row r="21" spans="1:16" ht="39" customHeight="1" x14ac:dyDescent="0.25">
      <c r="A21" s="16">
        <v>15</v>
      </c>
      <c r="B21" s="31" t="s">
        <v>131</v>
      </c>
      <c r="C21" s="28">
        <v>1</v>
      </c>
      <c r="D21" s="26" t="s">
        <v>132</v>
      </c>
      <c r="E21" s="26"/>
      <c r="F21" s="27"/>
      <c r="G21" s="27"/>
      <c r="H21" s="25"/>
      <c r="I21" s="25"/>
      <c r="J21" s="27"/>
      <c r="K21" s="37"/>
      <c r="L21" s="37"/>
      <c r="M21" s="25"/>
      <c r="N21" s="25"/>
      <c r="O21" s="25"/>
      <c r="P21" s="38" t="s">
        <v>108</v>
      </c>
    </row>
    <row r="22" spans="1:16" ht="28.8" x14ac:dyDescent="0.25">
      <c r="A22" s="23">
        <v>16</v>
      </c>
      <c r="B22" s="31" t="s">
        <v>136</v>
      </c>
      <c r="C22" s="25">
        <v>1</v>
      </c>
      <c r="D22" s="26" t="s">
        <v>137</v>
      </c>
      <c r="E22" s="26"/>
      <c r="F22" s="27"/>
      <c r="G22" s="27"/>
      <c r="H22" s="25"/>
      <c r="I22" s="25"/>
      <c r="J22" s="27"/>
      <c r="K22" s="37"/>
      <c r="L22" s="37"/>
      <c r="M22" s="25"/>
      <c r="N22" s="25"/>
      <c r="O22" s="25"/>
      <c r="P22" s="38" t="s">
        <v>108</v>
      </c>
    </row>
    <row r="23" spans="1:16" ht="28.8" x14ac:dyDescent="0.25">
      <c r="A23" s="16">
        <v>17</v>
      </c>
      <c r="B23" s="31" t="s">
        <v>141</v>
      </c>
      <c r="C23" s="25">
        <v>1</v>
      </c>
      <c r="D23" s="26" t="s">
        <v>142</v>
      </c>
      <c r="E23" s="26"/>
      <c r="F23" s="27"/>
      <c r="G23" s="27"/>
      <c r="H23" s="25"/>
      <c r="I23" s="25"/>
      <c r="J23" s="27"/>
      <c r="K23" s="37"/>
      <c r="L23" s="37"/>
      <c r="M23" s="25"/>
      <c r="N23" s="25"/>
      <c r="O23" s="25"/>
      <c r="P23" s="38" t="s">
        <v>108</v>
      </c>
    </row>
    <row r="24" spans="1:16" ht="28.8" x14ac:dyDescent="0.25">
      <c r="A24" s="23">
        <v>18</v>
      </c>
      <c r="B24" s="31" t="s">
        <v>147</v>
      </c>
      <c r="C24" s="25">
        <v>1</v>
      </c>
      <c r="D24" s="26" t="s">
        <v>148</v>
      </c>
      <c r="E24" s="26"/>
      <c r="F24" s="27"/>
      <c r="G24" s="27"/>
      <c r="H24" s="25"/>
      <c r="I24" s="25"/>
      <c r="J24" s="27"/>
      <c r="K24" s="37"/>
      <c r="L24" s="37"/>
      <c r="M24" s="25"/>
      <c r="N24" s="25"/>
      <c r="O24" s="25"/>
      <c r="P24" s="38" t="s">
        <v>108</v>
      </c>
    </row>
    <row r="25" spans="1:16" ht="28.8" x14ac:dyDescent="0.25">
      <c r="A25" s="16">
        <v>19</v>
      </c>
      <c r="B25" s="31" t="s">
        <v>151</v>
      </c>
      <c r="C25" s="25">
        <v>1</v>
      </c>
      <c r="D25" s="26" t="s">
        <v>152</v>
      </c>
      <c r="E25" s="26"/>
      <c r="F25" s="27"/>
      <c r="G25" s="27"/>
      <c r="H25" s="25"/>
      <c r="I25" s="25"/>
      <c r="J25" s="27"/>
      <c r="K25" s="37"/>
      <c r="L25" s="37"/>
      <c r="M25" s="25"/>
      <c r="N25" s="25"/>
      <c r="O25" s="25"/>
      <c r="P25" s="38" t="s">
        <v>108</v>
      </c>
    </row>
    <row r="26" spans="1:16" ht="28.8" x14ac:dyDescent="0.25">
      <c r="A26" s="23">
        <v>20</v>
      </c>
      <c r="B26" s="31" t="s">
        <v>155</v>
      </c>
      <c r="C26" s="25">
        <v>1</v>
      </c>
      <c r="D26" s="26" t="s">
        <v>156</v>
      </c>
      <c r="E26" s="26"/>
      <c r="F26" s="27"/>
      <c r="G26" s="27"/>
      <c r="H26" s="25"/>
      <c r="I26" s="25"/>
      <c r="J26" s="27"/>
      <c r="K26" s="37"/>
      <c r="L26" s="37"/>
      <c r="M26" s="25"/>
      <c r="N26" s="25"/>
      <c r="O26" s="25"/>
      <c r="P26" s="38" t="s">
        <v>108</v>
      </c>
    </row>
    <row r="27" spans="1:16" ht="28.8" x14ac:dyDescent="0.25">
      <c r="A27" s="16">
        <v>21</v>
      </c>
      <c r="B27" s="31" t="s">
        <v>159</v>
      </c>
      <c r="C27" s="25">
        <v>1</v>
      </c>
      <c r="D27" s="26" t="s">
        <v>160</v>
      </c>
      <c r="E27" s="26"/>
      <c r="F27" s="27"/>
      <c r="G27" s="27"/>
      <c r="H27" s="25"/>
      <c r="I27" s="25"/>
      <c r="J27" s="27"/>
      <c r="K27" s="37"/>
      <c r="L27" s="37"/>
      <c r="M27" s="25"/>
      <c r="N27" s="25"/>
      <c r="O27" s="25"/>
      <c r="P27" s="38" t="s">
        <v>108</v>
      </c>
    </row>
    <row r="28" spans="1:16" ht="28.8" x14ac:dyDescent="0.25">
      <c r="A28" s="23">
        <v>22</v>
      </c>
      <c r="B28" s="31" t="s">
        <v>163</v>
      </c>
      <c r="C28" s="25">
        <v>1</v>
      </c>
      <c r="D28" s="26" t="s">
        <v>164</v>
      </c>
      <c r="E28" s="26"/>
      <c r="F28" s="27"/>
      <c r="G28" s="27"/>
      <c r="H28" s="25"/>
      <c r="I28" s="25"/>
      <c r="J28" s="27"/>
      <c r="K28" s="37"/>
      <c r="L28" s="37"/>
      <c r="M28" s="25"/>
      <c r="N28" s="25"/>
      <c r="O28" s="25"/>
      <c r="P28" s="38" t="s">
        <v>108</v>
      </c>
    </row>
    <row r="29" spans="1:16" ht="28.8" x14ac:dyDescent="0.25">
      <c r="A29" s="16">
        <v>23</v>
      </c>
      <c r="B29" s="31" t="s">
        <v>167</v>
      </c>
      <c r="C29" s="25">
        <v>1</v>
      </c>
      <c r="D29" s="26" t="s">
        <v>168</v>
      </c>
      <c r="E29" s="26"/>
      <c r="F29" s="27"/>
      <c r="G29" s="27"/>
      <c r="H29" s="25"/>
      <c r="I29" s="25"/>
      <c r="J29" s="27"/>
      <c r="K29" s="37"/>
      <c r="L29" s="37"/>
      <c r="M29" s="25"/>
      <c r="N29" s="25"/>
      <c r="O29" s="25"/>
      <c r="P29" s="38" t="s">
        <v>108</v>
      </c>
    </row>
    <row r="30" spans="1:16" ht="28.8" x14ac:dyDescent="0.25">
      <c r="A30" s="23">
        <v>24</v>
      </c>
      <c r="B30" s="31" t="s">
        <v>171</v>
      </c>
      <c r="C30" s="25">
        <v>1</v>
      </c>
      <c r="D30" s="26" t="s">
        <v>172</v>
      </c>
      <c r="E30" s="26"/>
      <c r="F30" s="27"/>
      <c r="G30" s="27"/>
      <c r="H30" s="25"/>
      <c r="I30" s="25"/>
      <c r="J30" s="27"/>
      <c r="K30" s="37"/>
      <c r="L30" s="37"/>
      <c r="M30" s="25"/>
      <c r="N30" s="25"/>
      <c r="O30" s="25"/>
      <c r="P30" s="38" t="s">
        <v>108</v>
      </c>
    </row>
    <row r="31" spans="1:16" ht="28.8" x14ac:dyDescent="0.25">
      <c r="A31" s="16">
        <v>25</v>
      </c>
      <c r="B31" s="31" t="s">
        <v>176</v>
      </c>
      <c r="C31" s="25">
        <v>1</v>
      </c>
      <c r="D31" s="26" t="s">
        <v>177</v>
      </c>
      <c r="E31" s="26"/>
      <c r="F31" s="27"/>
      <c r="G31" s="27"/>
      <c r="H31" s="25"/>
      <c r="I31" s="25"/>
      <c r="J31" s="27"/>
      <c r="K31" s="37"/>
      <c r="L31" s="37"/>
      <c r="M31" s="25"/>
      <c r="N31" s="25"/>
      <c r="O31" s="25"/>
      <c r="P31" s="38" t="s">
        <v>108</v>
      </c>
    </row>
    <row r="32" spans="1:16" ht="28.8" x14ac:dyDescent="0.25">
      <c r="A32" s="23">
        <v>26</v>
      </c>
      <c r="B32" s="31" t="s">
        <v>180</v>
      </c>
      <c r="C32" s="25">
        <v>1</v>
      </c>
      <c r="D32" s="26" t="s">
        <v>181</v>
      </c>
      <c r="E32" s="26"/>
      <c r="F32" s="27"/>
      <c r="G32" s="27"/>
      <c r="H32" s="25"/>
      <c r="I32" s="25"/>
      <c r="J32" s="27"/>
      <c r="K32" s="37"/>
      <c r="L32" s="37"/>
      <c r="M32" s="25"/>
      <c r="N32" s="25"/>
      <c r="O32" s="25"/>
      <c r="P32" s="38" t="s">
        <v>108</v>
      </c>
    </row>
    <row r="33" spans="1:16" ht="28.8" x14ac:dyDescent="0.25">
      <c r="A33" s="16">
        <v>27</v>
      </c>
      <c r="B33" s="31" t="s">
        <v>184</v>
      </c>
      <c r="C33" s="25">
        <v>1</v>
      </c>
      <c r="D33" s="26" t="s">
        <v>185</v>
      </c>
      <c r="E33" s="26"/>
      <c r="F33" s="27"/>
      <c r="G33" s="27"/>
      <c r="H33" s="25"/>
      <c r="I33" s="25"/>
      <c r="J33" s="27"/>
      <c r="K33" s="37"/>
      <c r="L33" s="37"/>
      <c r="M33" s="25"/>
      <c r="N33" s="25"/>
      <c r="O33" s="25"/>
      <c r="P33" s="38" t="s">
        <v>108</v>
      </c>
    </row>
    <row r="34" spans="1:16" ht="28.8" x14ac:dyDescent="0.25">
      <c r="A34" s="23">
        <v>28</v>
      </c>
      <c r="B34" s="31" t="s">
        <v>189</v>
      </c>
      <c r="C34" s="25">
        <v>1</v>
      </c>
      <c r="D34" s="26" t="s">
        <v>190</v>
      </c>
      <c r="E34" s="26"/>
      <c r="F34" s="27"/>
      <c r="G34" s="27"/>
      <c r="H34" s="25"/>
      <c r="I34" s="25"/>
      <c r="J34" s="27"/>
      <c r="K34" s="37"/>
      <c r="L34" s="37"/>
      <c r="M34" s="25"/>
      <c r="N34" s="25"/>
      <c r="O34" s="25"/>
      <c r="P34" s="38" t="s">
        <v>108</v>
      </c>
    </row>
    <row r="35" spans="1:16" ht="28.8" x14ac:dyDescent="0.25">
      <c r="A35" s="16">
        <v>29</v>
      </c>
      <c r="B35" s="31" t="s">
        <v>193</v>
      </c>
      <c r="C35" s="25">
        <v>1</v>
      </c>
      <c r="D35" s="26" t="s">
        <v>194</v>
      </c>
      <c r="E35" s="26"/>
      <c r="F35" s="27"/>
      <c r="G35" s="27"/>
      <c r="H35" s="25"/>
      <c r="I35" s="25"/>
      <c r="J35" s="27"/>
      <c r="K35" s="37"/>
      <c r="L35" s="37"/>
      <c r="M35" s="25"/>
      <c r="N35" s="25"/>
      <c r="O35" s="25"/>
      <c r="P35" s="38" t="s">
        <v>108</v>
      </c>
    </row>
    <row r="36" spans="1:16" ht="28.8" x14ac:dyDescent="0.25">
      <c r="A36" s="23">
        <v>30</v>
      </c>
      <c r="B36" s="31" t="s">
        <v>197</v>
      </c>
      <c r="C36" s="25">
        <v>1</v>
      </c>
      <c r="D36" s="26" t="s">
        <v>198</v>
      </c>
      <c r="E36" s="26"/>
      <c r="F36" s="27"/>
      <c r="G36" s="27"/>
      <c r="H36" s="25"/>
      <c r="I36" s="25"/>
      <c r="J36" s="27"/>
      <c r="K36" s="37"/>
      <c r="L36" s="37"/>
      <c r="M36" s="25"/>
      <c r="N36" s="25"/>
      <c r="O36" s="25"/>
      <c r="P36" s="38" t="s">
        <v>108</v>
      </c>
    </row>
    <row r="37" spans="1:16" ht="28.8" x14ac:dyDescent="0.25">
      <c r="A37" s="16">
        <v>31</v>
      </c>
      <c r="B37" s="31" t="s">
        <v>201</v>
      </c>
      <c r="C37" s="25">
        <v>1</v>
      </c>
      <c r="D37" s="26" t="s">
        <v>202</v>
      </c>
      <c r="E37" s="26"/>
      <c r="F37" s="27"/>
      <c r="G37" s="27"/>
      <c r="H37" s="25"/>
      <c r="I37" s="25"/>
      <c r="J37" s="27"/>
      <c r="K37" s="37"/>
      <c r="L37" s="37"/>
      <c r="M37" s="25"/>
      <c r="N37" s="25"/>
      <c r="O37" s="25"/>
      <c r="P37" s="38" t="s">
        <v>108</v>
      </c>
    </row>
    <row r="38" spans="1:16" ht="28.8" x14ac:dyDescent="0.25">
      <c r="A38" s="23">
        <v>32</v>
      </c>
      <c r="B38" s="31" t="s">
        <v>205</v>
      </c>
      <c r="C38" s="25">
        <v>1</v>
      </c>
      <c r="D38" s="26" t="s">
        <v>206</v>
      </c>
      <c r="E38" s="26"/>
      <c r="F38" s="27"/>
      <c r="G38" s="27"/>
      <c r="H38" s="25"/>
      <c r="I38" s="25"/>
      <c r="J38" s="27"/>
      <c r="K38" s="37"/>
      <c r="L38" s="37"/>
      <c r="M38" s="25"/>
      <c r="N38" s="25"/>
      <c r="O38" s="25"/>
      <c r="P38" s="38" t="s">
        <v>108</v>
      </c>
    </row>
    <row r="39" spans="1:16" ht="28.8" x14ac:dyDescent="0.25">
      <c r="A39" s="16">
        <v>33</v>
      </c>
      <c r="B39" s="31" t="s">
        <v>209</v>
      </c>
      <c r="C39" s="25">
        <v>1</v>
      </c>
      <c r="D39" s="26" t="s">
        <v>210</v>
      </c>
      <c r="E39" s="26"/>
      <c r="F39" s="27"/>
      <c r="G39" s="27"/>
      <c r="H39" s="25"/>
      <c r="I39" s="25"/>
      <c r="J39" s="27"/>
      <c r="K39" s="37"/>
      <c r="L39" s="37"/>
      <c r="M39" s="25"/>
      <c r="N39" s="25"/>
      <c r="O39" s="25"/>
      <c r="P39" s="38" t="s">
        <v>108</v>
      </c>
    </row>
    <row r="40" spans="1:16" ht="28.8" x14ac:dyDescent="0.25">
      <c r="A40" s="23">
        <v>34</v>
      </c>
      <c r="B40" s="31" t="s">
        <v>213</v>
      </c>
      <c r="C40" s="25">
        <v>1</v>
      </c>
      <c r="D40" s="26" t="s">
        <v>214</v>
      </c>
      <c r="E40" s="26"/>
      <c r="F40" s="27"/>
      <c r="G40" s="27"/>
      <c r="H40" s="25"/>
      <c r="I40" s="25"/>
      <c r="J40" s="27"/>
      <c r="K40" s="37"/>
      <c r="L40" s="37"/>
      <c r="M40" s="25"/>
      <c r="N40" s="25"/>
      <c r="O40" s="25"/>
      <c r="P40" s="38" t="s">
        <v>108</v>
      </c>
    </row>
    <row r="41" spans="1:16" ht="28.8" x14ac:dyDescent="0.25">
      <c r="A41" s="16">
        <v>35</v>
      </c>
      <c r="B41" s="31" t="s">
        <v>217</v>
      </c>
      <c r="C41" s="25">
        <v>1</v>
      </c>
      <c r="D41" s="26" t="s">
        <v>218</v>
      </c>
      <c r="E41" s="26"/>
      <c r="F41" s="27"/>
      <c r="G41" s="27"/>
      <c r="H41" s="25"/>
      <c r="I41" s="25"/>
      <c r="J41" s="27"/>
      <c r="K41" s="37"/>
      <c r="L41" s="37"/>
      <c r="M41" s="25"/>
      <c r="N41" s="25"/>
      <c r="O41" s="25"/>
      <c r="P41" s="38" t="s">
        <v>108</v>
      </c>
    </row>
    <row r="42" spans="1:16" ht="28.8" x14ac:dyDescent="0.25">
      <c r="A42" s="23">
        <v>36</v>
      </c>
      <c r="B42" s="31" t="s">
        <v>221</v>
      </c>
      <c r="C42" s="25">
        <v>1</v>
      </c>
      <c r="D42" s="26" t="s">
        <v>222</v>
      </c>
      <c r="E42" s="26"/>
      <c r="F42" s="27"/>
      <c r="G42" s="27"/>
      <c r="H42" s="25"/>
      <c r="I42" s="25"/>
      <c r="J42" s="27"/>
      <c r="K42" s="37"/>
      <c r="L42" s="37"/>
      <c r="M42" s="25"/>
      <c r="N42" s="25"/>
      <c r="O42" s="25"/>
      <c r="P42" s="38" t="s">
        <v>108</v>
      </c>
    </row>
    <row r="43" spans="1:16" ht="28.8" x14ac:dyDescent="0.25">
      <c r="A43" s="16">
        <v>37</v>
      </c>
      <c r="B43" s="31" t="s">
        <v>225</v>
      </c>
      <c r="C43" s="25">
        <v>1</v>
      </c>
      <c r="D43" s="26" t="s">
        <v>226</v>
      </c>
      <c r="E43" s="26"/>
      <c r="F43" s="27"/>
      <c r="G43" s="27"/>
      <c r="H43" s="25"/>
      <c r="I43" s="25"/>
      <c r="J43" s="27"/>
      <c r="K43" s="37"/>
      <c r="L43" s="37"/>
      <c r="M43" s="25"/>
      <c r="N43" s="25"/>
      <c r="O43" s="25"/>
      <c r="P43" s="38" t="s">
        <v>108</v>
      </c>
    </row>
    <row r="44" spans="1:16" ht="28.8" x14ac:dyDescent="0.25">
      <c r="A44" s="23">
        <v>38</v>
      </c>
      <c r="B44" s="31" t="s">
        <v>229</v>
      </c>
      <c r="C44" s="25">
        <v>1</v>
      </c>
      <c r="D44" s="26" t="s">
        <v>230</v>
      </c>
      <c r="E44" s="26"/>
      <c r="F44" s="27"/>
      <c r="G44" s="27"/>
      <c r="H44" s="25"/>
      <c r="I44" s="25"/>
      <c r="J44" s="27"/>
      <c r="K44" s="37"/>
      <c r="L44" s="37"/>
      <c r="M44" s="25"/>
      <c r="N44" s="25"/>
      <c r="O44" s="25"/>
      <c r="P44" s="38" t="s">
        <v>108</v>
      </c>
    </row>
    <row r="45" spans="1:16" ht="28.8" x14ac:dyDescent="0.25">
      <c r="A45" s="16">
        <v>39</v>
      </c>
      <c r="B45" s="31" t="s">
        <v>233</v>
      </c>
      <c r="C45" s="25">
        <v>1</v>
      </c>
      <c r="D45" s="26" t="s">
        <v>234</v>
      </c>
      <c r="E45" s="26"/>
      <c r="F45" s="27"/>
      <c r="G45" s="27"/>
      <c r="H45" s="25"/>
      <c r="I45" s="25"/>
      <c r="J45" s="27"/>
      <c r="K45" s="37"/>
      <c r="L45" s="37"/>
      <c r="M45" s="25"/>
      <c r="N45" s="25"/>
      <c r="O45" s="25"/>
      <c r="P45" s="38" t="s">
        <v>108</v>
      </c>
    </row>
    <row r="46" spans="1:16" ht="28.8" x14ac:dyDescent="0.25">
      <c r="A46" s="23">
        <v>40</v>
      </c>
      <c r="B46" s="31" t="s">
        <v>238</v>
      </c>
      <c r="C46" s="25">
        <v>1</v>
      </c>
      <c r="D46" s="26" t="s">
        <v>239</v>
      </c>
      <c r="E46" s="26"/>
      <c r="F46" s="27"/>
      <c r="G46" s="27"/>
      <c r="H46" s="25"/>
      <c r="I46" s="25"/>
      <c r="J46" s="27"/>
      <c r="K46" s="37"/>
      <c r="L46" s="37"/>
      <c r="M46" s="25"/>
      <c r="N46" s="25"/>
      <c r="O46" s="25"/>
      <c r="P46" s="38" t="s">
        <v>108</v>
      </c>
    </row>
    <row r="47" spans="1:16" ht="28.8" x14ac:dyDescent="0.25">
      <c r="A47" s="16">
        <v>41</v>
      </c>
      <c r="B47" s="31" t="s">
        <v>242</v>
      </c>
      <c r="C47" s="25">
        <v>1</v>
      </c>
      <c r="D47" s="26" t="s">
        <v>243</v>
      </c>
      <c r="E47" s="26"/>
      <c r="F47" s="27"/>
      <c r="G47" s="27"/>
      <c r="H47" s="25"/>
      <c r="I47" s="25"/>
      <c r="J47" s="27"/>
      <c r="K47" s="37"/>
      <c r="L47" s="37"/>
      <c r="M47" s="25"/>
      <c r="N47" s="25"/>
      <c r="O47" s="25"/>
      <c r="P47" s="38" t="s">
        <v>108</v>
      </c>
    </row>
    <row r="48" spans="1:16" ht="28.8" x14ac:dyDescent="0.25">
      <c r="A48" s="23">
        <v>42</v>
      </c>
      <c r="B48" s="31" t="s">
        <v>246</v>
      </c>
      <c r="C48" s="25">
        <v>1</v>
      </c>
      <c r="D48" s="26" t="s">
        <v>247</v>
      </c>
      <c r="E48" s="26"/>
      <c r="F48" s="27"/>
      <c r="G48" s="27"/>
      <c r="H48" s="25"/>
      <c r="I48" s="25"/>
      <c r="J48" s="27"/>
      <c r="K48" s="37"/>
      <c r="L48" s="37"/>
      <c r="M48" s="25"/>
      <c r="N48" s="25"/>
      <c r="O48" s="25"/>
      <c r="P48" s="38" t="s">
        <v>108</v>
      </c>
    </row>
    <row r="49" spans="1:16" ht="28.8" x14ac:dyDescent="0.25">
      <c r="A49" s="16">
        <v>43</v>
      </c>
      <c r="B49" s="31" t="s">
        <v>250</v>
      </c>
      <c r="C49" s="25">
        <v>1</v>
      </c>
      <c r="D49" s="26" t="s">
        <v>251</v>
      </c>
      <c r="E49" s="26"/>
      <c r="F49" s="27"/>
      <c r="G49" s="27"/>
      <c r="H49" s="25"/>
      <c r="I49" s="25"/>
      <c r="J49" s="27"/>
      <c r="K49" s="37"/>
      <c r="L49" s="37"/>
      <c r="M49" s="25"/>
      <c r="N49" s="25"/>
      <c r="O49" s="25"/>
      <c r="P49" s="38" t="s">
        <v>108</v>
      </c>
    </row>
    <row r="50" spans="1:16" ht="28.8" x14ac:dyDescent="0.25">
      <c r="A50" s="23">
        <v>44</v>
      </c>
      <c r="B50" s="31" t="s">
        <v>254</v>
      </c>
      <c r="C50" s="25">
        <v>1</v>
      </c>
      <c r="D50" s="26" t="s">
        <v>255</v>
      </c>
      <c r="E50" s="26"/>
      <c r="F50" s="27"/>
      <c r="G50" s="27"/>
      <c r="H50" s="25"/>
      <c r="I50" s="25"/>
      <c r="J50" s="27"/>
      <c r="K50" s="37"/>
      <c r="L50" s="37"/>
      <c r="M50" s="25"/>
      <c r="N50" s="25"/>
      <c r="O50" s="25"/>
      <c r="P50" s="38" t="s">
        <v>108</v>
      </c>
    </row>
    <row r="51" spans="1:16" ht="28.8" x14ac:dyDescent="0.25">
      <c r="A51" s="16">
        <v>45</v>
      </c>
      <c r="B51" s="31" t="s">
        <v>259</v>
      </c>
      <c r="C51" s="25">
        <v>1</v>
      </c>
      <c r="D51" s="26" t="s">
        <v>260</v>
      </c>
      <c r="E51" s="26"/>
      <c r="F51" s="27"/>
      <c r="G51" s="27"/>
      <c r="H51" s="25"/>
      <c r="I51" s="25"/>
      <c r="J51" s="27"/>
      <c r="K51" s="37"/>
      <c r="L51" s="37"/>
      <c r="M51" s="25"/>
      <c r="N51" s="25"/>
      <c r="O51" s="25"/>
      <c r="P51" s="38" t="s">
        <v>108</v>
      </c>
    </row>
    <row r="52" spans="1:16" ht="28.8" x14ac:dyDescent="0.25">
      <c r="A52" s="23">
        <v>46</v>
      </c>
      <c r="B52" s="31" t="s">
        <v>264</v>
      </c>
      <c r="C52" s="25">
        <v>1</v>
      </c>
      <c r="D52" s="26" t="s">
        <v>265</v>
      </c>
      <c r="E52" s="26"/>
      <c r="F52" s="27"/>
      <c r="G52" s="27"/>
      <c r="H52" s="25"/>
      <c r="I52" s="25"/>
      <c r="J52" s="27"/>
      <c r="K52" s="37"/>
      <c r="L52" s="37"/>
      <c r="M52" s="25"/>
      <c r="N52" s="25"/>
      <c r="O52" s="25"/>
      <c r="P52" s="38" t="s">
        <v>108</v>
      </c>
    </row>
    <row r="53" spans="1:16" ht="28.8" x14ac:dyDescent="0.25">
      <c r="A53" s="16">
        <v>47</v>
      </c>
      <c r="B53" s="31" t="s">
        <v>268</v>
      </c>
      <c r="C53" s="25">
        <v>1</v>
      </c>
      <c r="D53" s="26" t="s">
        <v>269</v>
      </c>
      <c r="E53" s="26"/>
      <c r="F53" s="27"/>
      <c r="G53" s="27"/>
      <c r="H53" s="25"/>
      <c r="I53" s="25"/>
      <c r="J53" s="27"/>
      <c r="K53" s="37"/>
      <c r="L53" s="37"/>
      <c r="M53" s="25"/>
      <c r="N53" s="25"/>
      <c r="O53" s="25"/>
      <c r="P53" s="38" t="s">
        <v>108</v>
      </c>
    </row>
    <row r="54" spans="1:16" ht="28.8" x14ac:dyDescent="0.25">
      <c r="A54" s="23">
        <v>48</v>
      </c>
      <c r="B54" s="31" t="s">
        <v>272</v>
      </c>
      <c r="C54" s="25">
        <v>1</v>
      </c>
      <c r="D54" s="26" t="s">
        <v>273</v>
      </c>
      <c r="E54" s="26"/>
      <c r="F54" s="27"/>
      <c r="G54" s="27"/>
      <c r="H54" s="25"/>
      <c r="I54" s="25"/>
      <c r="J54" s="27"/>
      <c r="K54" s="37"/>
      <c r="L54" s="37"/>
      <c r="M54" s="25"/>
      <c r="N54" s="25"/>
      <c r="O54" s="25"/>
      <c r="P54" s="38" t="s">
        <v>108</v>
      </c>
    </row>
    <row r="55" spans="1:16" ht="28.8" x14ac:dyDescent="0.25">
      <c r="A55" s="16">
        <v>49</v>
      </c>
      <c r="B55" s="24" t="s">
        <v>275</v>
      </c>
      <c r="C55" s="25">
        <v>1</v>
      </c>
      <c r="D55" s="26" t="s">
        <v>276</v>
      </c>
      <c r="E55" s="26"/>
      <c r="F55" s="27"/>
      <c r="G55" s="27"/>
      <c r="H55" s="25"/>
      <c r="I55" s="25"/>
      <c r="J55" s="27"/>
      <c r="K55" s="37"/>
      <c r="L55" s="37"/>
      <c r="M55" s="25"/>
      <c r="N55" s="25"/>
      <c r="O55" s="25"/>
      <c r="P55" s="38" t="s">
        <v>108</v>
      </c>
    </row>
    <row r="56" spans="1:16" ht="28.8" x14ac:dyDescent="0.25">
      <c r="A56" s="23">
        <v>50</v>
      </c>
      <c r="B56" s="31" t="s">
        <v>282</v>
      </c>
      <c r="C56" s="25">
        <v>1</v>
      </c>
      <c r="D56" s="33" t="s">
        <v>283</v>
      </c>
      <c r="E56" s="26"/>
      <c r="F56" s="27"/>
      <c r="G56" s="27"/>
      <c r="H56" s="25"/>
      <c r="I56" s="25"/>
      <c r="J56" s="27"/>
      <c r="K56" s="37"/>
      <c r="L56" s="37"/>
      <c r="M56" s="25"/>
      <c r="N56" s="25"/>
      <c r="O56" s="25"/>
      <c r="P56" s="38" t="s">
        <v>108</v>
      </c>
    </row>
    <row r="57" spans="1:16" ht="28.8" x14ac:dyDescent="0.25">
      <c r="A57" s="16">
        <v>51</v>
      </c>
      <c r="B57" s="31" t="s">
        <v>287</v>
      </c>
      <c r="C57" s="25">
        <v>1</v>
      </c>
      <c r="D57" s="33" t="s">
        <v>288</v>
      </c>
      <c r="E57" s="26"/>
      <c r="F57" s="27"/>
      <c r="G57" s="27"/>
      <c r="H57" s="25"/>
      <c r="I57" s="25"/>
      <c r="J57" s="27"/>
      <c r="K57" s="37"/>
      <c r="L57" s="37"/>
      <c r="M57" s="25"/>
      <c r="N57" s="25"/>
      <c r="O57" s="25"/>
      <c r="P57" s="38" t="s">
        <v>108</v>
      </c>
    </row>
    <row r="58" spans="1:16" ht="28.8" x14ac:dyDescent="0.25">
      <c r="A58" s="23">
        <v>52</v>
      </c>
      <c r="B58" s="31" t="s">
        <v>291</v>
      </c>
      <c r="C58" s="25">
        <v>1</v>
      </c>
      <c r="D58" s="33" t="s">
        <v>292</v>
      </c>
      <c r="E58" s="26"/>
      <c r="F58" s="27"/>
      <c r="G58" s="27"/>
      <c r="H58" s="25"/>
      <c r="I58" s="25"/>
      <c r="J58" s="27"/>
      <c r="K58" s="37"/>
      <c r="L58" s="37"/>
      <c r="M58" s="25"/>
      <c r="N58" s="25"/>
      <c r="O58" s="25"/>
      <c r="P58" s="38" t="s">
        <v>108</v>
      </c>
    </row>
    <row r="59" spans="1:16" ht="28.8" x14ac:dyDescent="0.25">
      <c r="A59" s="16">
        <v>53</v>
      </c>
      <c r="B59" s="31" t="s">
        <v>295</v>
      </c>
      <c r="C59" s="25">
        <v>1</v>
      </c>
      <c r="D59" s="26" t="s">
        <v>296</v>
      </c>
      <c r="E59" s="26"/>
      <c r="F59" s="27"/>
      <c r="G59" s="27"/>
      <c r="H59" s="25"/>
      <c r="I59" s="25"/>
      <c r="J59" s="27"/>
      <c r="K59" s="37"/>
      <c r="L59" s="37"/>
      <c r="M59" s="25"/>
      <c r="N59" s="25"/>
      <c r="O59" s="25"/>
      <c r="P59" s="38" t="s">
        <v>108</v>
      </c>
    </row>
    <row r="60" spans="1:16" ht="28.8" x14ac:dyDescent="0.25">
      <c r="A60" s="23">
        <v>54</v>
      </c>
      <c r="B60" s="31" t="s">
        <v>300</v>
      </c>
      <c r="C60" s="25">
        <v>1</v>
      </c>
      <c r="D60" s="26" t="s">
        <v>301</v>
      </c>
      <c r="E60" s="26"/>
      <c r="F60" s="27"/>
      <c r="G60" s="27"/>
      <c r="H60" s="25"/>
      <c r="I60" s="25"/>
      <c r="J60" s="27"/>
      <c r="K60" s="37"/>
      <c r="L60" s="37"/>
      <c r="M60" s="25"/>
      <c r="N60" s="25"/>
      <c r="O60" s="25"/>
      <c r="P60" s="38" t="s">
        <v>108</v>
      </c>
    </row>
    <row r="61" spans="1:16" ht="28.8" x14ac:dyDescent="0.25">
      <c r="A61" s="16">
        <v>55</v>
      </c>
      <c r="B61" s="31" t="s">
        <v>304</v>
      </c>
      <c r="C61" s="25">
        <v>1</v>
      </c>
      <c r="D61" s="26" t="s">
        <v>305</v>
      </c>
      <c r="E61" s="26"/>
      <c r="F61" s="27"/>
      <c r="G61" s="27"/>
      <c r="H61" s="25"/>
      <c r="I61" s="25"/>
      <c r="J61" s="27"/>
      <c r="K61" s="37"/>
      <c r="L61" s="37"/>
      <c r="M61" s="25"/>
      <c r="N61" s="25"/>
      <c r="O61" s="25"/>
      <c r="P61" s="38" t="s">
        <v>108</v>
      </c>
    </row>
    <row r="62" spans="1:16" ht="28.8" x14ac:dyDescent="0.25">
      <c r="A62" s="23">
        <v>56</v>
      </c>
      <c r="B62" s="31" t="s">
        <v>308</v>
      </c>
      <c r="C62" s="25">
        <v>1</v>
      </c>
      <c r="D62" s="26" t="s">
        <v>309</v>
      </c>
      <c r="E62" s="26"/>
      <c r="F62" s="27"/>
      <c r="G62" s="27"/>
      <c r="H62" s="25"/>
      <c r="I62" s="25"/>
      <c r="J62" s="27"/>
      <c r="K62" s="37"/>
      <c r="L62" s="37"/>
      <c r="M62" s="25"/>
      <c r="N62" s="25"/>
      <c r="O62" s="25"/>
      <c r="P62" s="38" t="s">
        <v>108</v>
      </c>
    </row>
    <row r="63" spans="1:16" ht="28.8" x14ac:dyDescent="0.25">
      <c r="A63" s="16">
        <v>57</v>
      </c>
      <c r="B63" s="31" t="s">
        <v>312</v>
      </c>
      <c r="C63" s="25">
        <v>1</v>
      </c>
      <c r="D63" s="26" t="s">
        <v>313</v>
      </c>
      <c r="E63" s="26"/>
      <c r="F63" s="27"/>
      <c r="G63" s="27"/>
      <c r="H63" s="25"/>
      <c r="I63" s="25"/>
      <c r="J63" s="27"/>
      <c r="K63" s="37"/>
      <c r="L63" s="37"/>
      <c r="M63" s="25"/>
      <c r="N63" s="25"/>
      <c r="O63" s="25"/>
      <c r="P63" s="38" t="s">
        <v>108</v>
      </c>
    </row>
    <row r="64" spans="1:16" ht="28.8" x14ac:dyDescent="0.25">
      <c r="A64" s="23">
        <v>58</v>
      </c>
      <c r="B64" s="31" t="s">
        <v>317</v>
      </c>
      <c r="C64" s="25">
        <v>1</v>
      </c>
      <c r="D64" s="26" t="s">
        <v>318</v>
      </c>
      <c r="E64" s="26"/>
      <c r="F64" s="27"/>
      <c r="G64" s="27"/>
      <c r="H64" s="25"/>
      <c r="I64" s="25"/>
      <c r="J64" s="27"/>
      <c r="K64" s="37"/>
      <c r="L64" s="37"/>
      <c r="M64" s="25"/>
      <c r="N64" s="25"/>
      <c r="O64" s="25"/>
      <c r="P64" s="38" t="s">
        <v>108</v>
      </c>
    </row>
    <row r="65" spans="1:16" ht="28.8" x14ac:dyDescent="0.25">
      <c r="A65" s="16">
        <v>59</v>
      </c>
      <c r="B65" s="31" t="s">
        <v>322</v>
      </c>
      <c r="C65" s="25">
        <v>1</v>
      </c>
      <c r="D65" s="26" t="s">
        <v>323</v>
      </c>
      <c r="E65" s="26"/>
      <c r="F65" s="27"/>
      <c r="G65" s="27"/>
      <c r="H65" s="25"/>
      <c r="I65" s="25"/>
      <c r="J65" s="27"/>
      <c r="K65" s="37"/>
      <c r="L65" s="37"/>
      <c r="M65" s="25"/>
      <c r="N65" s="25"/>
      <c r="O65" s="25"/>
      <c r="P65" s="38" t="s">
        <v>108</v>
      </c>
    </row>
    <row r="66" spans="1:16" ht="28.8" x14ac:dyDescent="0.25">
      <c r="A66" s="23">
        <v>60</v>
      </c>
      <c r="B66" s="31" t="s">
        <v>328</v>
      </c>
      <c r="C66" s="25">
        <v>1</v>
      </c>
      <c r="D66" s="39" t="s">
        <v>329</v>
      </c>
      <c r="E66" s="26"/>
      <c r="F66" s="27"/>
      <c r="G66" s="27"/>
      <c r="H66" s="25"/>
      <c r="I66" s="25"/>
      <c r="J66" s="27"/>
      <c r="K66" s="37"/>
      <c r="L66" s="37"/>
      <c r="M66" s="25"/>
      <c r="N66" s="25"/>
      <c r="O66" s="25"/>
      <c r="P66" s="38" t="s">
        <v>108</v>
      </c>
    </row>
    <row r="67" spans="1:16" ht="28.8" x14ac:dyDescent="0.25">
      <c r="A67" s="16">
        <v>61</v>
      </c>
      <c r="B67" s="31" t="s">
        <v>333</v>
      </c>
      <c r="C67" s="25">
        <v>1</v>
      </c>
      <c r="D67" s="40" t="s">
        <v>334</v>
      </c>
      <c r="E67" s="26"/>
      <c r="F67" s="27"/>
      <c r="G67" s="27"/>
      <c r="H67" s="25"/>
      <c r="I67" s="25"/>
      <c r="J67" s="27"/>
      <c r="K67" s="37"/>
      <c r="L67" s="37"/>
      <c r="M67" s="25"/>
      <c r="N67" s="25"/>
      <c r="O67" s="25"/>
      <c r="P67" s="38" t="s">
        <v>108</v>
      </c>
    </row>
    <row r="68" spans="1:16" ht="28.8" x14ac:dyDescent="0.25">
      <c r="A68" s="23">
        <v>62</v>
      </c>
      <c r="B68" s="31" t="s">
        <v>338</v>
      </c>
      <c r="C68" s="25">
        <v>1</v>
      </c>
      <c r="D68" s="41" t="s">
        <v>339</v>
      </c>
      <c r="E68" s="26"/>
      <c r="F68" s="27"/>
      <c r="G68" s="27"/>
      <c r="H68" s="25"/>
      <c r="I68" s="25"/>
      <c r="J68" s="27"/>
      <c r="K68" s="37"/>
      <c r="L68" s="37"/>
      <c r="M68" s="25"/>
      <c r="N68" s="25"/>
      <c r="O68" s="25"/>
      <c r="P68" s="38" t="s">
        <v>108</v>
      </c>
    </row>
    <row r="69" spans="1:16" ht="28.8" x14ac:dyDescent="0.25">
      <c r="A69" s="16">
        <v>63</v>
      </c>
      <c r="B69" s="31" t="s">
        <v>341</v>
      </c>
      <c r="C69" s="25">
        <v>1</v>
      </c>
      <c r="D69" s="39" t="s">
        <v>342</v>
      </c>
      <c r="E69" s="26"/>
      <c r="F69" s="27"/>
      <c r="G69" s="27"/>
      <c r="H69" s="25"/>
      <c r="I69" s="25"/>
      <c r="J69" s="27"/>
      <c r="K69" s="37"/>
      <c r="L69" s="37"/>
      <c r="M69" s="25"/>
      <c r="N69" s="25"/>
      <c r="O69" s="25"/>
      <c r="P69" s="38" t="s">
        <v>108</v>
      </c>
    </row>
    <row r="70" spans="1:16" ht="28.8" x14ac:dyDescent="0.25">
      <c r="A70" s="23">
        <v>64</v>
      </c>
      <c r="B70" s="31" t="s">
        <v>345</v>
      </c>
      <c r="C70" s="25">
        <v>1</v>
      </c>
      <c r="D70" s="39" t="s">
        <v>346</v>
      </c>
      <c r="E70" s="26"/>
      <c r="F70" s="27"/>
      <c r="G70" s="27"/>
      <c r="H70" s="25"/>
      <c r="I70" s="25"/>
      <c r="J70" s="27"/>
      <c r="K70" s="37"/>
      <c r="L70" s="37"/>
      <c r="M70" s="25"/>
      <c r="N70" s="25"/>
      <c r="O70" s="25"/>
      <c r="P70" s="38" t="s">
        <v>108</v>
      </c>
    </row>
    <row r="71" spans="1:16" ht="28.8" x14ac:dyDescent="0.25">
      <c r="A71" s="16">
        <v>65</v>
      </c>
      <c r="B71" s="31" t="s">
        <v>349</v>
      </c>
      <c r="C71" s="25">
        <v>1</v>
      </c>
      <c r="D71" s="42" t="s">
        <v>350</v>
      </c>
      <c r="E71" s="26"/>
      <c r="F71" s="27"/>
      <c r="G71" s="27"/>
      <c r="H71" s="25"/>
      <c r="I71" s="25"/>
      <c r="J71" s="27"/>
      <c r="K71" s="37"/>
      <c r="L71" s="37"/>
      <c r="M71" s="25"/>
      <c r="N71" s="25"/>
      <c r="O71" s="25"/>
      <c r="P71" s="38" t="s">
        <v>108</v>
      </c>
    </row>
    <row r="72" spans="1:16" ht="28.8" x14ac:dyDescent="0.25">
      <c r="A72" s="23">
        <v>66</v>
      </c>
      <c r="B72" s="31" t="s">
        <v>353</v>
      </c>
      <c r="C72" s="25">
        <v>1</v>
      </c>
      <c r="D72" s="43" t="s">
        <v>354</v>
      </c>
      <c r="E72" s="26"/>
      <c r="F72" s="27"/>
      <c r="G72" s="27"/>
      <c r="H72" s="25"/>
      <c r="I72" s="25"/>
      <c r="J72" s="27"/>
      <c r="K72" s="37"/>
      <c r="L72" s="37"/>
      <c r="M72" s="25"/>
      <c r="N72" s="25"/>
      <c r="O72" s="25"/>
      <c r="P72" s="38" t="s">
        <v>108</v>
      </c>
    </row>
    <row r="73" spans="1:16" ht="28.8" x14ac:dyDescent="0.25">
      <c r="A73" s="16">
        <v>67</v>
      </c>
      <c r="B73" s="31" t="s">
        <v>357</v>
      </c>
      <c r="C73" s="25">
        <v>1</v>
      </c>
      <c r="D73" s="43" t="s">
        <v>358</v>
      </c>
      <c r="E73" s="26"/>
      <c r="F73" s="27"/>
      <c r="G73" s="27"/>
      <c r="H73" s="25"/>
      <c r="I73" s="25"/>
      <c r="J73" s="27"/>
      <c r="K73" s="37"/>
      <c r="L73" s="37"/>
      <c r="M73" s="25"/>
      <c r="N73" s="25"/>
      <c r="O73" s="25"/>
      <c r="P73" s="38" t="s">
        <v>108</v>
      </c>
    </row>
    <row r="74" spans="1:16" ht="28.8" x14ac:dyDescent="0.25">
      <c r="A74" s="23">
        <v>68</v>
      </c>
      <c r="B74" s="31" t="s">
        <v>360</v>
      </c>
      <c r="C74" s="25">
        <v>1</v>
      </c>
      <c r="D74" s="43" t="s">
        <v>361</v>
      </c>
      <c r="E74" s="26"/>
      <c r="F74" s="27"/>
      <c r="G74" s="27"/>
      <c r="H74" s="25"/>
      <c r="I74" s="25"/>
      <c r="J74" s="27"/>
      <c r="K74" s="37"/>
      <c r="L74" s="37"/>
      <c r="M74" s="25"/>
      <c r="N74" s="25"/>
      <c r="O74" s="25"/>
      <c r="P74" s="38" t="s">
        <v>108</v>
      </c>
    </row>
    <row r="75" spans="1:16" ht="28.8" x14ac:dyDescent="0.25">
      <c r="A75" s="16">
        <v>69</v>
      </c>
      <c r="B75" s="31" t="s">
        <v>363</v>
      </c>
      <c r="C75" s="25">
        <v>1</v>
      </c>
      <c r="D75" s="41" t="s">
        <v>364</v>
      </c>
      <c r="E75" s="26"/>
      <c r="F75" s="27"/>
      <c r="G75" s="27"/>
      <c r="H75" s="25"/>
      <c r="I75" s="25"/>
      <c r="J75" s="27"/>
      <c r="K75" s="37"/>
      <c r="L75" s="37"/>
      <c r="M75" s="25"/>
      <c r="N75" s="25"/>
      <c r="O75" s="25"/>
      <c r="P75" s="38" t="s">
        <v>108</v>
      </c>
    </row>
    <row r="76" spans="1:16" ht="28.8" x14ac:dyDescent="0.25">
      <c r="A76" s="23">
        <v>70</v>
      </c>
      <c r="B76" s="31" t="s">
        <v>367</v>
      </c>
      <c r="C76" s="25">
        <v>1</v>
      </c>
      <c r="D76" s="41" t="s">
        <v>368</v>
      </c>
      <c r="E76" s="26"/>
      <c r="F76" s="27"/>
      <c r="G76" s="27"/>
      <c r="H76" s="25"/>
      <c r="I76" s="25"/>
      <c r="J76" s="27"/>
      <c r="K76" s="37"/>
      <c r="L76" s="37"/>
      <c r="M76" s="25"/>
      <c r="N76" s="25"/>
      <c r="O76" s="25"/>
      <c r="P76" s="38" t="s">
        <v>108</v>
      </c>
    </row>
    <row r="77" spans="1:16" ht="28.8" x14ac:dyDescent="0.25">
      <c r="A77" s="16">
        <v>71</v>
      </c>
      <c r="B77" s="31" t="s">
        <v>371</v>
      </c>
      <c r="C77" s="25">
        <v>1</v>
      </c>
      <c r="D77" s="41" t="s">
        <v>372</v>
      </c>
      <c r="E77" s="26"/>
      <c r="F77" s="27"/>
      <c r="G77" s="27"/>
      <c r="H77" s="25"/>
      <c r="I77" s="25"/>
      <c r="J77" s="27"/>
      <c r="K77" s="37"/>
      <c r="L77" s="37"/>
      <c r="M77" s="25"/>
      <c r="N77" s="25"/>
      <c r="O77" s="25"/>
      <c r="P77" s="38" t="s">
        <v>108</v>
      </c>
    </row>
    <row r="78" spans="1:16" ht="28.8" x14ac:dyDescent="0.25">
      <c r="A78" s="23">
        <v>72</v>
      </c>
      <c r="B78" s="31" t="s">
        <v>375</v>
      </c>
      <c r="C78" s="25">
        <v>1</v>
      </c>
      <c r="D78" s="44" t="s">
        <v>376</v>
      </c>
      <c r="E78" s="26"/>
      <c r="F78" s="27"/>
      <c r="G78" s="27"/>
      <c r="H78" s="25"/>
      <c r="I78" s="25"/>
      <c r="J78" s="27"/>
      <c r="K78" s="37"/>
      <c r="L78" s="37"/>
      <c r="M78" s="25"/>
      <c r="N78" s="25"/>
      <c r="O78" s="25"/>
      <c r="P78" s="38" t="s">
        <v>108</v>
      </c>
    </row>
    <row r="79" spans="1:16" s="6" customFormat="1" ht="55.95" customHeight="1" x14ac:dyDescent="0.25">
      <c r="A79" s="16">
        <v>73</v>
      </c>
      <c r="B79" s="30" t="s">
        <v>379</v>
      </c>
      <c r="C79" s="32">
        <f>SUM(C80:C89)</f>
        <v>10</v>
      </c>
      <c r="D79" s="45"/>
      <c r="E79" s="20"/>
      <c r="F79" s="21"/>
      <c r="G79" s="21"/>
      <c r="H79" s="22"/>
      <c r="I79" s="22"/>
      <c r="J79" s="21"/>
      <c r="K79" s="32" t="str">
        <f>IF(SUM(K80:K89)=0,"",SUM(K80:K89))</f>
        <v/>
      </c>
      <c r="L79" s="32" t="str">
        <f>IF(SUM(L80:L89)=0,"",SUM(L80:L89))</f>
        <v/>
      </c>
      <c r="M79" s="22"/>
      <c r="N79" s="22"/>
      <c r="O79" s="22"/>
      <c r="P79" s="36" t="s">
        <v>379</v>
      </c>
    </row>
    <row r="80" spans="1:16" ht="57" customHeight="1" x14ac:dyDescent="0.25">
      <c r="A80" s="23">
        <v>74</v>
      </c>
      <c r="B80" s="31" t="s">
        <v>380</v>
      </c>
      <c r="C80" s="25">
        <v>1</v>
      </c>
      <c r="D80" s="26" t="s">
        <v>381</v>
      </c>
      <c r="E80" s="26"/>
      <c r="F80" s="27"/>
      <c r="G80" s="27"/>
      <c r="H80" s="25"/>
      <c r="I80" s="25"/>
      <c r="J80" s="27"/>
      <c r="K80" s="37"/>
      <c r="L80" s="37"/>
      <c r="M80" s="25"/>
      <c r="N80" s="25"/>
      <c r="O80" s="25"/>
      <c r="P80" s="38" t="s">
        <v>379</v>
      </c>
    </row>
    <row r="81" spans="1:16" ht="28.8" x14ac:dyDescent="0.25">
      <c r="A81" s="16">
        <v>75</v>
      </c>
      <c r="B81" s="31" t="s">
        <v>392</v>
      </c>
      <c r="C81" s="25">
        <v>1</v>
      </c>
      <c r="D81" s="26" t="s">
        <v>393</v>
      </c>
      <c r="E81" s="26"/>
      <c r="F81" s="27"/>
      <c r="G81" s="27"/>
      <c r="H81" s="25"/>
      <c r="I81" s="25"/>
      <c r="J81" s="27"/>
      <c r="K81" s="37"/>
      <c r="L81" s="37"/>
      <c r="M81" s="25"/>
      <c r="N81" s="25"/>
      <c r="O81" s="25"/>
      <c r="P81" s="38" t="s">
        <v>379</v>
      </c>
    </row>
    <row r="82" spans="1:16" ht="28.8" x14ac:dyDescent="0.25">
      <c r="A82" s="23">
        <v>76</v>
      </c>
      <c r="B82" s="31" t="s">
        <v>396</v>
      </c>
      <c r="C82" s="25">
        <v>1</v>
      </c>
      <c r="D82" s="26" t="s">
        <v>397</v>
      </c>
      <c r="E82" s="26"/>
      <c r="F82" s="27"/>
      <c r="G82" s="27"/>
      <c r="H82" s="25"/>
      <c r="I82" s="25"/>
      <c r="J82" s="27"/>
      <c r="K82" s="37"/>
      <c r="L82" s="37"/>
      <c r="M82" s="25"/>
      <c r="N82" s="25"/>
      <c r="O82" s="25"/>
      <c r="P82" s="38" t="s">
        <v>379</v>
      </c>
    </row>
    <row r="83" spans="1:16" ht="42" customHeight="1" x14ac:dyDescent="0.25">
      <c r="A83" s="16">
        <v>77</v>
      </c>
      <c r="B83" s="31" t="s">
        <v>400</v>
      </c>
      <c r="C83" s="25">
        <v>1</v>
      </c>
      <c r="D83" s="26" t="s">
        <v>401</v>
      </c>
      <c r="E83" s="26"/>
      <c r="F83" s="27"/>
      <c r="G83" s="27"/>
      <c r="H83" s="25"/>
      <c r="I83" s="25"/>
      <c r="J83" s="27"/>
      <c r="K83" s="37"/>
      <c r="L83" s="37"/>
      <c r="M83" s="25"/>
      <c r="N83" s="25"/>
      <c r="O83" s="25"/>
      <c r="P83" s="38" t="s">
        <v>379</v>
      </c>
    </row>
    <row r="84" spans="1:16" ht="28.8" x14ac:dyDescent="0.25">
      <c r="A84" s="23">
        <v>78</v>
      </c>
      <c r="B84" s="31" t="s">
        <v>404</v>
      </c>
      <c r="C84" s="25">
        <v>1</v>
      </c>
      <c r="D84" s="26" t="s">
        <v>405</v>
      </c>
      <c r="E84" s="26"/>
      <c r="F84" s="27"/>
      <c r="G84" s="27"/>
      <c r="H84" s="25"/>
      <c r="I84" s="25"/>
      <c r="J84" s="27"/>
      <c r="K84" s="37"/>
      <c r="L84" s="37"/>
      <c r="M84" s="25"/>
      <c r="N84" s="25"/>
      <c r="O84" s="25"/>
      <c r="P84" s="38" t="s">
        <v>379</v>
      </c>
    </row>
    <row r="85" spans="1:16" ht="28.8" x14ac:dyDescent="0.25">
      <c r="A85" s="16">
        <v>79</v>
      </c>
      <c r="B85" s="31" t="s">
        <v>407</v>
      </c>
      <c r="C85" s="25">
        <v>1</v>
      </c>
      <c r="D85" s="26" t="s">
        <v>408</v>
      </c>
      <c r="E85" s="26"/>
      <c r="F85" s="27"/>
      <c r="G85" s="27"/>
      <c r="H85" s="25"/>
      <c r="I85" s="25"/>
      <c r="J85" s="27"/>
      <c r="K85" s="37"/>
      <c r="L85" s="37"/>
      <c r="M85" s="25"/>
      <c r="N85" s="25"/>
      <c r="O85" s="25"/>
      <c r="P85" s="38" t="s">
        <v>379</v>
      </c>
    </row>
    <row r="86" spans="1:16" ht="28.8" x14ac:dyDescent="0.25">
      <c r="A86" s="23">
        <v>80</v>
      </c>
      <c r="B86" s="31" t="s">
        <v>410</v>
      </c>
      <c r="C86" s="25">
        <v>1</v>
      </c>
      <c r="D86" s="26" t="s">
        <v>411</v>
      </c>
      <c r="E86" s="26"/>
      <c r="F86" s="27"/>
      <c r="G86" s="27"/>
      <c r="H86" s="25"/>
      <c r="I86" s="25"/>
      <c r="J86" s="27"/>
      <c r="K86" s="37"/>
      <c r="L86" s="37"/>
      <c r="M86" s="25"/>
      <c r="N86" s="25"/>
      <c r="O86" s="25"/>
      <c r="P86" s="38" t="s">
        <v>379</v>
      </c>
    </row>
    <row r="87" spans="1:16" ht="28.8" x14ac:dyDescent="0.25">
      <c r="A87" s="16">
        <v>81</v>
      </c>
      <c r="B87" s="31" t="s">
        <v>414</v>
      </c>
      <c r="C87" s="25">
        <v>1</v>
      </c>
      <c r="D87" s="46" t="s">
        <v>415</v>
      </c>
      <c r="E87" s="26"/>
      <c r="F87" s="27"/>
      <c r="G87" s="27"/>
      <c r="H87" s="25"/>
      <c r="I87" s="25"/>
      <c r="J87" s="27"/>
      <c r="K87" s="37"/>
      <c r="L87" s="37"/>
      <c r="M87" s="25"/>
      <c r="N87" s="25"/>
      <c r="O87" s="25"/>
      <c r="P87" s="38" t="s">
        <v>379</v>
      </c>
    </row>
    <row r="88" spans="1:16" ht="43.2" x14ac:dyDescent="0.25">
      <c r="A88" s="23">
        <v>82</v>
      </c>
      <c r="B88" s="31" t="s">
        <v>418</v>
      </c>
      <c r="C88" s="25">
        <v>1</v>
      </c>
      <c r="D88" s="46" t="s">
        <v>419</v>
      </c>
      <c r="E88" s="26"/>
      <c r="F88" s="27"/>
      <c r="G88" s="27"/>
      <c r="H88" s="25"/>
      <c r="I88" s="25"/>
      <c r="J88" s="27"/>
      <c r="K88" s="37"/>
      <c r="L88" s="37"/>
      <c r="M88" s="25"/>
      <c r="N88" s="25"/>
      <c r="O88" s="25"/>
      <c r="P88" s="38" t="s">
        <v>379</v>
      </c>
    </row>
    <row r="89" spans="1:16" ht="28.8" x14ac:dyDescent="0.25">
      <c r="A89" s="16">
        <v>83</v>
      </c>
      <c r="B89" s="134" t="s">
        <v>423</v>
      </c>
      <c r="C89" s="25">
        <v>1</v>
      </c>
      <c r="D89" s="25" t="s">
        <v>424</v>
      </c>
      <c r="E89" s="26"/>
      <c r="F89" s="27"/>
      <c r="G89" s="27"/>
      <c r="H89" s="25"/>
      <c r="I89" s="25"/>
      <c r="J89" s="27"/>
      <c r="K89" s="37"/>
      <c r="L89" s="37"/>
      <c r="M89" s="25"/>
      <c r="N89" s="25"/>
      <c r="O89" s="25"/>
      <c r="P89" s="38" t="s">
        <v>379</v>
      </c>
    </row>
    <row r="90" spans="1:16" s="6" customFormat="1" ht="55.95" customHeight="1" x14ac:dyDescent="0.25">
      <c r="A90" s="23">
        <v>84</v>
      </c>
      <c r="B90" s="47" t="s">
        <v>431</v>
      </c>
      <c r="C90" s="47">
        <f>SUM(C91:C118)</f>
        <v>28</v>
      </c>
      <c r="D90" s="48"/>
      <c r="E90" s="20"/>
      <c r="F90" s="21"/>
      <c r="G90" s="21"/>
      <c r="H90" s="22"/>
      <c r="I90" s="22"/>
      <c r="J90" s="21"/>
      <c r="K90" s="47" t="str">
        <f>IF(SUM(K91:K118)=0,"",SUM(K91:K118))</f>
        <v/>
      </c>
      <c r="L90" s="47" t="str">
        <f>IF(SUM(L91:L118)=0,"",SUM(L91:L118))</f>
        <v/>
      </c>
      <c r="M90" s="22"/>
      <c r="N90" s="22"/>
      <c r="O90" s="22"/>
      <c r="P90" s="36" t="s">
        <v>431</v>
      </c>
    </row>
    <row r="91" spans="1:16" ht="43.2" x14ac:dyDescent="0.25">
      <c r="A91" s="16">
        <v>85</v>
      </c>
      <c r="B91" s="31" t="s">
        <v>432</v>
      </c>
      <c r="C91" s="25">
        <v>1</v>
      </c>
      <c r="D91" s="26" t="s">
        <v>433</v>
      </c>
      <c r="E91" s="26" t="s">
        <v>435</v>
      </c>
      <c r="F91" s="27">
        <v>44757</v>
      </c>
      <c r="G91" s="27"/>
      <c r="H91" s="25"/>
      <c r="I91" s="25"/>
      <c r="J91" s="27"/>
      <c r="K91" s="37"/>
      <c r="L91" s="37"/>
      <c r="M91" s="25"/>
      <c r="N91" s="25"/>
      <c r="O91" s="25"/>
      <c r="P91" s="38" t="s">
        <v>431</v>
      </c>
    </row>
    <row r="92" spans="1:16" ht="28.8" x14ac:dyDescent="0.25">
      <c r="A92" s="23">
        <v>86</v>
      </c>
      <c r="B92" s="31" t="s">
        <v>438</v>
      </c>
      <c r="C92" s="25">
        <v>1</v>
      </c>
      <c r="D92" s="26" t="s">
        <v>439</v>
      </c>
      <c r="E92" s="26"/>
      <c r="F92" s="27"/>
      <c r="G92" s="27"/>
      <c r="H92" s="25"/>
      <c r="I92" s="25"/>
      <c r="J92" s="27"/>
      <c r="K92" s="37"/>
      <c r="L92" s="37"/>
      <c r="M92" s="25"/>
      <c r="N92" s="25"/>
      <c r="O92" s="25"/>
      <c r="P92" s="38" t="s">
        <v>431</v>
      </c>
    </row>
    <row r="93" spans="1:16" ht="28.8" x14ac:dyDescent="0.25">
      <c r="A93" s="16">
        <v>87</v>
      </c>
      <c r="B93" s="31" t="s">
        <v>442</v>
      </c>
      <c r="C93" s="25">
        <v>1</v>
      </c>
      <c r="D93" s="26" t="s">
        <v>443</v>
      </c>
      <c r="E93" s="26"/>
      <c r="F93" s="27"/>
      <c r="G93" s="27"/>
      <c r="H93" s="25"/>
      <c r="I93" s="25"/>
      <c r="J93" s="27"/>
      <c r="K93" s="37"/>
      <c r="L93" s="37"/>
      <c r="M93" s="25"/>
      <c r="N93" s="25"/>
      <c r="O93" s="25"/>
      <c r="P93" s="38" t="s">
        <v>431</v>
      </c>
    </row>
    <row r="94" spans="1:16" ht="37.950000000000003" customHeight="1" x14ac:dyDescent="0.25">
      <c r="A94" s="23">
        <v>88</v>
      </c>
      <c r="B94" s="31" t="s">
        <v>446</v>
      </c>
      <c r="C94" s="25">
        <v>1</v>
      </c>
      <c r="D94" s="26" t="s">
        <v>447</v>
      </c>
      <c r="E94" s="26"/>
      <c r="F94" s="27"/>
      <c r="G94" s="27"/>
      <c r="H94" s="25"/>
      <c r="I94" s="25"/>
      <c r="J94" s="27"/>
      <c r="K94" s="37"/>
      <c r="L94" s="37"/>
      <c r="M94" s="25"/>
      <c r="N94" s="25"/>
      <c r="O94" s="25"/>
      <c r="P94" s="38" t="s">
        <v>431</v>
      </c>
    </row>
    <row r="95" spans="1:16" ht="28.8" x14ac:dyDescent="0.25">
      <c r="A95" s="16">
        <v>89</v>
      </c>
      <c r="B95" s="31" t="s">
        <v>451</v>
      </c>
      <c r="C95" s="25">
        <v>1</v>
      </c>
      <c r="D95" s="26" t="s">
        <v>452</v>
      </c>
      <c r="E95" s="26"/>
      <c r="F95" s="27"/>
      <c r="G95" s="27"/>
      <c r="H95" s="25"/>
      <c r="I95" s="25"/>
      <c r="J95" s="27"/>
      <c r="K95" s="37"/>
      <c r="L95" s="37"/>
      <c r="M95" s="25"/>
      <c r="N95" s="25"/>
      <c r="O95" s="25"/>
      <c r="P95" s="38" t="s">
        <v>431</v>
      </c>
    </row>
    <row r="96" spans="1:16" ht="43.2" x14ac:dyDescent="0.25">
      <c r="A96" s="23">
        <v>90</v>
      </c>
      <c r="B96" s="31" t="s">
        <v>455</v>
      </c>
      <c r="C96" s="25">
        <v>1</v>
      </c>
      <c r="D96" s="26" t="s">
        <v>456</v>
      </c>
      <c r="E96" s="26" t="s">
        <v>889</v>
      </c>
      <c r="F96" s="27">
        <v>44772</v>
      </c>
      <c r="G96" s="27"/>
      <c r="H96" s="25"/>
      <c r="I96" s="25"/>
      <c r="J96" s="27"/>
      <c r="K96" s="37"/>
      <c r="L96" s="37"/>
      <c r="M96" s="25"/>
      <c r="N96" s="25"/>
      <c r="O96" s="25"/>
      <c r="P96" s="38" t="s">
        <v>431</v>
      </c>
    </row>
    <row r="97" spans="1:16 16384:16384" ht="43.2" x14ac:dyDescent="0.25">
      <c r="A97" s="16">
        <v>91</v>
      </c>
      <c r="B97" s="31" t="s">
        <v>461</v>
      </c>
      <c r="C97" s="25">
        <v>1</v>
      </c>
      <c r="D97" s="26" t="s">
        <v>462</v>
      </c>
      <c r="E97" s="26" t="s">
        <v>890</v>
      </c>
      <c r="F97" s="27">
        <v>44757</v>
      </c>
      <c r="G97" s="27"/>
      <c r="H97" s="25"/>
      <c r="I97" s="25"/>
      <c r="J97" s="27"/>
      <c r="K97" s="37"/>
      <c r="L97" s="37"/>
      <c r="M97" s="25"/>
      <c r="N97" s="25"/>
      <c r="O97" s="25"/>
      <c r="P97" s="38" t="s">
        <v>431</v>
      </c>
    </row>
    <row r="98" spans="1:16 16384:16384" ht="28.8" x14ac:dyDescent="0.25">
      <c r="A98" s="23">
        <v>92</v>
      </c>
      <c r="B98" s="31" t="s">
        <v>465</v>
      </c>
      <c r="C98" s="25">
        <v>1</v>
      </c>
      <c r="D98" s="26" t="s">
        <v>466</v>
      </c>
      <c r="E98" s="26"/>
      <c r="F98" s="27"/>
      <c r="G98" s="27"/>
      <c r="H98" s="25"/>
      <c r="I98" s="25"/>
      <c r="J98" s="27"/>
      <c r="K98" s="37"/>
      <c r="L98" s="37"/>
      <c r="M98" s="25"/>
      <c r="N98" s="25"/>
      <c r="O98" s="25"/>
      <c r="P98" s="38" t="s">
        <v>431</v>
      </c>
    </row>
    <row r="99" spans="1:16 16384:16384" ht="28.8" x14ac:dyDescent="0.25">
      <c r="A99" s="16">
        <v>93</v>
      </c>
      <c r="B99" s="31" t="s">
        <v>469</v>
      </c>
      <c r="C99" s="25">
        <v>1</v>
      </c>
      <c r="D99" s="26" t="s">
        <v>470</v>
      </c>
      <c r="E99" s="26"/>
      <c r="F99" s="27"/>
      <c r="G99" s="27"/>
      <c r="H99" s="25"/>
      <c r="I99" s="25"/>
      <c r="J99" s="27"/>
      <c r="K99" s="37"/>
      <c r="L99" s="37"/>
      <c r="M99" s="25"/>
      <c r="N99" s="25"/>
      <c r="O99" s="25"/>
      <c r="P99" s="38" t="s">
        <v>431</v>
      </c>
    </row>
    <row r="100" spans="1:16 16384:16384" ht="43.2" x14ac:dyDescent="0.25">
      <c r="A100" s="23">
        <v>94</v>
      </c>
      <c r="B100" s="31" t="s">
        <v>473</v>
      </c>
      <c r="C100" s="25">
        <v>1</v>
      </c>
      <c r="D100" s="26" t="s">
        <v>474</v>
      </c>
      <c r="E100" s="26" t="s">
        <v>891</v>
      </c>
      <c r="F100" s="27">
        <v>44762</v>
      </c>
      <c r="G100" s="27"/>
      <c r="H100" s="25"/>
      <c r="I100" s="25"/>
      <c r="J100" s="27"/>
      <c r="K100" s="37"/>
      <c r="L100" s="37"/>
      <c r="M100" s="25"/>
      <c r="N100" s="25"/>
      <c r="O100" s="25"/>
      <c r="P100" s="38" t="s">
        <v>431</v>
      </c>
    </row>
    <row r="101" spans="1:16 16384:16384" ht="43.2" x14ac:dyDescent="0.25">
      <c r="A101" s="16">
        <v>95</v>
      </c>
      <c r="B101" s="31" t="s">
        <v>477</v>
      </c>
      <c r="C101" s="25">
        <v>1</v>
      </c>
      <c r="D101" s="26" t="s">
        <v>478</v>
      </c>
      <c r="E101" s="26" t="s">
        <v>892</v>
      </c>
      <c r="F101" s="27">
        <v>44762</v>
      </c>
      <c r="G101" s="27"/>
      <c r="H101" s="25"/>
      <c r="I101" s="25"/>
      <c r="J101" s="27"/>
      <c r="K101" s="37"/>
      <c r="L101" s="37"/>
      <c r="M101" s="25"/>
      <c r="N101" s="25"/>
      <c r="O101" s="25"/>
      <c r="P101" s="38" t="s">
        <v>431</v>
      </c>
    </row>
    <row r="102" spans="1:16 16384:16384" ht="43.2" x14ac:dyDescent="0.25">
      <c r="A102" s="23">
        <v>96</v>
      </c>
      <c r="B102" s="31" t="s">
        <v>481</v>
      </c>
      <c r="C102" s="25">
        <v>1</v>
      </c>
      <c r="D102" s="26" t="s">
        <v>482</v>
      </c>
      <c r="E102" s="26" t="s">
        <v>893</v>
      </c>
      <c r="F102" s="27">
        <v>44762</v>
      </c>
      <c r="G102" s="27"/>
      <c r="H102" s="25"/>
      <c r="I102" s="25"/>
      <c r="J102" s="27"/>
      <c r="K102" s="37"/>
      <c r="L102" s="37"/>
      <c r="M102" s="25"/>
      <c r="N102" s="25"/>
      <c r="O102" s="25"/>
      <c r="P102" s="38" t="s">
        <v>431</v>
      </c>
    </row>
    <row r="103" spans="1:16 16384:16384" ht="28.8" x14ac:dyDescent="0.25">
      <c r="A103" s="16">
        <v>97</v>
      </c>
      <c r="B103" s="31" t="s">
        <v>484</v>
      </c>
      <c r="C103" s="25">
        <v>1</v>
      </c>
      <c r="D103" s="26" t="s">
        <v>485</v>
      </c>
      <c r="E103" s="26"/>
      <c r="F103" s="27"/>
      <c r="G103" s="27"/>
      <c r="H103" s="25"/>
      <c r="I103" s="25"/>
      <c r="J103" s="27"/>
      <c r="K103" s="37"/>
      <c r="L103" s="37"/>
      <c r="M103" s="25"/>
      <c r="N103" s="25"/>
      <c r="O103" s="25"/>
      <c r="P103" s="38" t="s">
        <v>431</v>
      </c>
    </row>
    <row r="104" spans="1:16 16384:16384" ht="43.2" x14ac:dyDescent="0.25">
      <c r="A104" s="23">
        <v>98</v>
      </c>
      <c r="B104" s="31" t="s">
        <v>490</v>
      </c>
      <c r="C104" s="25">
        <v>1</v>
      </c>
      <c r="D104" s="26" t="s">
        <v>491</v>
      </c>
      <c r="E104" s="26"/>
      <c r="F104" s="27"/>
      <c r="G104" s="27"/>
      <c r="H104" s="25"/>
      <c r="I104" s="25"/>
      <c r="J104" s="27"/>
      <c r="K104" s="37"/>
      <c r="L104" s="37"/>
      <c r="M104" s="25"/>
      <c r="N104" s="25"/>
      <c r="O104" s="25"/>
      <c r="P104" s="38" t="s">
        <v>431</v>
      </c>
    </row>
    <row r="105" spans="1:16 16384:16384" ht="28.8" x14ac:dyDescent="0.25">
      <c r="A105" s="16">
        <v>99</v>
      </c>
      <c r="B105" s="31" t="s">
        <v>495</v>
      </c>
      <c r="C105" s="25">
        <v>1</v>
      </c>
      <c r="D105" s="26" t="s">
        <v>496</v>
      </c>
      <c r="E105" s="26"/>
      <c r="F105" s="27"/>
      <c r="G105" s="27"/>
      <c r="H105" s="25"/>
      <c r="I105" s="25"/>
      <c r="J105" s="27"/>
      <c r="K105" s="37"/>
      <c r="L105" s="37"/>
      <c r="M105" s="25"/>
      <c r="N105" s="25"/>
      <c r="O105" s="25"/>
      <c r="P105" s="38" t="s">
        <v>431</v>
      </c>
    </row>
    <row r="106" spans="1:16 16384:16384" ht="28.8" x14ac:dyDescent="0.25">
      <c r="A106" s="31">
        <v>100</v>
      </c>
      <c r="B106" s="25" t="s">
        <v>498</v>
      </c>
      <c r="C106" s="26">
        <v>1</v>
      </c>
      <c r="D106" s="26" t="s">
        <v>499</v>
      </c>
      <c r="E106" s="27"/>
      <c r="F106" s="27"/>
      <c r="G106" s="25"/>
      <c r="H106" s="25"/>
      <c r="I106" s="27"/>
      <c r="J106" s="37"/>
      <c r="K106" s="37"/>
      <c r="L106" s="25"/>
      <c r="M106" s="25"/>
      <c r="N106" s="25"/>
      <c r="O106" s="38"/>
      <c r="P106" t="s">
        <v>431</v>
      </c>
      <c r="XFD106" s="31"/>
    </row>
    <row r="107" spans="1:16 16384:16384" ht="28.8" x14ac:dyDescent="0.25">
      <c r="A107" s="31">
        <v>101</v>
      </c>
      <c r="B107" s="25" t="s">
        <v>501</v>
      </c>
      <c r="C107" s="26">
        <v>1</v>
      </c>
      <c r="D107" s="26" t="s">
        <v>502</v>
      </c>
      <c r="E107" s="27"/>
      <c r="F107" s="27"/>
      <c r="G107" s="25"/>
      <c r="H107" s="25"/>
      <c r="I107" s="27"/>
      <c r="J107" s="37"/>
      <c r="K107" s="37"/>
      <c r="L107" s="25"/>
      <c r="M107" s="25"/>
      <c r="N107" s="25"/>
      <c r="O107" s="38"/>
      <c r="P107" t="s">
        <v>431</v>
      </c>
      <c r="XFD107" s="31"/>
    </row>
    <row r="108" spans="1:16 16384:16384" ht="31.05" customHeight="1" x14ac:dyDescent="0.25">
      <c r="A108" s="31">
        <v>102</v>
      </c>
      <c r="B108" s="25" t="s">
        <v>504</v>
      </c>
      <c r="C108" s="26">
        <v>1</v>
      </c>
      <c r="D108" s="26" t="s">
        <v>505</v>
      </c>
      <c r="E108" s="27"/>
      <c r="F108" s="27"/>
      <c r="G108" s="25"/>
      <c r="H108" s="25"/>
      <c r="I108" s="27"/>
      <c r="J108" s="37"/>
      <c r="K108" s="37"/>
      <c r="L108" s="25"/>
      <c r="M108" s="25"/>
      <c r="N108" s="25"/>
      <c r="O108" s="38"/>
      <c r="P108" t="s">
        <v>431</v>
      </c>
      <c r="XFD108" s="31"/>
    </row>
    <row r="109" spans="1:16 16384:16384" ht="28.8" x14ac:dyDescent="0.25">
      <c r="A109" s="31">
        <v>103</v>
      </c>
      <c r="B109" s="25" t="s">
        <v>509</v>
      </c>
      <c r="C109" s="26">
        <v>1</v>
      </c>
      <c r="D109" s="26" t="s">
        <v>510</v>
      </c>
      <c r="E109" s="27"/>
      <c r="F109" s="27"/>
      <c r="G109" s="25"/>
      <c r="H109" s="25"/>
      <c r="I109" s="27"/>
      <c r="J109" s="37"/>
      <c r="K109" s="37"/>
      <c r="L109" s="25"/>
      <c r="M109" s="25"/>
      <c r="N109" s="25"/>
      <c r="O109" s="38"/>
      <c r="P109" t="s">
        <v>431</v>
      </c>
      <c r="XFD109" s="31"/>
    </row>
    <row r="110" spans="1:16 16384:16384" ht="28.8" x14ac:dyDescent="0.25">
      <c r="A110" s="31">
        <v>104</v>
      </c>
      <c r="B110" s="25" t="s">
        <v>512</v>
      </c>
      <c r="C110" s="26">
        <v>1</v>
      </c>
      <c r="D110" s="26" t="s">
        <v>513</v>
      </c>
      <c r="E110" s="27"/>
      <c r="F110" s="27"/>
      <c r="G110" s="25"/>
      <c r="H110" s="25"/>
      <c r="I110" s="27"/>
      <c r="J110" s="37"/>
      <c r="K110" s="37"/>
      <c r="L110" s="25"/>
      <c r="M110" s="25"/>
      <c r="N110" s="25"/>
      <c r="O110" s="38"/>
      <c r="P110" t="s">
        <v>431</v>
      </c>
      <c r="XFD110" s="31"/>
    </row>
    <row r="111" spans="1:16 16384:16384" ht="28.8" x14ac:dyDescent="0.25">
      <c r="A111" s="31">
        <v>105</v>
      </c>
      <c r="B111" s="25" t="s">
        <v>520</v>
      </c>
      <c r="C111" s="26">
        <v>1</v>
      </c>
      <c r="D111" s="26" t="s">
        <v>521</v>
      </c>
      <c r="E111" s="27"/>
      <c r="F111" s="27"/>
      <c r="G111" s="25"/>
      <c r="H111" s="25"/>
      <c r="I111" s="27"/>
      <c r="J111" s="37"/>
      <c r="K111" s="37"/>
      <c r="L111" s="25"/>
      <c r="M111" s="25"/>
      <c r="N111" s="25"/>
      <c r="O111" s="38"/>
      <c r="P111" t="s">
        <v>431</v>
      </c>
      <c r="XFD111" s="31"/>
    </row>
    <row r="112" spans="1:16 16384:16384" ht="28.8" x14ac:dyDescent="0.25">
      <c r="A112" s="31">
        <v>106</v>
      </c>
      <c r="B112" s="25" t="s">
        <v>523</v>
      </c>
      <c r="C112" s="26">
        <v>1</v>
      </c>
      <c r="D112" s="26" t="s">
        <v>524</v>
      </c>
      <c r="E112" s="27"/>
      <c r="F112" s="27"/>
      <c r="G112" s="25"/>
      <c r="H112" s="25"/>
      <c r="I112" s="27"/>
      <c r="J112" s="37"/>
      <c r="K112" s="37"/>
      <c r="L112" s="25"/>
      <c r="M112" s="25"/>
      <c r="N112" s="25"/>
      <c r="O112" s="38"/>
      <c r="P112" t="s">
        <v>431</v>
      </c>
      <c r="XFD112" s="31"/>
    </row>
    <row r="113" spans="1:16 16384:16384" ht="28.8" x14ac:dyDescent="0.25">
      <c r="A113" s="31">
        <v>107</v>
      </c>
      <c r="B113" s="25" t="s">
        <v>527</v>
      </c>
      <c r="C113" s="26">
        <v>1</v>
      </c>
      <c r="D113" s="26" t="s">
        <v>528</v>
      </c>
      <c r="E113" s="27"/>
      <c r="F113" s="27"/>
      <c r="G113" s="25"/>
      <c r="H113" s="25"/>
      <c r="I113" s="27"/>
      <c r="J113" s="37"/>
      <c r="K113" s="37"/>
      <c r="L113" s="25"/>
      <c r="M113" s="25"/>
      <c r="N113" s="25"/>
      <c r="O113" s="38"/>
      <c r="P113" t="s">
        <v>431</v>
      </c>
      <c r="XFD113" s="31"/>
    </row>
    <row r="114" spans="1:16 16384:16384" ht="28.8" x14ac:dyDescent="0.25">
      <c r="A114" s="31">
        <v>108</v>
      </c>
      <c r="B114" s="25" t="s">
        <v>531</v>
      </c>
      <c r="C114" s="26">
        <v>1</v>
      </c>
      <c r="D114" s="26" t="s">
        <v>532</v>
      </c>
      <c r="E114" s="27"/>
      <c r="F114" s="27"/>
      <c r="G114" s="25"/>
      <c r="H114" s="25"/>
      <c r="I114" s="27"/>
      <c r="J114" s="37"/>
      <c r="K114" s="37"/>
      <c r="L114" s="25"/>
      <c r="M114" s="25"/>
      <c r="N114" s="25"/>
      <c r="O114" s="38"/>
      <c r="P114" t="s">
        <v>431</v>
      </c>
      <c r="XFD114" s="31"/>
    </row>
    <row r="115" spans="1:16 16384:16384" ht="28.8" x14ac:dyDescent="0.25">
      <c r="A115" s="31">
        <v>109</v>
      </c>
      <c r="B115" s="25" t="s">
        <v>535</v>
      </c>
      <c r="C115" s="26">
        <v>1</v>
      </c>
      <c r="D115" s="26" t="s">
        <v>536</v>
      </c>
      <c r="E115" s="27"/>
      <c r="F115" s="27"/>
      <c r="G115" s="25"/>
      <c r="H115" s="25"/>
      <c r="I115" s="27"/>
      <c r="J115" s="37"/>
      <c r="K115" s="37"/>
      <c r="L115" s="25"/>
      <c r="M115" s="25"/>
      <c r="N115" s="25"/>
      <c r="O115" s="38"/>
      <c r="P115" t="s">
        <v>431</v>
      </c>
      <c r="XFD115" s="31"/>
    </row>
    <row r="116" spans="1:16 16384:16384" ht="28.8" x14ac:dyDescent="0.25">
      <c r="A116" s="31">
        <v>110</v>
      </c>
      <c r="B116" s="25" t="s">
        <v>538</v>
      </c>
      <c r="C116" s="26">
        <v>1</v>
      </c>
      <c r="D116" s="26" t="s">
        <v>539</v>
      </c>
      <c r="E116" s="27"/>
      <c r="F116" s="27"/>
      <c r="G116" s="25"/>
      <c r="H116" s="25"/>
      <c r="I116" s="27"/>
      <c r="J116" s="37"/>
      <c r="K116" s="37"/>
      <c r="L116" s="25"/>
      <c r="M116" s="25"/>
      <c r="N116" s="25"/>
      <c r="O116" s="38"/>
      <c r="P116" t="s">
        <v>431</v>
      </c>
      <c r="XFD116" s="31"/>
    </row>
    <row r="117" spans="1:16 16384:16384" ht="28.8" x14ac:dyDescent="0.25">
      <c r="A117" s="31">
        <v>111</v>
      </c>
      <c r="B117" s="25" t="s">
        <v>546</v>
      </c>
      <c r="C117" s="26">
        <v>1</v>
      </c>
      <c r="D117" s="26" t="s">
        <v>547</v>
      </c>
      <c r="E117" s="27"/>
      <c r="F117" s="27"/>
      <c r="G117" s="25"/>
      <c r="H117" s="25"/>
      <c r="I117" s="27"/>
      <c r="J117" s="37"/>
      <c r="K117" s="37"/>
      <c r="L117" s="25"/>
      <c r="M117" s="25"/>
      <c r="N117" s="25"/>
      <c r="O117" s="38"/>
      <c r="P117" t="s">
        <v>431</v>
      </c>
      <c r="XFD117" s="31"/>
    </row>
    <row r="118" spans="1:16 16384:16384" ht="28.8" x14ac:dyDescent="0.25">
      <c r="A118" s="31">
        <v>112</v>
      </c>
      <c r="B118" s="25" t="s">
        <v>551</v>
      </c>
      <c r="C118" s="26">
        <v>1</v>
      </c>
      <c r="D118" s="26" t="s">
        <v>552</v>
      </c>
      <c r="E118" s="27"/>
      <c r="F118" s="27"/>
      <c r="G118" s="25"/>
      <c r="H118" s="25"/>
      <c r="I118" s="27"/>
      <c r="J118" s="37"/>
      <c r="K118" s="37"/>
      <c r="L118" s="25"/>
      <c r="M118" s="25"/>
      <c r="N118" s="25"/>
      <c r="O118" s="38"/>
      <c r="P118" t="s">
        <v>431</v>
      </c>
      <c r="XFD118" s="31"/>
    </row>
    <row r="119" spans="1:16 16384:16384" s="6" customFormat="1" ht="55.95" customHeight="1" x14ac:dyDescent="0.25">
      <c r="A119" s="16">
        <v>113</v>
      </c>
      <c r="B119" s="32" t="s">
        <v>556</v>
      </c>
      <c r="C119" s="47">
        <f>SUM(C120:C121)</f>
        <v>2</v>
      </c>
      <c r="D119" s="20"/>
      <c r="E119" s="20"/>
      <c r="F119" s="21"/>
      <c r="G119" s="21"/>
      <c r="H119" s="22"/>
      <c r="I119" s="22"/>
      <c r="J119" s="21"/>
      <c r="K119" s="47">
        <f>IF(SUM(K120:K121)=0,"",SUM(K120:K121))</f>
        <v>197</v>
      </c>
      <c r="L119" s="47" t="str">
        <f>IF(SUM(L120:L121)=0,"",SUM(L120:L121))</f>
        <v/>
      </c>
      <c r="M119" s="22"/>
      <c r="N119" s="22"/>
      <c r="O119" s="22"/>
      <c r="P119" s="36" t="s">
        <v>556</v>
      </c>
    </row>
    <row r="120" spans="1:16 16384:16384" ht="28.8" x14ac:dyDescent="0.25">
      <c r="A120" s="23">
        <v>114</v>
      </c>
      <c r="B120" s="31" t="s">
        <v>557</v>
      </c>
      <c r="C120" s="25">
        <v>1</v>
      </c>
      <c r="D120" s="26" t="s">
        <v>558</v>
      </c>
      <c r="E120" s="26"/>
      <c r="F120" s="27"/>
      <c r="G120" s="27"/>
      <c r="H120" s="25"/>
      <c r="I120" s="25"/>
      <c r="J120" s="27"/>
      <c r="K120" s="37"/>
      <c r="L120" s="37"/>
      <c r="M120" s="25"/>
      <c r="N120" s="25"/>
      <c r="O120" s="25"/>
      <c r="P120" s="38" t="s">
        <v>556</v>
      </c>
    </row>
    <row r="121" spans="1:16 16384:16384" ht="230.4" x14ac:dyDescent="0.25">
      <c r="A121" s="16">
        <v>115</v>
      </c>
      <c r="B121" s="31" t="s">
        <v>564</v>
      </c>
      <c r="C121" s="25">
        <v>1</v>
      </c>
      <c r="D121" s="26" t="s">
        <v>565</v>
      </c>
      <c r="E121" s="26" t="s">
        <v>894</v>
      </c>
      <c r="F121" s="27">
        <v>44680</v>
      </c>
      <c r="G121" s="27">
        <v>44689</v>
      </c>
      <c r="H121" s="25" t="s">
        <v>895</v>
      </c>
      <c r="I121" s="25" t="s">
        <v>896</v>
      </c>
      <c r="J121" s="27">
        <v>44694</v>
      </c>
      <c r="K121" s="37">
        <v>197</v>
      </c>
      <c r="L121" s="37"/>
      <c r="M121" s="25" t="s">
        <v>79</v>
      </c>
      <c r="N121" s="25"/>
      <c r="O121" s="25"/>
      <c r="P121" s="38" t="s">
        <v>556</v>
      </c>
    </row>
    <row r="122" spans="1:16 16384:16384" s="6" customFormat="1" ht="55.95" customHeight="1" x14ac:dyDescent="0.25">
      <c r="A122" s="23">
        <v>116</v>
      </c>
      <c r="B122" s="32" t="s">
        <v>570</v>
      </c>
      <c r="C122" s="47">
        <f>SUM(C123:C128)</f>
        <v>6</v>
      </c>
      <c r="D122" s="45"/>
      <c r="E122" s="20"/>
      <c r="F122" s="21"/>
      <c r="G122" s="21"/>
      <c r="H122" s="22"/>
      <c r="I122" s="22"/>
      <c r="J122" s="21"/>
      <c r="K122" s="47" t="str">
        <f>IF(SUM(K123:K128)=0,"",SUM(K123:K128))</f>
        <v/>
      </c>
      <c r="L122" s="47" t="str">
        <f>IF(SUM(L123:L128)=0,"",SUM(L123:L128))</f>
        <v/>
      </c>
      <c r="M122" s="22"/>
      <c r="N122" s="22"/>
      <c r="O122" s="22"/>
      <c r="P122" s="56" t="s">
        <v>570</v>
      </c>
    </row>
    <row r="123" spans="1:16 16384:16384" ht="40.950000000000003" customHeight="1" x14ac:dyDescent="0.25">
      <c r="A123" s="16">
        <v>117</v>
      </c>
      <c r="B123" s="49" t="s">
        <v>571</v>
      </c>
      <c r="C123" s="25">
        <v>1</v>
      </c>
      <c r="D123" s="50" t="s">
        <v>572</v>
      </c>
      <c r="E123" s="51"/>
      <c r="F123" s="52"/>
      <c r="G123" s="52"/>
      <c r="H123" s="53"/>
      <c r="I123" s="53"/>
      <c r="J123" s="52"/>
      <c r="K123" s="57"/>
      <c r="L123" s="57"/>
      <c r="M123" s="53"/>
      <c r="N123" s="53"/>
      <c r="O123" s="53"/>
      <c r="P123" s="58" t="s">
        <v>570</v>
      </c>
    </row>
    <row r="124" spans="1:16 16384:16384" ht="40.950000000000003" customHeight="1" x14ac:dyDescent="0.25">
      <c r="A124" s="23">
        <v>118</v>
      </c>
      <c r="B124" s="49" t="s">
        <v>575</v>
      </c>
      <c r="C124" s="25">
        <v>1</v>
      </c>
      <c r="D124" s="54" t="s">
        <v>576</v>
      </c>
      <c r="E124" s="51"/>
      <c r="F124" s="52"/>
      <c r="G124" s="52"/>
      <c r="H124" s="53"/>
      <c r="I124" s="53"/>
      <c r="J124" s="52"/>
      <c r="K124" s="57"/>
      <c r="L124" s="57"/>
      <c r="M124" s="53"/>
      <c r="N124" s="53"/>
      <c r="O124" s="53"/>
      <c r="P124" s="58" t="s">
        <v>570</v>
      </c>
    </row>
    <row r="125" spans="1:16 16384:16384" ht="28.8" x14ac:dyDescent="0.25">
      <c r="A125" s="16">
        <v>119</v>
      </c>
      <c r="B125" s="49" t="s">
        <v>578</v>
      </c>
      <c r="C125" s="25">
        <v>1</v>
      </c>
      <c r="D125" s="55" t="s">
        <v>579</v>
      </c>
      <c r="E125" s="51"/>
      <c r="F125" s="52"/>
      <c r="G125" s="52"/>
      <c r="H125" s="53"/>
      <c r="I125" s="53"/>
      <c r="J125" s="52"/>
      <c r="K125" s="57"/>
      <c r="L125" s="57"/>
      <c r="M125" s="53"/>
      <c r="N125" s="53"/>
      <c r="O125" s="53"/>
      <c r="P125" s="58" t="s">
        <v>570</v>
      </c>
    </row>
    <row r="126" spans="1:16 16384:16384" ht="28.8" x14ac:dyDescent="0.25">
      <c r="A126" s="23">
        <v>120</v>
      </c>
      <c r="B126" s="49" t="s">
        <v>581</v>
      </c>
      <c r="C126" s="25">
        <v>1</v>
      </c>
      <c r="D126" s="55" t="s">
        <v>582</v>
      </c>
      <c r="E126" s="51"/>
      <c r="F126" s="52"/>
      <c r="G126" s="52"/>
      <c r="H126" s="53"/>
      <c r="I126" s="53"/>
      <c r="J126" s="52"/>
      <c r="K126" s="57"/>
      <c r="L126" s="57"/>
      <c r="M126" s="53"/>
      <c r="N126" s="53"/>
      <c r="O126" s="53"/>
      <c r="P126" s="58" t="s">
        <v>570</v>
      </c>
    </row>
    <row r="127" spans="1:16 16384:16384" ht="28.8" x14ac:dyDescent="0.25">
      <c r="A127" s="16">
        <v>121</v>
      </c>
      <c r="B127" s="49" t="s">
        <v>584</v>
      </c>
      <c r="C127" s="25">
        <v>1</v>
      </c>
      <c r="D127" s="50" t="s">
        <v>585</v>
      </c>
      <c r="E127" s="51"/>
      <c r="F127" s="52"/>
      <c r="G127" s="52"/>
      <c r="H127" s="53"/>
      <c r="I127" s="53"/>
      <c r="J127" s="52"/>
      <c r="K127" s="57"/>
      <c r="L127" s="57"/>
      <c r="M127" s="53"/>
      <c r="N127" s="53"/>
      <c r="O127" s="53"/>
      <c r="P127" s="58" t="s">
        <v>570</v>
      </c>
    </row>
    <row r="128" spans="1:16 16384:16384" ht="28.8" x14ac:dyDescent="0.25">
      <c r="A128" s="23">
        <v>122</v>
      </c>
      <c r="B128" s="49" t="s">
        <v>587</v>
      </c>
      <c r="C128" s="25">
        <v>1</v>
      </c>
      <c r="D128" s="55" t="s">
        <v>588</v>
      </c>
      <c r="E128" s="51"/>
      <c r="F128" s="52"/>
      <c r="G128" s="52"/>
      <c r="H128" s="53"/>
      <c r="I128" s="53"/>
      <c r="J128" s="52"/>
      <c r="K128" s="57"/>
      <c r="L128" s="57"/>
      <c r="M128" s="53"/>
      <c r="N128" s="53"/>
      <c r="O128" s="53"/>
      <c r="P128" s="58" t="s">
        <v>570</v>
      </c>
    </row>
    <row r="129" spans="1:16" s="6" customFormat="1" ht="55.95" customHeight="1" x14ac:dyDescent="0.25">
      <c r="A129" s="16">
        <v>123</v>
      </c>
      <c r="B129" s="22" t="s">
        <v>412</v>
      </c>
      <c r="C129" s="22">
        <f>SUM(C130)</f>
        <v>1</v>
      </c>
      <c r="D129" s="22"/>
      <c r="E129" s="22"/>
      <c r="F129" s="59"/>
      <c r="G129" s="59"/>
      <c r="H129" s="59"/>
      <c r="I129" s="59"/>
      <c r="J129" s="59"/>
      <c r="K129" s="22">
        <f>IF(SUM(K130)=0,"",SUM(K130))</f>
        <v>18</v>
      </c>
      <c r="L129" s="22" t="str">
        <f>IF(SUM(L130)=0,"",SUM(L130))</f>
        <v/>
      </c>
      <c r="M129" s="59"/>
      <c r="N129" s="59"/>
      <c r="O129" s="59"/>
      <c r="P129" s="36" t="s">
        <v>590</v>
      </c>
    </row>
    <row r="130" spans="1:16" ht="70.95" customHeight="1" x14ac:dyDescent="0.25">
      <c r="A130" s="23">
        <v>124</v>
      </c>
      <c r="B130" s="31" t="s">
        <v>591</v>
      </c>
      <c r="C130" s="28">
        <v>1</v>
      </c>
      <c r="D130" s="26" t="s">
        <v>592</v>
      </c>
      <c r="E130" s="26" t="s">
        <v>897</v>
      </c>
      <c r="F130" s="27">
        <v>44671</v>
      </c>
      <c r="G130" s="27">
        <v>44677</v>
      </c>
      <c r="H130" s="25" t="s">
        <v>590</v>
      </c>
      <c r="I130" s="25" t="s">
        <v>898</v>
      </c>
      <c r="J130" s="27">
        <v>44677</v>
      </c>
      <c r="K130" s="37">
        <v>18</v>
      </c>
      <c r="L130" s="37">
        <v>0</v>
      </c>
      <c r="M130" s="25" t="s">
        <v>79</v>
      </c>
      <c r="N130" s="25"/>
      <c r="O130" s="25"/>
      <c r="P130" s="38" t="s">
        <v>590</v>
      </c>
    </row>
    <row r="131" spans="1:16" s="6" customFormat="1" ht="55.95" customHeight="1" x14ac:dyDescent="0.25">
      <c r="A131" s="16">
        <v>125</v>
      </c>
      <c r="B131" s="30" t="s">
        <v>84</v>
      </c>
      <c r="C131" s="22">
        <f>SUM(C132:C135)</f>
        <v>4</v>
      </c>
      <c r="D131" s="45"/>
      <c r="E131" s="20"/>
      <c r="F131" s="21"/>
      <c r="G131" s="21"/>
      <c r="H131" s="22"/>
      <c r="I131" s="22"/>
      <c r="J131" s="21"/>
      <c r="K131" s="22" t="str">
        <f>IF(SUM(K132:K135)=0,"",SUM(K132:K135))</f>
        <v/>
      </c>
      <c r="L131" s="22" t="str">
        <f>IF(SUM(L132:L135)=0,"",SUM(L132:L135))</f>
        <v/>
      </c>
      <c r="M131" s="22"/>
      <c r="N131" s="22"/>
      <c r="O131" s="22"/>
      <c r="P131" s="36" t="s">
        <v>597</v>
      </c>
    </row>
    <row r="132" spans="1:16" ht="28.8" x14ac:dyDescent="0.25">
      <c r="A132" s="23">
        <v>126</v>
      </c>
      <c r="B132" s="31" t="s">
        <v>598</v>
      </c>
      <c r="C132" s="25">
        <v>1</v>
      </c>
      <c r="D132" s="60" t="s">
        <v>599</v>
      </c>
      <c r="E132" s="26"/>
      <c r="F132" s="27"/>
      <c r="G132" s="27"/>
      <c r="H132" s="25"/>
      <c r="I132" s="25"/>
      <c r="J132" s="27"/>
      <c r="K132" s="37"/>
      <c r="L132" s="37"/>
      <c r="M132" s="25"/>
      <c r="N132" s="25"/>
      <c r="O132" s="25"/>
      <c r="P132" s="38" t="s">
        <v>597</v>
      </c>
    </row>
    <row r="133" spans="1:16" ht="28.8" x14ac:dyDescent="0.25">
      <c r="A133" s="16">
        <v>127</v>
      </c>
      <c r="B133" s="31" t="s">
        <v>604</v>
      </c>
      <c r="C133" s="25">
        <v>1</v>
      </c>
      <c r="D133" s="26" t="s">
        <v>605</v>
      </c>
      <c r="E133" s="26"/>
      <c r="F133" s="27"/>
      <c r="G133" s="27"/>
      <c r="H133" s="25"/>
      <c r="I133" s="25"/>
      <c r="J133" s="27"/>
      <c r="K133" s="37"/>
      <c r="L133" s="37"/>
      <c r="M133" s="25"/>
      <c r="N133" s="25"/>
      <c r="O133" s="25"/>
      <c r="P133" s="38" t="s">
        <v>597</v>
      </c>
    </row>
    <row r="134" spans="1:16" ht="30" customHeight="1" x14ac:dyDescent="0.25">
      <c r="A134" s="23">
        <v>128</v>
      </c>
      <c r="B134" s="31" t="s">
        <v>608</v>
      </c>
      <c r="C134" s="28">
        <v>1</v>
      </c>
      <c r="D134" s="26" t="s">
        <v>609</v>
      </c>
      <c r="E134" s="26"/>
      <c r="F134" s="27"/>
      <c r="G134" s="27"/>
      <c r="H134" s="25"/>
      <c r="I134" s="25"/>
      <c r="J134" s="27"/>
      <c r="K134" s="37"/>
      <c r="L134" s="37"/>
      <c r="M134" s="25"/>
      <c r="N134" s="25"/>
      <c r="O134" s="25"/>
      <c r="P134" s="38" t="s">
        <v>597</v>
      </c>
    </row>
    <row r="135" spans="1:16" ht="28.8" x14ac:dyDescent="0.25">
      <c r="A135" s="16">
        <v>129</v>
      </c>
      <c r="B135" s="31" t="s">
        <v>612</v>
      </c>
      <c r="C135" s="25">
        <v>1</v>
      </c>
      <c r="D135" s="26" t="s">
        <v>613</v>
      </c>
      <c r="E135" s="26"/>
      <c r="F135" s="27"/>
      <c r="G135" s="27"/>
      <c r="H135" s="25"/>
      <c r="I135" s="25"/>
      <c r="J135" s="27"/>
      <c r="K135" s="37"/>
      <c r="L135" s="37"/>
      <c r="M135" s="25"/>
      <c r="N135" s="25"/>
      <c r="O135" s="25"/>
      <c r="P135" s="38" t="s">
        <v>597</v>
      </c>
    </row>
    <row r="136" spans="1:16" s="6" customFormat="1" ht="55.95" customHeight="1" x14ac:dyDescent="0.25">
      <c r="A136" s="23">
        <v>130</v>
      </c>
      <c r="B136" s="22" t="s">
        <v>615</v>
      </c>
      <c r="C136" s="22">
        <f>SUM(C137)</f>
        <v>1</v>
      </c>
      <c r="D136" s="20"/>
      <c r="E136" s="20"/>
      <c r="F136" s="21"/>
      <c r="G136" s="21"/>
      <c r="H136" s="22"/>
      <c r="I136" s="22"/>
      <c r="J136" s="21"/>
      <c r="K136" s="22" t="str">
        <f>IF(SUM(K137)=0,"",SUM(K137))</f>
        <v/>
      </c>
      <c r="L136" s="22" t="str">
        <f>IF(SUM(L137)=0,"",SUM(L137))</f>
        <v/>
      </c>
      <c r="M136" s="22"/>
      <c r="N136" s="22"/>
      <c r="O136" s="22"/>
      <c r="P136" s="36" t="s">
        <v>616</v>
      </c>
    </row>
    <row r="137" spans="1:16" ht="43.2" x14ac:dyDescent="0.25">
      <c r="A137" s="16">
        <v>131</v>
      </c>
      <c r="B137" s="31" t="s">
        <v>617</v>
      </c>
      <c r="C137" s="25">
        <v>1</v>
      </c>
      <c r="D137" s="26" t="s">
        <v>618</v>
      </c>
      <c r="E137" s="26"/>
      <c r="F137" s="27"/>
      <c r="G137" s="27"/>
      <c r="H137" s="25"/>
      <c r="I137" s="25"/>
      <c r="J137" s="27"/>
      <c r="K137" s="37"/>
      <c r="L137" s="37"/>
      <c r="M137" s="25"/>
      <c r="N137" s="25"/>
      <c r="O137" s="25"/>
      <c r="P137" s="38" t="s">
        <v>616</v>
      </c>
    </row>
    <row r="138" spans="1:16" s="6" customFormat="1" ht="55.95" customHeight="1" x14ac:dyDescent="0.25">
      <c r="A138" s="23">
        <v>132</v>
      </c>
      <c r="B138" s="32" t="s">
        <v>111</v>
      </c>
      <c r="C138" s="22">
        <f>SUM(C139:C141)</f>
        <v>3</v>
      </c>
      <c r="D138" s="20"/>
      <c r="E138" s="20"/>
      <c r="F138" s="21"/>
      <c r="G138" s="21"/>
      <c r="H138" s="22"/>
      <c r="I138" s="22"/>
      <c r="J138" s="21"/>
      <c r="K138" s="22" t="str">
        <f>IF(SUM(K139:K141)=0,"",SUM(K139:K141))</f>
        <v/>
      </c>
      <c r="L138" s="22" t="str">
        <f>IF(SUM(L139:L141)=0,"",SUM(L139:L141))</f>
        <v/>
      </c>
      <c r="M138" s="22"/>
      <c r="N138" s="22"/>
      <c r="O138" s="22"/>
      <c r="P138" s="36" t="s">
        <v>624</v>
      </c>
    </row>
    <row r="139" spans="1:16" ht="28.8" x14ac:dyDescent="0.25">
      <c r="A139" s="16">
        <v>133</v>
      </c>
      <c r="B139" s="31" t="s">
        <v>625</v>
      </c>
      <c r="C139" s="25">
        <v>1</v>
      </c>
      <c r="D139" s="33" t="s">
        <v>626</v>
      </c>
      <c r="E139" s="26"/>
      <c r="F139" s="27"/>
      <c r="G139" s="27"/>
      <c r="H139" s="25"/>
      <c r="I139" s="25"/>
      <c r="J139" s="27"/>
      <c r="K139" s="37"/>
      <c r="L139" s="37"/>
      <c r="M139" s="25"/>
      <c r="N139" s="25"/>
      <c r="O139" s="25"/>
      <c r="P139" s="38" t="s">
        <v>624</v>
      </c>
    </row>
    <row r="140" spans="1:16" ht="28.8" x14ac:dyDescent="0.25">
      <c r="A140" s="23">
        <v>134</v>
      </c>
      <c r="B140" s="31" t="s">
        <v>631</v>
      </c>
      <c r="C140" s="25">
        <v>1</v>
      </c>
      <c r="D140" s="26" t="s">
        <v>632</v>
      </c>
      <c r="E140" s="26"/>
      <c r="F140" s="27"/>
      <c r="G140" s="27"/>
      <c r="H140" s="25"/>
      <c r="I140" s="25"/>
      <c r="J140" s="27"/>
      <c r="K140" s="37"/>
      <c r="L140" s="37"/>
      <c r="M140" s="25"/>
      <c r="N140" s="25"/>
      <c r="O140" s="25"/>
      <c r="P140" s="38" t="s">
        <v>624</v>
      </c>
    </row>
    <row r="141" spans="1:16" ht="28.8" x14ac:dyDescent="0.25">
      <c r="A141" s="16">
        <v>135</v>
      </c>
      <c r="B141" s="31" t="s">
        <v>636</v>
      </c>
      <c r="C141" s="25">
        <v>1</v>
      </c>
      <c r="D141" s="26" t="s">
        <v>637</v>
      </c>
      <c r="E141" s="26"/>
      <c r="F141" s="27"/>
      <c r="G141" s="27"/>
      <c r="H141" s="25"/>
      <c r="I141" s="25"/>
      <c r="J141" s="27"/>
      <c r="K141" s="37"/>
      <c r="L141" s="37"/>
      <c r="M141" s="25"/>
      <c r="N141" s="25"/>
      <c r="O141" s="25"/>
      <c r="P141" s="38" t="s">
        <v>624</v>
      </c>
    </row>
    <row r="142" spans="1:16" s="6" customFormat="1" ht="55.95" customHeight="1" x14ac:dyDescent="0.25">
      <c r="A142" s="23">
        <v>136</v>
      </c>
      <c r="B142" s="30" t="s">
        <v>640</v>
      </c>
      <c r="C142" s="32">
        <f>SUM(C143:C144)</f>
        <v>2</v>
      </c>
      <c r="D142" s="61"/>
      <c r="E142" s="20"/>
      <c r="F142" s="21"/>
      <c r="G142" s="21"/>
      <c r="H142" s="22"/>
      <c r="I142" s="22"/>
      <c r="J142" s="21"/>
      <c r="K142" s="32" t="str">
        <f>IF(SUM(K143:K144)=0,"",SUM(K143:K144))</f>
        <v/>
      </c>
      <c r="L142" s="32" t="str">
        <f>IF(SUM(L143:L144)=0,"",SUM(L143:L144))</f>
        <v/>
      </c>
      <c r="M142" s="22"/>
      <c r="N142" s="22"/>
      <c r="O142" s="22"/>
      <c r="P142" s="36" t="s">
        <v>641</v>
      </c>
    </row>
    <row r="143" spans="1:16" ht="28.8" x14ac:dyDescent="0.25">
      <c r="A143" s="16">
        <v>137</v>
      </c>
      <c r="B143" s="31" t="s">
        <v>642</v>
      </c>
      <c r="C143" s="25">
        <v>1</v>
      </c>
      <c r="D143" s="26" t="s">
        <v>643</v>
      </c>
      <c r="E143" s="26"/>
      <c r="F143" s="27"/>
      <c r="G143" s="27"/>
      <c r="H143" s="25"/>
      <c r="I143" s="25"/>
      <c r="J143" s="27"/>
      <c r="K143" s="37"/>
      <c r="L143" s="37"/>
      <c r="M143" s="25"/>
      <c r="N143" s="25"/>
      <c r="O143" s="25"/>
      <c r="P143" s="38" t="s">
        <v>641</v>
      </c>
    </row>
    <row r="144" spans="1:16" ht="43.95" customHeight="1" x14ac:dyDescent="0.25">
      <c r="A144" s="23">
        <v>138</v>
      </c>
      <c r="B144" s="31" t="s">
        <v>651</v>
      </c>
      <c r="C144" s="25">
        <v>1</v>
      </c>
      <c r="D144" s="29" t="s">
        <v>652</v>
      </c>
      <c r="E144" s="26"/>
      <c r="F144" s="27"/>
      <c r="G144" s="27"/>
      <c r="H144" s="25"/>
      <c r="I144" s="25"/>
      <c r="J144" s="27"/>
      <c r="K144" s="37"/>
      <c r="L144" s="37"/>
      <c r="M144" s="25"/>
      <c r="N144" s="25"/>
      <c r="O144" s="25"/>
      <c r="P144" s="38" t="s">
        <v>641</v>
      </c>
    </row>
    <row r="145" spans="1:16" s="6" customFormat="1" ht="55.95" customHeight="1" x14ac:dyDescent="0.25">
      <c r="A145" s="16">
        <v>139</v>
      </c>
      <c r="B145" s="30" t="s">
        <v>120</v>
      </c>
      <c r="C145" s="32">
        <f>SUM(C146:C149)</f>
        <v>4</v>
      </c>
      <c r="D145" s="22"/>
      <c r="E145" s="20"/>
      <c r="F145" s="21"/>
      <c r="G145" s="21"/>
      <c r="H145" s="22"/>
      <c r="I145" s="22"/>
      <c r="J145" s="21"/>
      <c r="K145" s="32" t="str">
        <f>IF(SUM(K146:K149)=0,"",SUM(K146:K149))</f>
        <v/>
      </c>
      <c r="L145" s="32" t="str">
        <f>IF(SUM(L146:L149)=0,"",SUM(L146:L149))</f>
        <v/>
      </c>
      <c r="M145" s="22"/>
      <c r="N145" s="22"/>
      <c r="O145" s="22"/>
      <c r="P145" s="36" t="s">
        <v>656</v>
      </c>
    </row>
    <row r="146" spans="1:16" ht="42" customHeight="1" x14ac:dyDescent="0.25">
      <c r="A146" s="23">
        <v>140</v>
      </c>
      <c r="B146" s="24" t="s">
        <v>657</v>
      </c>
      <c r="C146" s="25">
        <v>1</v>
      </c>
      <c r="D146" s="26" t="s">
        <v>658</v>
      </c>
      <c r="E146" s="26"/>
      <c r="F146" s="27"/>
      <c r="G146" s="27"/>
      <c r="H146" s="25"/>
      <c r="I146" s="25"/>
      <c r="J146" s="27"/>
      <c r="K146" s="37"/>
      <c r="L146" s="37"/>
      <c r="M146" s="25"/>
      <c r="N146" s="25"/>
      <c r="O146" s="25"/>
      <c r="P146" s="38" t="s">
        <v>656</v>
      </c>
    </row>
    <row r="147" spans="1:16" ht="42" customHeight="1" x14ac:dyDescent="0.25">
      <c r="A147" s="16">
        <v>141</v>
      </c>
      <c r="B147" s="31" t="s">
        <v>663</v>
      </c>
      <c r="C147" s="25">
        <v>1</v>
      </c>
      <c r="D147" s="26" t="s">
        <v>664</v>
      </c>
      <c r="E147" s="26"/>
      <c r="F147" s="27"/>
      <c r="G147" s="27"/>
      <c r="H147" s="25"/>
      <c r="I147" s="25"/>
      <c r="J147" s="27"/>
      <c r="K147" s="37"/>
      <c r="L147" s="37"/>
      <c r="M147" s="25"/>
      <c r="N147" s="25"/>
      <c r="O147" s="25"/>
      <c r="P147" s="38" t="s">
        <v>656</v>
      </c>
    </row>
    <row r="148" spans="1:16" ht="42" customHeight="1" x14ac:dyDescent="0.25">
      <c r="A148" s="23">
        <v>142</v>
      </c>
      <c r="B148" s="24" t="s">
        <v>667</v>
      </c>
      <c r="C148" s="25">
        <v>1</v>
      </c>
      <c r="D148" s="26" t="s">
        <v>668</v>
      </c>
      <c r="E148" s="26"/>
      <c r="F148" s="27"/>
      <c r="G148" s="27"/>
      <c r="H148" s="25"/>
      <c r="I148" s="25"/>
      <c r="J148" s="27"/>
      <c r="K148" s="37"/>
      <c r="L148" s="37"/>
      <c r="M148" s="25"/>
      <c r="N148" s="25"/>
      <c r="O148" s="25"/>
      <c r="P148" s="38" t="s">
        <v>656</v>
      </c>
    </row>
    <row r="149" spans="1:16" ht="42" customHeight="1" x14ac:dyDescent="0.25">
      <c r="A149" s="16">
        <v>143</v>
      </c>
      <c r="B149" s="31" t="s">
        <v>671</v>
      </c>
      <c r="C149" s="25">
        <v>1</v>
      </c>
      <c r="D149" s="26" t="s">
        <v>672</v>
      </c>
      <c r="E149" s="26"/>
      <c r="F149" s="27"/>
      <c r="G149" s="27"/>
      <c r="H149" s="25"/>
      <c r="I149" s="25"/>
      <c r="J149" s="27"/>
      <c r="K149" s="37"/>
      <c r="L149" s="37"/>
      <c r="M149" s="25"/>
      <c r="N149" s="25"/>
      <c r="O149" s="25"/>
      <c r="P149" s="38" t="s">
        <v>656</v>
      </c>
    </row>
    <row r="150" spans="1:16" s="6" customFormat="1" ht="55.95" customHeight="1" x14ac:dyDescent="0.25">
      <c r="A150" s="23">
        <v>144</v>
      </c>
      <c r="B150" s="32" t="s">
        <v>324</v>
      </c>
      <c r="C150" s="32">
        <f>SUM(C151:C153)</f>
        <v>3</v>
      </c>
      <c r="D150" s="20"/>
      <c r="E150" s="20"/>
      <c r="F150" s="21"/>
      <c r="G150" s="21"/>
      <c r="H150" s="22"/>
      <c r="I150" s="22"/>
      <c r="J150" s="21"/>
      <c r="K150" s="32" t="str">
        <f>IF(SUM(K151:K153)=0,"",SUM(K151:K153))</f>
        <v/>
      </c>
      <c r="L150" s="32" t="str">
        <f>IF(SUM(L151:L153)=0,"",SUM(L151:L153))</f>
        <v/>
      </c>
      <c r="M150" s="22"/>
      <c r="N150" s="22"/>
      <c r="O150" s="22"/>
      <c r="P150" s="36" t="s">
        <v>676</v>
      </c>
    </row>
    <row r="151" spans="1:16" ht="73.05" customHeight="1" x14ac:dyDescent="0.25">
      <c r="A151" s="16">
        <v>145</v>
      </c>
      <c r="B151" s="24" t="s">
        <v>677</v>
      </c>
      <c r="C151" s="25">
        <v>1</v>
      </c>
      <c r="D151" s="46" t="s">
        <v>678</v>
      </c>
      <c r="E151" s="26"/>
      <c r="F151" s="27"/>
      <c r="G151" s="27"/>
      <c r="H151" s="25"/>
      <c r="I151" s="25"/>
      <c r="J151" s="27"/>
      <c r="K151" s="37"/>
      <c r="L151" s="37"/>
      <c r="M151" s="25"/>
      <c r="N151" s="25"/>
      <c r="O151" s="25"/>
      <c r="P151" s="38" t="s">
        <v>676</v>
      </c>
    </row>
    <row r="152" spans="1:16" ht="73.05" customHeight="1" x14ac:dyDescent="0.25">
      <c r="A152" s="23">
        <v>146</v>
      </c>
      <c r="B152" s="24" t="s">
        <v>684</v>
      </c>
      <c r="C152" s="25">
        <v>1</v>
      </c>
      <c r="D152" s="46" t="s">
        <v>685</v>
      </c>
      <c r="E152" s="26"/>
      <c r="F152" s="27"/>
      <c r="G152" s="27"/>
      <c r="H152" s="25"/>
      <c r="I152" s="25"/>
      <c r="J152" s="27"/>
      <c r="K152" s="37"/>
      <c r="L152" s="37"/>
      <c r="M152" s="25"/>
      <c r="N152" s="25"/>
      <c r="O152" s="25"/>
      <c r="P152" s="38" t="s">
        <v>676</v>
      </c>
    </row>
    <row r="153" spans="1:16" ht="73.05" customHeight="1" x14ac:dyDescent="0.25">
      <c r="A153" s="16">
        <v>147</v>
      </c>
      <c r="B153" s="24" t="s">
        <v>688</v>
      </c>
      <c r="C153" s="25">
        <v>1</v>
      </c>
      <c r="D153" s="46" t="s">
        <v>689</v>
      </c>
      <c r="E153" s="26"/>
      <c r="F153" s="27"/>
      <c r="G153" s="27"/>
      <c r="H153" s="25"/>
      <c r="I153" s="25"/>
      <c r="J153" s="27"/>
      <c r="K153" s="37"/>
      <c r="L153" s="37"/>
      <c r="M153" s="25"/>
      <c r="N153" s="25"/>
      <c r="O153" s="25"/>
      <c r="P153" s="38" t="s">
        <v>676</v>
      </c>
    </row>
    <row r="154" spans="1:16" s="6" customFormat="1" ht="55.95" customHeight="1" x14ac:dyDescent="0.25">
      <c r="A154" s="23">
        <v>148</v>
      </c>
      <c r="B154" s="30" t="s">
        <v>103</v>
      </c>
      <c r="C154" s="22">
        <f>SUM(C155:C159)</f>
        <v>5</v>
      </c>
      <c r="D154" s="22"/>
      <c r="E154" s="20"/>
      <c r="F154" s="21"/>
      <c r="G154" s="21"/>
      <c r="H154" s="22"/>
      <c r="I154" s="22"/>
      <c r="J154" s="21"/>
      <c r="K154" s="22" t="str">
        <f>IF(SUM(K155:K159)=0,"",SUM(K155:K159))</f>
        <v/>
      </c>
      <c r="L154" s="22" t="str">
        <f>IF(SUM(L155:L159)=0,"",SUM(L155:L159))</f>
        <v/>
      </c>
      <c r="M154" s="22"/>
      <c r="N154" s="22"/>
      <c r="O154" s="22"/>
      <c r="P154" s="36" t="s">
        <v>693</v>
      </c>
    </row>
    <row r="155" spans="1:16" ht="52.05" customHeight="1" x14ac:dyDescent="0.25">
      <c r="A155" s="16">
        <v>149</v>
      </c>
      <c r="B155" s="31" t="s">
        <v>694</v>
      </c>
      <c r="C155" s="25">
        <v>1</v>
      </c>
      <c r="D155" s="26" t="s">
        <v>695</v>
      </c>
      <c r="E155" s="26"/>
      <c r="F155" s="27"/>
      <c r="G155" s="27"/>
      <c r="H155" s="25"/>
      <c r="I155" s="25"/>
      <c r="J155" s="27"/>
      <c r="K155" s="37"/>
      <c r="L155" s="37"/>
      <c r="M155" s="25"/>
      <c r="N155" s="25"/>
      <c r="O155" s="25"/>
      <c r="P155" s="38" t="s">
        <v>693</v>
      </c>
    </row>
    <row r="156" spans="1:16" ht="52.05" customHeight="1" x14ac:dyDescent="0.25">
      <c r="A156" s="23">
        <v>150</v>
      </c>
      <c r="B156" s="31" t="s">
        <v>699</v>
      </c>
      <c r="C156" s="25">
        <v>1</v>
      </c>
      <c r="D156" s="26" t="s">
        <v>700</v>
      </c>
      <c r="E156" s="26"/>
      <c r="F156" s="27"/>
      <c r="G156" s="27"/>
      <c r="H156" s="25"/>
      <c r="I156" s="25"/>
      <c r="J156" s="27"/>
      <c r="K156" s="37"/>
      <c r="L156" s="37"/>
      <c r="M156" s="25"/>
      <c r="N156" s="25"/>
      <c r="O156" s="25"/>
      <c r="P156" s="38" t="s">
        <v>693</v>
      </c>
    </row>
    <row r="157" spans="1:16" ht="52.05" customHeight="1" x14ac:dyDescent="0.25">
      <c r="A157" s="16">
        <v>151</v>
      </c>
      <c r="B157" s="31" t="s">
        <v>702</v>
      </c>
      <c r="C157" s="25">
        <v>1</v>
      </c>
      <c r="D157" s="26" t="s">
        <v>703</v>
      </c>
      <c r="E157" s="26"/>
      <c r="F157" s="27"/>
      <c r="G157" s="27"/>
      <c r="H157" s="25"/>
      <c r="I157" s="25"/>
      <c r="J157" s="27"/>
      <c r="K157" s="37"/>
      <c r="L157" s="37"/>
      <c r="M157" s="25"/>
      <c r="N157" s="25"/>
      <c r="O157" s="25"/>
      <c r="P157" s="38" t="s">
        <v>693</v>
      </c>
    </row>
    <row r="158" spans="1:16" ht="52.05" customHeight="1" x14ac:dyDescent="0.25">
      <c r="A158" s="23">
        <v>152</v>
      </c>
      <c r="B158" s="31" t="s">
        <v>705</v>
      </c>
      <c r="C158" s="25">
        <v>1</v>
      </c>
      <c r="D158" s="26" t="s">
        <v>706</v>
      </c>
      <c r="E158" s="62" t="s">
        <v>899</v>
      </c>
      <c r="F158" s="63">
        <v>44706</v>
      </c>
      <c r="G158" s="63"/>
      <c r="H158" s="64"/>
      <c r="I158" s="64"/>
      <c r="J158" s="63"/>
      <c r="K158" s="71"/>
      <c r="L158" s="71"/>
      <c r="M158" s="64" t="s">
        <v>58</v>
      </c>
      <c r="N158" s="64" t="s">
        <v>900</v>
      </c>
      <c r="O158" s="64" t="s">
        <v>901</v>
      </c>
      <c r="P158" s="38" t="s">
        <v>693</v>
      </c>
    </row>
    <row r="159" spans="1:16" ht="52.05" customHeight="1" x14ac:dyDescent="0.25">
      <c r="A159" s="16">
        <v>153</v>
      </c>
      <c r="B159" s="31" t="s">
        <v>709</v>
      </c>
      <c r="C159" s="25">
        <v>1</v>
      </c>
      <c r="D159" s="26" t="s">
        <v>710</v>
      </c>
      <c r="E159" s="26"/>
      <c r="F159" s="27"/>
      <c r="G159" s="27"/>
      <c r="H159" s="25"/>
      <c r="I159" s="25"/>
      <c r="J159" s="27"/>
      <c r="K159" s="37"/>
      <c r="L159" s="37"/>
      <c r="M159" s="25"/>
      <c r="N159" s="25"/>
      <c r="O159" s="25"/>
      <c r="P159" s="38" t="s">
        <v>693</v>
      </c>
    </row>
    <row r="160" spans="1:16" s="6" customFormat="1" ht="55.95" customHeight="1" x14ac:dyDescent="0.25">
      <c r="A160" s="23">
        <v>154</v>
      </c>
      <c r="B160" s="32" t="s">
        <v>95</v>
      </c>
      <c r="C160" s="47">
        <f>SUM(C161:C162)</f>
        <v>2</v>
      </c>
      <c r="D160" s="20"/>
      <c r="E160" s="20"/>
      <c r="F160" s="21"/>
      <c r="G160" s="21"/>
      <c r="H160" s="22"/>
      <c r="I160" s="22"/>
      <c r="J160" s="21"/>
      <c r="K160" s="47" t="str">
        <f>IF(SUM(K161:K162)=0,"",SUM(K161:K162))</f>
        <v/>
      </c>
      <c r="L160" s="47" t="str">
        <f>IF(SUM(L161:L162)=0,"",SUM(L161:L162))</f>
        <v/>
      </c>
      <c r="M160" s="22"/>
      <c r="N160" s="22"/>
      <c r="O160" s="22"/>
      <c r="P160" s="36" t="s">
        <v>713</v>
      </c>
    </row>
    <row r="161" spans="1:16" ht="58.05" customHeight="1" x14ac:dyDescent="0.25">
      <c r="A161" s="16">
        <v>155</v>
      </c>
      <c r="B161" s="24" t="s">
        <v>714</v>
      </c>
      <c r="C161" s="25">
        <v>1</v>
      </c>
      <c r="D161" s="26" t="s">
        <v>715</v>
      </c>
      <c r="E161" s="26"/>
      <c r="F161" s="27"/>
      <c r="G161" s="27"/>
      <c r="H161" s="25"/>
      <c r="I161" s="25"/>
      <c r="J161" s="27"/>
      <c r="K161" s="37"/>
      <c r="L161" s="37"/>
      <c r="M161" s="25"/>
      <c r="N161" s="25"/>
      <c r="O161" s="25"/>
      <c r="P161" s="38" t="s">
        <v>713</v>
      </c>
    </row>
    <row r="162" spans="1:16" ht="28.8" x14ac:dyDescent="0.25">
      <c r="A162" s="23">
        <v>156</v>
      </c>
      <c r="B162" s="24" t="s">
        <v>719</v>
      </c>
      <c r="C162" s="25">
        <v>1</v>
      </c>
      <c r="D162" s="26" t="s">
        <v>720</v>
      </c>
      <c r="E162" s="26"/>
      <c r="F162" s="27"/>
      <c r="G162" s="27"/>
      <c r="H162" s="25"/>
      <c r="I162" s="25"/>
      <c r="J162" s="27"/>
      <c r="K162" s="37"/>
      <c r="L162" s="37"/>
      <c r="M162" s="25"/>
      <c r="N162" s="25"/>
      <c r="O162" s="25"/>
      <c r="P162" s="38" t="s">
        <v>713</v>
      </c>
    </row>
    <row r="163" spans="1:16" s="6" customFormat="1" ht="55.95" customHeight="1" x14ac:dyDescent="0.25">
      <c r="A163" s="16">
        <v>157</v>
      </c>
      <c r="B163" s="22" t="s">
        <v>284</v>
      </c>
      <c r="C163" s="22">
        <f>SUM(C164:C166)</f>
        <v>3</v>
      </c>
      <c r="D163" s="20"/>
      <c r="E163" s="20"/>
      <c r="F163" s="21"/>
      <c r="G163" s="21"/>
      <c r="H163" s="22"/>
      <c r="I163" s="22"/>
      <c r="J163" s="21"/>
      <c r="K163" s="22" t="str">
        <f>IF(SUM(K164:K166)=0,"",SUM(K164:K166))</f>
        <v/>
      </c>
      <c r="L163" s="22" t="str">
        <f>IF(SUM(L164:L166)=0,"",SUM(L164:L166))</f>
        <v/>
      </c>
      <c r="M163" s="22"/>
      <c r="N163" s="22"/>
      <c r="O163" s="22"/>
      <c r="P163" s="36" t="s">
        <v>723</v>
      </c>
    </row>
    <row r="164" spans="1:16" ht="61.95" customHeight="1" x14ac:dyDescent="0.25">
      <c r="A164" s="23">
        <v>158</v>
      </c>
      <c r="B164" s="31" t="s">
        <v>724</v>
      </c>
      <c r="C164" s="25">
        <v>1</v>
      </c>
      <c r="D164" s="65" t="s">
        <v>725</v>
      </c>
      <c r="E164" s="26"/>
      <c r="F164" s="27"/>
      <c r="G164" s="27"/>
      <c r="H164" s="25"/>
      <c r="I164" s="25"/>
      <c r="J164" s="27"/>
      <c r="K164" s="37"/>
      <c r="L164" s="37"/>
      <c r="M164" s="25"/>
      <c r="N164" s="25"/>
      <c r="O164" s="25"/>
      <c r="P164" s="38" t="s">
        <v>723</v>
      </c>
    </row>
    <row r="165" spans="1:16" ht="28.8" x14ac:dyDescent="0.25">
      <c r="A165" s="16">
        <v>159</v>
      </c>
      <c r="B165" s="31" t="s">
        <v>730</v>
      </c>
      <c r="C165" s="25">
        <v>1</v>
      </c>
      <c r="D165" s="26" t="s">
        <v>731</v>
      </c>
      <c r="E165" s="26"/>
      <c r="F165" s="27"/>
      <c r="G165" s="27"/>
      <c r="H165" s="25"/>
      <c r="I165" s="25"/>
      <c r="J165" s="27"/>
      <c r="K165" s="37"/>
      <c r="L165" s="37"/>
      <c r="M165" s="25"/>
      <c r="N165" s="25"/>
      <c r="O165" s="25"/>
      <c r="P165" s="38" t="s">
        <v>723</v>
      </c>
    </row>
    <row r="166" spans="1:16" ht="28.8" x14ac:dyDescent="0.25">
      <c r="A166" s="23">
        <v>160</v>
      </c>
      <c r="B166" s="135" t="s">
        <v>734</v>
      </c>
      <c r="C166" s="25">
        <v>1</v>
      </c>
      <c r="D166" s="29" t="s">
        <v>735</v>
      </c>
      <c r="E166" s="26"/>
      <c r="F166" s="27"/>
      <c r="G166" s="27"/>
      <c r="H166" s="25"/>
      <c r="I166" s="25"/>
      <c r="J166" s="27"/>
      <c r="K166" s="37"/>
      <c r="L166" s="37"/>
      <c r="M166" s="25"/>
      <c r="N166" s="25"/>
      <c r="O166" s="25"/>
      <c r="P166" s="38" t="s">
        <v>723</v>
      </c>
    </row>
    <row r="167" spans="1:16" s="6" customFormat="1" ht="55.95" customHeight="1" x14ac:dyDescent="0.25">
      <c r="A167" s="16">
        <v>161</v>
      </c>
      <c r="B167" s="47" t="s">
        <v>382</v>
      </c>
      <c r="C167" s="47">
        <f>SUM(C168:C170)</f>
        <v>3</v>
      </c>
      <c r="D167" s="20"/>
      <c r="E167" s="20"/>
      <c r="F167" s="21"/>
      <c r="G167" s="21"/>
      <c r="H167" s="22"/>
      <c r="I167" s="22"/>
      <c r="J167" s="21"/>
      <c r="K167" s="47" t="str">
        <f>IF(SUM(K168:K170)=0,"",SUM(K168:K170))</f>
        <v/>
      </c>
      <c r="L167" s="47" t="str">
        <f>IF(SUM(L168:L170)=0,"",SUM(L168:L170))</f>
        <v/>
      </c>
      <c r="M167" s="22"/>
      <c r="N167" s="22"/>
      <c r="O167" s="22"/>
      <c r="P167" s="36" t="s">
        <v>740</v>
      </c>
    </row>
    <row r="168" spans="1:16" ht="28.8" x14ac:dyDescent="0.25">
      <c r="A168" s="23">
        <v>162</v>
      </c>
      <c r="B168" s="31" t="s">
        <v>741</v>
      </c>
      <c r="C168" s="25">
        <v>1</v>
      </c>
      <c r="D168" s="26" t="s">
        <v>742</v>
      </c>
      <c r="E168" s="26"/>
      <c r="F168" s="27"/>
      <c r="G168" s="27"/>
      <c r="H168" s="25"/>
      <c r="I168" s="25"/>
      <c r="J168" s="27"/>
      <c r="K168" s="37"/>
      <c r="L168" s="37"/>
      <c r="M168" s="25"/>
      <c r="N168" s="25"/>
      <c r="O168" s="25"/>
      <c r="P168" s="38" t="s">
        <v>740</v>
      </c>
    </row>
    <row r="169" spans="1:16" ht="28.8" x14ac:dyDescent="0.25">
      <c r="A169" s="16">
        <v>163</v>
      </c>
      <c r="B169" s="31" t="s">
        <v>747</v>
      </c>
      <c r="C169" s="25">
        <v>1</v>
      </c>
      <c r="D169" s="26" t="s">
        <v>748</v>
      </c>
      <c r="E169" s="26"/>
      <c r="F169" s="27"/>
      <c r="G169" s="27"/>
      <c r="H169" s="25"/>
      <c r="I169" s="25"/>
      <c r="J169" s="27"/>
      <c r="K169" s="37"/>
      <c r="L169" s="37"/>
      <c r="M169" s="25"/>
      <c r="N169" s="25"/>
      <c r="O169" s="25"/>
      <c r="P169" s="38" t="s">
        <v>740</v>
      </c>
    </row>
    <row r="170" spans="1:16" ht="28.8" x14ac:dyDescent="0.25">
      <c r="A170" s="23">
        <v>164</v>
      </c>
      <c r="B170" s="31" t="s">
        <v>751</v>
      </c>
      <c r="C170" s="25">
        <v>1</v>
      </c>
      <c r="D170" s="26" t="s">
        <v>752</v>
      </c>
      <c r="E170" s="26"/>
      <c r="F170" s="27"/>
      <c r="G170" s="27"/>
      <c r="H170" s="25"/>
      <c r="I170" s="25"/>
      <c r="J170" s="27"/>
      <c r="K170" s="37"/>
      <c r="L170" s="37"/>
      <c r="M170" s="25"/>
      <c r="N170" s="25"/>
      <c r="O170" s="25"/>
      <c r="P170" s="38" t="s">
        <v>740</v>
      </c>
    </row>
    <row r="171" spans="1:16" s="6" customFormat="1" ht="55.95" customHeight="1" x14ac:dyDescent="0.25">
      <c r="A171" s="16">
        <v>165</v>
      </c>
      <c r="B171" s="32" t="s">
        <v>420</v>
      </c>
      <c r="C171" s="47">
        <f>SUM(C172:C173)</f>
        <v>2</v>
      </c>
      <c r="D171" s="20"/>
      <c r="E171" s="66"/>
      <c r="F171" s="21"/>
      <c r="G171" s="21"/>
      <c r="H171" s="22"/>
      <c r="I171" s="22"/>
      <c r="J171" s="21"/>
      <c r="K171" s="47">
        <f>IF(SUM(K172:K173)=0,"",SUM(K172:K173))</f>
        <v>49.5</v>
      </c>
      <c r="L171" s="47" t="str">
        <f>IF(SUM(L172:L173)=0,"",SUM(L172:L173))</f>
        <v/>
      </c>
      <c r="M171" s="22"/>
      <c r="N171" s="22"/>
      <c r="O171" s="22"/>
      <c r="P171" s="36" t="s">
        <v>754</v>
      </c>
    </row>
    <row r="172" spans="1:16" ht="86.4" x14ac:dyDescent="0.25">
      <c r="A172" s="23">
        <v>166</v>
      </c>
      <c r="B172" s="31" t="s">
        <v>755</v>
      </c>
      <c r="C172" s="25">
        <v>1</v>
      </c>
      <c r="D172" s="26" t="s">
        <v>756</v>
      </c>
      <c r="E172" s="67" t="s">
        <v>902</v>
      </c>
      <c r="F172" s="63">
        <v>44727</v>
      </c>
      <c r="G172" s="63">
        <v>44754</v>
      </c>
      <c r="H172" s="64" t="s">
        <v>754</v>
      </c>
      <c r="I172" s="64" t="s">
        <v>896</v>
      </c>
      <c r="J172" s="63">
        <v>44754</v>
      </c>
      <c r="K172" s="71">
        <v>49.5</v>
      </c>
      <c r="L172" s="71">
        <v>0</v>
      </c>
      <c r="M172" s="64" t="s">
        <v>79</v>
      </c>
      <c r="N172" s="64" t="s">
        <v>903</v>
      </c>
      <c r="O172" s="64"/>
      <c r="P172" s="38" t="s">
        <v>754</v>
      </c>
    </row>
    <row r="173" spans="1:16" ht="72" customHeight="1" x14ac:dyDescent="0.25">
      <c r="A173" s="16">
        <v>167</v>
      </c>
      <c r="B173" s="31" t="s">
        <v>761</v>
      </c>
      <c r="C173" s="25">
        <v>1</v>
      </c>
      <c r="D173" s="68" t="s">
        <v>762</v>
      </c>
      <c r="E173" s="67"/>
      <c r="F173" s="63"/>
      <c r="G173" s="63"/>
      <c r="H173" s="64"/>
      <c r="I173" s="64"/>
      <c r="J173" s="63"/>
      <c r="K173" s="71"/>
      <c r="L173" s="71"/>
      <c r="M173" s="64"/>
      <c r="N173" s="64"/>
      <c r="O173" s="64"/>
      <c r="P173" s="38" t="s">
        <v>754</v>
      </c>
    </row>
    <row r="174" spans="1:16" s="6" customFormat="1" ht="55.95" customHeight="1" x14ac:dyDescent="0.25">
      <c r="A174" s="23">
        <v>168</v>
      </c>
      <c r="B174" s="30" t="s">
        <v>767</v>
      </c>
      <c r="C174" s="47">
        <f>SUM(C175:C175)</f>
        <v>1</v>
      </c>
      <c r="D174" s="69"/>
      <c r="E174" s="66"/>
      <c r="F174" s="21"/>
      <c r="G174" s="21"/>
      <c r="H174" s="22"/>
      <c r="I174" s="22"/>
      <c r="J174" s="21"/>
      <c r="K174" s="47" t="str">
        <f>IF(SUM(K175:K175)=0,"",SUM(K175:K175))</f>
        <v/>
      </c>
      <c r="L174" s="47" t="str">
        <f>IF(SUM(L175:L175)=0,"",SUM(L175:L175))</f>
        <v/>
      </c>
      <c r="M174" s="22"/>
      <c r="N174" s="22"/>
      <c r="O174" s="22"/>
      <c r="P174" s="36" t="s">
        <v>768</v>
      </c>
    </row>
    <row r="175" spans="1:16" ht="28.8" x14ac:dyDescent="0.25">
      <c r="A175" s="16">
        <v>169</v>
      </c>
      <c r="B175" s="31" t="s">
        <v>769</v>
      </c>
      <c r="C175" s="25">
        <v>1</v>
      </c>
      <c r="D175" s="26" t="s">
        <v>770</v>
      </c>
      <c r="E175" s="26"/>
      <c r="F175" s="27"/>
      <c r="G175" s="27"/>
      <c r="H175" s="25"/>
      <c r="I175" s="25"/>
      <c r="J175" s="27"/>
      <c r="K175" s="37"/>
      <c r="L175" s="37"/>
      <c r="M175" s="25"/>
      <c r="N175" s="25"/>
      <c r="O175" s="25"/>
      <c r="P175" s="38" t="s">
        <v>768</v>
      </c>
    </row>
    <row r="176" spans="1:16" s="6" customFormat="1" ht="55.95" customHeight="1" x14ac:dyDescent="0.25">
      <c r="A176" s="23">
        <v>170</v>
      </c>
      <c r="B176" s="22" t="s">
        <v>143</v>
      </c>
      <c r="C176" s="47">
        <f>SUM(C177:C180)</f>
        <v>4</v>
      </c>
      <c r="D176" s="20"/>
      <c r="E176" s="20"/>
      <c r="F176" s="21"/>
      <c r="G176" s="21"/>
      <c r="H176" s="22"/>
      <c r="I176" s="22"/>
      <c r="J176" s="21"/>
      <c r="K176" s="47" t="str">
        <f>IF(SUM(K177:K180)=0,"",SUM(K177:K180))</f>
        <v/>
      </c>
      <c r="L176" s="47" t="str">
        <f>IF(SUM(L177:L180)=0,"",SUM(L177:L180))</f>
        <v/>
      </c>
      <c r="M176" s="22"/>
      <c r="N176" s="22"/>
      <c r="O176" s="22"/>
      <c r="P176" s="36" t="s">
        <v>777</v>
      </c>
    </row>
    <row r="177" spans="1:16" ht="28.8" x14ac:dyDescent="0.25">
      <c r="A177" s="16">
        <v>171</v>
      </c>
      <c r="B177" s="31" t="s">
        <v>778</v>
      </c>
      <c r="C177" s="25">
        <v>1</v>
      </c>
      <c r="D177" s="26" t="s">
        <v>779</v>
      </c>
      <c r="E177" s="26"/>
      <c r="F177" s="27"/>
      <c r="G177" s="27"/>
      <c r="H177" s="25"/>
      <c r="I177" s="25"/>
      <c r="J177" s="27"/>
      <c r="K177" s="37"/>
      <c r="L177" s="37"/>
      <c r="M177" s="25"/>
      <c r="N177" s="25"/>
      <c r="O177" s="25"/>
      <c r="P177" s="38" t="s">
        <v>777</v>
      </c>
    </row>
    <row r="178" spans="1:16" ht="28.8" x14ac:dyDescent="0.25">
      <c r="A178" s="23">
        <v>172</v>
      </c>
      <c r="B178" s="24" t="s">
        <v>784</v>
      </c>
      <c r="C178" s="25">
        <v>1</v>
      </c>
      <c r="D178" s="26" t="s">
        <v>785</v>
      </c>
      <c r="E178" s="26"/>
      <c r="F178" s="27"/>
      <c r="G178" s="27"/>
      <c r="H178" s="25"/>
      <c r="I178" s="25"/>
      <c r="J178" s="27"/>
      <c r="K178" s="37"/>
      <c r="L178" s="37"/>
      <c r="M178" s="25"/>
      <c r="N178" s="25"/>
      <c r="O178" s="25"/>
      <c r="P178" s="38" t="s">
        <v>777</v>
      </c>
    </row>
    <row r="179" spans="1:16" ht="28.8" x14ac:dyDescent="0.25">
      <c r="A179" s="16">
        <v>173</v>
      </c>
      <c r="B179" s="31" t="s">
        <v>790</v>
      </c>
      <c r="C179" s="25">
        <v>1</v>
      </c>
      <c r="D179" s="26" t="s">
        <v>791</v>
      </c>
      <c r="E179" s="26"/>
      <c r="F179" s="27"/>
      <c r="G179" s="27"/>
      <c r="H179" s="25"/>
      <c r="I179" s="25"/>
      <c r="J179" s="27"/>
      <c r="K179" s="37"/>
      <c r="L179" s="37"/>
      <c r="M179" s="25"/>
      <c r="N179" s="25"/>
      <c r="O179" s="25"/>
      <c r="P179" s="38" t="s">
        <v>777</v>
      </c>
    </row>
    <row r="180" spans="1:16" ht="28.8" x14ac:dyDescent="0.25">
      <c r="A180" s="23">
        <v>174</v>
      </c>
      <c r="B180" s="134" t="s">
        <v>795</v>
      </c>
      <c r="C180" s="25">
        <v>1</v>
      </c>
      <c r="D180" s="70" t="s">
        <v>796</v>
      </c>
      <c r="E180" s="62"/>
      <c r="F180" s="63"/>
      <c r="G180" s="63"/>
      <c r="H180" s="64"/>
      <c r="I180" s="64"/>
      <c r="J180" s="63"/>
      <c r="K180" s="71"/>
      <c r="L180" s="71"/>
      <c r="M180" s="64"/>
      <c r="N180" s="64"/>
      <c r="O180" s="64"/>
      <c r="P180" s="38" t="s">
        <v>777</v>
      </c>
    </row>
  </sheetData>
  <autoFilter ref="A6:P180">
    <sortState ref="A8:P180">
      <sortCondition ref="P6:P180"/>
    </sortState>
  </autoFilter>
  <mergeCells count="17">
    <mergeCell ref="O3:O5"/>
    <mergeCell ref="A1:O1"/>
    <mergeCell ref="A2:AO2"/>
    <mergeCell ref="A3:A5"/>
    <mergeCell ref="B3:B5"/>
    <mergeCell ref="C3:C5"/>
    <mergeCell ref="D3:D5"/>
    <mergeCell ref="E3:E5"/>
    <mergeCell ref="F3:F5"/>
    <mergeCell ref="G3:G5"/>
    <mergeCell ref="H3:H5"/>
    <mergeCell ref="I3:I5"/>
    <mergeCell ref="J3:J5"/>
    <mergeCell ref="K3:K5"/>
    <mergeCell ref="L3:L5"/>
    <mergeCell ref="M3:M5"/>
    <mergeCell ref="N3:N5"/>
  </mergeCells>
  <phoneticPr fontId="26" type="noConversion"/>
  <pageMargins left="0.75138888888888899" right="0.75138888888888899" top="1" bottom="1" header="0.5" footer="0.5"/>
  <pageSetup paperSize="8" scale="1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表1（项目基本情况）</vt:lpstr>
      <vt:lpstr>表2（项目实施进度情况）</vt:lpstr>
      <vt:lpstr>表3（完工项目情况）</vt:lpstr>
    </vt:vector>
  </TitlesOfParts>
  <Company>德宏州盈江县党政机关单位</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热苏打cy</cp:lastModifiedBy>
  <dcterms:created xsi:type="dcterms:W3CDTF">2022-01-06T08:44:00Z</dcterms:created>
  <dcterms:modified xsi:type="dcterms:W3CDTF">2025-09-11T04:51:46Z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3F5C6BDAAC284D83BA7B5CE4F47E0364</vt:lpwstr>
  </property>
  <property fmtid="{D5CDD505-2E9C-101B-9397-08002B2CF9AE}" pid="3" name="KSOProductBuildVer">
    <vt:lpwstr>2052-11.8.6.8810</vt:lpwstr>
  </property>
</Properties>
</file>